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omments1.xml" ContentType="application/vnd.openxmlformats-officedocument.spreadsheetml.comments+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https://unidadvictimas-my.sharepoint.com/personal/julian_zambrano_unidadvictimas_gov_co/Documents/Unidad NT/UARIV/SCNT 2024/HERRAMIENTAS/herramientas finales/"/>
    </mc:Choice>
  </mc:AlternateContent>
  <xr:revisionPtr revIDLastSave="508" documentId="8_{DB899B8C-617F-4383-AAE0-1B2AAE738381}" xr6:coauthVersionLast="47" xr6:coauthVersionMax="47" xr10:uidLastSave="{7D82B1FE-1E1E-410D-866E-E2505343FE5F}"/>
  <workbookProtection workbookAlgorithmName="SHA-512" workbookHashValue="QpK+O+RIEJgCzOgCN+avSI2qOJLQTGIEFq62/xUfgJPErD9hX1bDF30KHfQsChRvlJVE25l2i1Ok0lTLPVKKWQ==" workbookSaltValue="WqBWx5DN4kr+LtRKwYTuqw==" workbookSpinCount="100000" lockStructure="1"/>
  <bookViews>
    <workbookView xWindow="-120" yWindow="-120" windowWidth="29040" windowHeight="15720" tabRatio="858" firstSheet="1" activeTab="1" xr2:uid="{21C64C9D-BF27-4B23-9422-C2B5E93915FE}"/>
  </bookViews>
  <sheets>
    <sheet name="ALL SF_F" sheetId="22" state="hidden" r:id="rId1"/>
    <sheet name="ANUALIZACIÓN OBLIGATORIA " sheetId="18" r:id="rId2"/>
    <sheet name="ANUALIZACIÓN DER. PROGRESIVOS" sheetId="19" r:id="rId3"/>
    <sheet name="FICHA TÉCNICA" sheetId="20" r:id="rId4"/>
  </sheets>
  <definedNames>
    <definedName name="_xlnm._FilterDatabase" localSheetId="0" hidden="1">'ALL SF_F'!$A$1:$AN$1135</definedName>
    <definedName name="_xlnm._FilterDatabase" localSheetId="2" hidden="1">'ANUALIZACIÓN DER. PROGRESIVOS'!$C$21:$P$21</definedName>
    <definedName name="_xlnm._FilterDatabase" localSheetId="1" hidden="1">'ANUALIZACIÓN OBLIGATORIA '!$A$22:$S$22</definedName>
    <definedName name="_xlnm.Print_Area" localSheetId="2">'ANUALIZACIÓN DER. PROGRESIVOS'!$A$1:$R$76</definedName>
    <definedName name="_xlnm.Print_Area" localSheetId="1">'ANUALIZACIÓN OBLIGATORIA '!$A$1:$R$59</definedName>
    <definedName name="_xlnm.Print_Area" localSheetId="3">'FICHA TÉCNICA'!$A$1:$B$7</definedName>
    <definedName name="SegmentaciónDeDatos_DEPARTAMENTO">#N/A</definedName>
    <definedName name="SegmentaciónDeDatos_MUNICIPIO">#N/A</definedName>
  </definedNames>
  <calcPr calcId="191028"/>
  <pivotCaches>
    <pivotCache cacheId="7" r:id="rId5"/>
  </pivotCaches>
  <extLst>
    <ext xmlns:x14="http://schemas.microsoft.com/office/spreadsheetml/2009/9/main" uri="{BBE1A952-AA13-448e-AADC-164F8A28A991}">
      <x14:slicerCaches>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18" l="1"/>
  <c r="I31" i="18"/>
  <c r="I32" i="18"/>
  <c r="E40" i="18"/>
  <c r="M66" i="19"/>
  <c r="M67" i="19"/>
  <c r="M68" i="19"/>
  <c r="M69" i="19"/>
  <c r="M70" i="19"/>
  <c r="M71" i="19"/>
  <c r="M72" i="19"/>
  <c r="M73" i="19"/>
  <c r="M65" i="19"/>
  <c r="M62" i="19"/>
  <c r="N61" i="19"/>
  <c r="O61" i="19"/>
  <c r="O60" i="19"/>
  <c r="N60" i="19"/>
  <c r="L61" i="19"/>
  <c r="L60" i="19"/>
  <c r="L59" i="19"/>
  <c r="I61" i="19"/>
  <c r="M61" i="19" s="1"/>
  <c r="I60" i="19"/>
  <c r="M60" i="19" s="1"/>
  <c r="I59" i="19"/>
  <c r="M59" i="19" s="1"/>
  <c r="O59" i="19"/>
  <c r="N59" i="19"/>
  <c r="O57" i="19"/>
  <c r="N57" i="19"/>
  <c r="I57" i="19"/>
  <c r="M57" i="19" s="1"/>
  <c r="P58" i="19"/>
  <c r="L58" i="19"/>
  <c r="L57" i="19"/>
  <c r="P54" i="19"/>
  <c r="M56" i="19"/>
  <c r="M55" i="19"/>
  <c r="M54" i="19"/>
  <c r="M53" i="19"/>
  <c r="P52" i="19"/>
  <c r="M52" i="19"/>
  <c r="O51" i="19"/>
  <c r="N51" i="19"/>
  <c r="I51" i="19"/>
  <c r="L51" i="19" s="1"/>
  <c r="I35" i="18"/>
  <c r="P50" i="19"/>
  <c r="M50" i="19"/>
  <c r="P49" i="19"/>
  <c r="M49" i="19"/>
  <c r="O48" i="19"/>
  <c r="O47" i="19"/>
  <c r="L47" i="19"/>
  <c r="L48" i="19"/>
  <c r="I48" i="19"/>
  <c r="I47" i="19"/>
  <c r="P65" i="19"/>
  <c r="P66" i="19"/>
  <c r="P67" i="19"/>
  <c r="P68" i="19"/>
  <c r="P69" i="19"/>
  <c r="P70" i="19"/>
  <c r="P71" i="19"/>
  <c r="P72" i="19"/>
  <c r="P73" i="19"/>
  <c r="P64" i="19"/>
  <c r="P62" i="19"/>
  <c r="P53" i="19"/>
  <c r="P55" i="19"/>
  <c r="P56" i="19"/>
  <c r="O46" i="19"/>
  <c r="L46" i="19"/>
  <c r="I46" i="19"/>
  <c r="M46" i="19" s="1"/>
  <c r="N46" i="19" s="1"/>
  <c r="M44" i="19"/>
  <c r="N44" i="19" s="1"/>
  <c r="O44" i="19"/>
  <c r="L44" i="19"/>
  <c r="L43" i="19"/>
  <c r="O43" i="19"/>
  <c r="O42" i="19"/>
  <c r="L42" i="19"/>
  <c r="L41" i="19"/>
  <c r="L40" i="19"/>
  <c r="L39" i="19"/>
  <c r="L38" i="19"/>
  <c r="L37" i="19"/>
  <c r="O41" i="19"/>
  <c r="O40" i="19"/>
  <c r="I40" i="19"/>
  <c r="I38" i="19"/>
  <c r="M38" i="19" s="1"/>
  <c r="N38" i="19" s="1"/>
  <c r="O39" i="19"/>
  <c r="O37" i="19"/>
  <c r="O38" i="19"/>
  <c r="O36" i="19"/>
  <c r="L36" i="19"/>
  <c r="I36" i="19"/>
  <c r="M36" i="19" s="1"/>
  <c r="N36" i="19" s="1"/>
  <c r="M35" i="19"/>
  <c r="M33" i="19"/>
  <c r="M34" i="19"/>
  <c r="M32" i="19"/>
  <c r="M31" i="19"/>
  <c r="M30" i="19"/>
  <c r="M28" i="19"/>
  <c r="M29" i="19"/>
  <c r="M27" i="19"/>
  <c r="M26" i="19"/>
  <c r="M25" i="19"/>
  <c r="M24" i="19"/>
  <c r="M23" i="19"/>
  <c r="M22" i="19"/>
  <c r="I37" i="19" l="1"/>
  <c r="I43" i="19"/>
  <c r="M51" i="19"/>
  <c r="P46" i="19"/>
  <c r="I42" i="19"/>
  <c r="I39" i="19"/>
  <c r="M39" i="19" s="1"/>
  <c r="N39" i="19" s="1"/>
  <c r="I41" i="19"/>
  <c r="N57" i="18"/>
  <c r="M57" i="18"/>
  <c r="N56" i="18"/>
  <c r="M56" i="18"/>
  <c r="P55" i="18"/>
  <c r="K55" i="18"/>
  <c r="M55" i="18"/>
  <c r="M54" i="18"/>
  <c r="N53" i="18"/>
  <c r="P53" i="18" s="1"/>
  <c r="M53" i="18"/>
  <c r="K54" i="18"/>
  <c r="N54" i="18"/>
  <c r="M48" i="18"/>
  <c r="N32" i="18"/>
  <c r="N31" i="18"/>
  <c r="M46" i="18"/>
  <c r="M45" i="18"/>
  <c r="M32" i="18"/>
  <c r="M31" i="18"/>
  <c r="P24" i="19"/>
  <c r="P25" i="19"/>
  <c r="P26" i="19"/>
  <c r="P27" i="19"/>
  <c r="P28" i="19"/>
  <c r="P29" i="19"/>
  <c r="P32" i="19"/>
  <c r="P33" i="19"/>
  <c r="P34" i="19"/>
  <c r="P35" i="19"/>
  <c r="P23" i="19"/>
  <c r="P22" i="19"/>
  <c r="S20" i="19"/>
  <c r="O43" i="18"/>
  <c r="O42" i="18"/>
  <c r="N43" i="18"/>
  <c r="N42" i="18"/>
  <c r="O41" i="18"/>
  <c r="N41" i="18"/>
  <c r="I37" i="18"/>
  <c r="I51" i="18"/>
  <c r="I50" i="18"/>
  <c r="N44" i="18" l="1"/>
  <c r="P42" i="18"/>
  <c r="P41" i="18"/>
  <c r="P43" i="18"/>
  <c r="O39" i="18"/>
  <c r="I41" i="18"/>
  <c r="I47" i="18"/>
  <c r="J47" i="18" s="1"/>
  <c r="O47" i="18"/>
  <c r="N47" i="18"/>
  <c r="O37" i="18"/>
  <c r="O35" i="18"/>
  <c r="O33" i="18"/>
  <c r="I33" i="18"/>
  <c r="L33" i="18" s="1"/>
  <c r="L34" i="18" s="1"/>
  <c r="M33" i="18" s="1"/>
  <c r="P57" i="18"/>
  <c r="L57" i="18"/>
  <c r="L56" i="18"/>
  <c r="I55" i="18"/>
  <c r="P54" i="18"/>
  <c r="L54" i="18"/>
  <c r="L53" i="18"/>
  <c r="M49" i="18"/>
  <c r="L49" i="18"/>
  <c r="K49" i="18"/>
  <c r="J49" i="18"/>
  <c r="N49" i="18" s="1"/>
  <c r="P49" i="18" s="1"/>
  <c r="N48" i="18"/>
  <c r="P48" i="18" s="1"/>
  <c r="L48" i="18"/>
  <c r="N46" i="18"/>
  <c r="P46" i="18" s="1"/>
  <c r="L46" i="18"/>
  <c r="N45" i="18"/>
  <c r="P45" i="18" s="1"/>
  <c r="L45" i="18"/>
  <c r="K37" i="18"/>
  <c r="P32" i="18"/>
  <c r="L32" i="18"/>
  <c r="P31" i="18"/>
  <c r="L31" i="18"/>
  <c r="N30" i="18"/>
  <c r="P30" i="18" s="1"/>
  <c r="M30" i="18"/>
  <c r="L30" i="18"/>
  <c r="N29" i="18"/>
  <c r="P29" i="18" s="1"/>
  <c r="M29" i="18"/>
  <c r="L29" i="18"/>
  <c r="N28" i="18"/>
  <c r="P28" i="18" s="1"/>
  <c r="M28" i="18"/>
  <c r="L28" i="18"/>
  <c r="N27" i="18"/>
  <c r="P27" i="18" s="1"/>
  <c r="M27" i="18"/>
  <c r="L27" i="18"/>
  <c r="M26" i="18"/>
  <c r="N25" i="18"/>
  <c r="P25" i="18" s="1"/>
  <c r="M25" i="18"/>
  <c r="N24" i="18"/>
  <c r="P24" i="18" s="1"/>
  <c r="M24" i="18"/>
  <c r="N23" i="18"/>
  <c r="P23" i="18" s="1"/>
  <c r="M23" i="18"/>
  <c r="J41" i="18" l="1"/>
  <c r="L43" i="18"/>
  <c r="L42" i="18"/>
  <c r="J42" i="18"/>
  <c r="L41" i="18"/>
  <c r="J43" i="18"/>
  <c r="M43" i="18" s="1"/>
  <c r="K35" i="18"/>
  <c r="L37" i="18"/>
  <c r="L38" i="18" s="1"/>
  <c r="M37" i="18" s="1"/>
  <c r="J35" i="18"/>
  <c r="K47" i="18"/>
  <c r="M47" i="18" s="1"/>
  <c r="P47" i="18" s="1"/>
  <c r="L47" i="18"/>
  <c r="L55" i="18"/>
  <c r="J33" i="18"/>
  <c r="K33" i="18"/>
  <c r="J37" i="18"/>
  <c r="M42" i="18" l="1"/>
  <c r="K42" i="18"/>
  <c r="L36" i="18"/>
  <c r="M35" i="18" s="1"/>
  <c r="K43" i="18"/>
  <c r="K41" i="18"/>
  <c r="M41" i="18"/>
  <c r="N33" i="18"/>
  <c r="P33" i="18" s="1"/>
  <c r="N35" i="18"/>
  <c r="P35" i="18" s="1"/>
  <c r="N37" i="18"/>
  <c r="P37" i="18" s="1"/>
  <c r="T39" i="18" l="1"/>
  <c r="I39" i="18" s="1"/>
  <c r="S20" i="18"/>
  <c r="K39" i="18" l="1"/>
  <c r="L39" i="18"/>
  <c r="L40" i="18" s="1"/>
  <c r="M39" i="18" s="1"/>
  <c r="J39" i="18"/>
  <c r="N39" i="18" s="1"/>
  <c r="P39" i="18" s="1"/>
  <c r="AF1135" i="22"/>
  <c r="AE1135" i="22"/>
  <c r="AE1134" i="22"/>
  <c r="AE1133" i="22"/>
  <c r="AE1132" i="22"/>
  <c r="AE1131" i="22"/>
  <c r="AF1130" i="22"/>
  <c r="AE1130" i="22"/>
  <c r="AE1129" i="22"/>
  <c r="AE1128" i="22"/>
  <c r="AE1127" i="22"/>
  <c r="AF1126" i="22"/>
  <c r="D1126" i="22"/>
  <c r="C1126" i="22"/>
  <c r="AE1126" i="22" s="1"/>
  <c r="AE1125" i="22"/>
  <c r="AE1124" i="22"/>
  <c r="AE1123" i="22"/>
  <c r="AE1122" i="22"/>
  <c r="AF1121" i="22"/>
  <c r="D1121" i="22"/>
  <c r="C1121" i="22"/>
  <c r="AE1121" i="22" s="1"/>
  <c r="AE1120" i="22"/>
  <c r="AE1119" i="22"/>
  <c r="AF1118" i="22"/>
  <c r="D1118" i="22"/>
  <c r="C1118" i="22"/>
  <c r="A1118" i="22" s="1"/>
  <c r="AE1117" i="22"/>
  <c r="AE1116" i="22"/>
  <c r="AF1115" i="22"/>
  <c r="D1115" i="22"/>
  <c r="C1115" i="22"/>
  <c r="AE1115" i="22" s="1"/>
  <c r="AE1114" i="22"/>
  <c r="AF1113" i="22"/>
  <c r="D1113" i="22"/>
  <c r="C1113" i="22"/>
  <c r="A1113" i="22" s="1"/>
  <c r="AE1112" i="22"/>
  <c r="AE1111" i="22"/>
  <c r="AE1110" i="22"/>
  <c r="AE1109" i="22"/>
  <c r="AE1108" i="22"/>
  <c r="AE1107" i="22"/>
  <c r="AE1106" i="22"/>
  <c r="AE1105" i="22"/>
  <c r="AE1104" i="22"/>
  <c r="AE1103" i="22"/>
  <c r="AE1102" i="22"/>
  <c r="AE1101" i="22"/>
  <c r="AE1100" i="22"/>
  <c r="AF1099" i="22"/>
  <c r="D1099" i="22"/>
  <c r="C1099" i="22"/>
  <c r="A1099" i="22" s="1"/>
  <c r="AE1098" i="22"/>
  <c r="AE1097" i="22"/>
  <c r="AE1096" i="22"/>
  <c r="AE1095" i="22"/>
  <c r="AE1094" i="22"/>
  <c r="AE1093" i="22"/>
  <c r="AE1092" i="22"/>
  <c r="AE1091" i="22"/>
  <c r="AE1090" i="22"/>
  <c r="AE1089" i="22"/>
  <c r="AE1088" i="22"/>
  <c r="AE1087" i="22"/>
  <c r="AE1086" i="22"/>
  <c r="AE1085" i="22"/>
  <c r="AE1084" i="22"/>
  <c r="AE1083" i="22"/>
  <c r="AE1082" i="22"/>
  <c r="AE1081" i="22"/>
  <c r="AE1080" i="22"/>
  <c r="AF1079" i="22"/>
  <c r="D1079" i="22"/>
  <c r="C1079" i="22"/>
  <c r="AE1079" i="22" s="1"/>
  <c r="AE1078" i="22"/>
  <c r="AE1077" i="22"/>
  <c r="AE1076" i="22"/>
  <c r="AE1075" i="22"/>
  <c r="AE1074" i="22"/>
  <c r="AE1073" i="22"/>
  <c r="AE1072" i="22"/>
  <c r="AF1071" i="22"/>
  <c r="D1071" i="22"/>
  <c r="C1071" i="22"/>
  <c r="AE1071" i="22" s="1"/>
  <c r="AE1070" i="22"/>
  <c r="AE1069" i="22"/>
  <c r="AE1068" i="22"/>
  <c r="AE1067" i="22"/>
  <c r="AE1066" i="22"/>
  <c r="AE1065" i="22"/>
  <c r="AE1064" i="22"/>
  <c r="AE1063" i="22"/>
  <c r="AE1062" i="22"/>
  <c r="AE1061" i="22"/>
  <c r="AE1060" i="22"/>
  <c r="AE1059" i="22"/>
  <c r="AE1058" i="22"/>
  <c r="AE1057" i="22"/>
  <c r="AE1056" i="22"/>
  <c r="AE1055" i="22"/>
  <c r="AE1054" i="22"/>
  <c r="AE1053" i="22"/>
  <c r="AE1052" i="22"/>
  <c r="AE1051" i="22"/>
  <c r="AE1050" i="22"/>
  <c r="AE1049" i="22"/>
  <c r="AE1048" i="22"/>
  <c r="AE1047" i="22"/>
  <c r="AE1046" i="22"/>
  <c r="AE1045" i="22"/>
  <c r="AE1044" i="22"/>
  <c r="AE1043" i="22"/>
  <c r="AE1042" i="22"/>
  <c r="AE1041" i="22"/>
  <c r="AE1040" i="22"/>
  <c r="AE1039" i="22"/>
  <c r="AE1038" i="22"/>
  <c r="AE1037" i="22"/>
  <c r="AE1036" i="22"/>
  <c r="AE1035" i="22"/>
  <c r="AE1034" i="22"/>
  <c r="AE1033" i="22"/>
  <c r="AE1032" i="22"/>
  <c r="AE1031" i="22"/>
  <c r="AE1030" i="22"/>
  <c r="AE1029" i="22"/>
  <c r="AF1028" i="22"/>
  <c r="D1028" i="22"/>
  <c r="C1028" i="22"/>
  <c r="A1028" i="22" s="1"/>
  <c r="AE1027" i="22"/>
  <c r="AE1026" i="22"/>
  <c r="AE1025" i="22"/>
  <c r="AE1024" i="22"/>
  <c r="AE1023" i="22"/>
  <c r="AE1022" i="22"/>
  <c r="AE1021" i="22"/>
  <c r="AE1020" i="22"/>
  <c r="AE1019" i="22"/>
  <c r="AE1018" i="22"/>
  <c r="AE1017" i="22"/>
  <c r="AE1016" i="22"/>
  <c r="AE1015" i="22"/>
  <c r="AE1014" i="22"/>
  <c r="AE1013" i="22"/>
  <c r="AE1012" i="22"/>
  <c r="AE1011" i="22"/>
  <c r="AE1010" i="22"/>
  <c r="AE1009" i="22"/>
  <c r="AE1008" i="22"/>
  <c r="AE1007" i="22"/>
  <c r="AE1006" i="22"/>
  <c r="AE1005" i="22"/>
  <c r="AE1004" i="22"/>
  <c r="AE1003" i="22"/>
  <c r="AE1002" i="22"/>
  <c r="AE1001" i="22"/>
  <c r="AE1000" i="22"/>
  <c r="AE999" i="22"/>
  <c r="AE998" i="22"/>
  <c r="AE997" i="22"/>
  <c r="AE996" i="22"/>
  <c r="AE995" i="22"/>
  <c r="AE994" i="22"/>
  <c r="AE993" i="22"/>
  <c r="AE992" i="22"/>
  <c r="AE991" i="22"/>
  <c r="AE990" i="22"/>
  <c r="AE989" i="22"/>
  <c r="AE988" i="22"/>
  <c r="AE987" i="22"/>
  <c r="AE986" i="22"/>
  <c r="AE985" i="22"/>
  <c r="AE984" i="22"/>
  <c r="AE983" i="22"/>
  <c r="AE982" i="22"/>
  <c r="AE981" i="22"/>
  <c r="AF980" i="22"/>
  <c r="D980" i="22"/>
  <c r="C980" i="22"/>
  <c r="A980" i="22" s="1"/>
  <c r="AE979" i="22"/>
  <c r="AE978" i="22"/>
  <c r="AE977" i="22"/>
  <c r="AE976" i="22"/>
  <c r="AE975" i="22"/>
  <c r="AE974" i="22"/>
  <c r="AE973" i="22"/>
  <c r="AE972" i="22"/>
  <c r="AE971" i="22"/>
  <c r="AE970" i="22"/>
  <c r="AE969" i="22"/>
  <c r="AE968" i="22"/>
  <c r="AE967" i="22"/>
  <c r="AE966" i="22"/>
  <c r="AE965" i="22"/>
  <c r="AE964" i="22"/>
  <c r="AE963" i="22"/>
  <c r="AE962" i="22"/>
  <c r="AE961" i="22"/>
  <c r="AE960" i="22"/>
  <c r="AE959" i="22"/>
  <c r="AE958" i="22"/>
  <c r="AE957" i="22"/>
  <c r="AE956" i="22"/>
  <c r="AE955" i="22"/>
  <c r="AE954" i="22"/>
  <c r="AF953" i="22"/>
  <c r="D953" i="22"/>
  <c r="C953" i="22"/>
  <c r="AE953" i="22" s="1"/>
  <c r="AE952" i="22"/>
  <c r="AE951" i="22"/>
  <c r="AE950" i="22"/>
  <c r="AE949" i="22"/>
  <c r="AE948" i="22"/>
  <c r="AE947" i="22"/>
  <c r="AE946" i="22"/>
  <c r="AE945" i="22"/>
  <c r="AE944" i="22"/>
  <c r="AE943" i="22"/>
  <c r="AE942" i="22"/>
  <c r="AE941" i="22"/>
  <c r="AE940" i="22"/>
  <c r="AE939" i="22"/>
  <c r="AE938" i="22"/>
  <c r="AE937" i="22"/>
  <c r="AE936" i="22"/>
  <c r="AE935" i="22"/>
  <c r="AE934" i="22"/>
  <c r="AE933" i="22"/>
  <c r="AE932" i="22"/>
  <c r="AE931" i="22"/>
  <c r="AE930" i="22"/>
  <c r="AE929" i="22"/>
  <c r="AE928" i="22"/>
  <c r="AE927" i="22"/>
  <c r="AE926" i="22"/>
  <c r="AE925" i="22"/>
  <c r="AE924" i="22"/>
  <c r="AE923" i="22"/>
  <c r="AE922" i="22"/>
  <c r="AE921" i="22"/>
  <c r="AE920" i="22"/>
  <c r="AE919" i="22"/>
  <c r="AE918" i="22"/>
  <c r="AE917" i="22"/>
  <c r="AE916" i="22"/>
  <c r="AE915" i="22"/>
  <c r="AE914" i="22"/>
  <c r="AE913" i="22"/>
  <c r="AE912" i="22"/>
  <c r="AE911" i="22"/>
  <c r="AE910" i="22"/>
  <c r="AE909" i="22"/>
  <c r="AE908" i="22"/>
  <c r="AE907" i="22"/>
  <c r="AE906" i="22"/>
  <c r="AE905" i="22"/>
  <c r="AE904" i="22"/>
  <c r="AE903" i="22"/>
  <c r="AE902" i="22"/>
  <c r="AE901" i="22"/>
  <c r="AE900" i="22"/>
  <c r="AE899" i="22"/>
  <c r="AE898" i="22"/>
  <c r="AE897" i="22"/>
  <c r="AE896" i="22"/>
  <c r="AE895" i="22"/>
  <c r="AE894" i="22"/>
  <c r="AE893" i="22"/>
  <c r="AE892" i="22"/>
  <c r="AE891" i="22"/>
  <c r="AE890" i="22"/>
  <c r="AE889" i="22"/>
  <c r="AE888" i="22"/>
  <c r="AE887" i="22"/>
  <c r="AE886" i="22"/>
  <c r="AE885" i="22"/>
  <c r="AE884" i="22"/>
  <c r="AE883" i="22"/>
  <c r="AE882" i="22"/>
  <c r="AE881" i="22"/>
  <c r="AE880" i="22"/>
  <c r="AE879" i="22"/>
  <c r="AE878" i="22"/>
  <c r="AE877" i="22"/>
  <c r="AE876" i="22"/>
  <c r="AE875" i="22"/>
  <c r="AE874" i="22"/>
  <c r="AE873" i="22"/>
  <c r="AE872" i="22"/>
  <c r="AE871" i="22"/>
  <c r="AE870" i="22"/>
  <c r="AE869" i="22"/>
  <c r="AE868" i="22"/>
  <c r="AE867" i="22"/>
  <c r="AE866" i="22"/>
  <c r="AF865" i="22"/>
  <c r="D865" i="22"/>
  <c r="C865" i="22"/>
  <c r="A865" i="22" s="1"/>
  <c r="AE864" i="22"/>
  <c r="AE863" i="22"/>
  <c r="AE862" i="22"/>
  <c r="AE861" i="22"/>
  <c r="AE860" i="22"/>
  <c r="AE859" i="22"/>
  <c r="AE858" i="22"/>
  <c r="AE857" i="22"/>
  <c r="AE856" i="22"/>
  <c r="AE855" i="22"/>
  <c r="AE854" i="22"/>
  <c r="AE853" i="22"/>
  <c r="AE852" i="22"/>
  <c r="AE851" i="22"/>
  <c r="AF850" i="22"/>
  <c r="D850" i="22"/>
  <c r="C850" i="22"/>
  <c r="A850" i="22" s="1"/>
  <c r="AE849" i="22"/>
  <c r="AE848" i="22"/>
  <c r="AE847" i="22"/>
  <c r="AE846" i="22"/>
  <c r="AE845" i="22"/>
  <c r="AE844" i="22"/>
  <c r="AE843" i="22"/>
  <c r="AE842" i="22"/>
  <c r="AE841" i="22"/>
  <c r="AE840" i="22"/>
  <c r="AE839" i="22"/>
  <c r="AE838" i="22"/>
  <c r="AF837" i="22"/>
  <c r="D837" i="22"/>
  <c r="C837" i="22"/>
  <c r="A837" i="22" s="1"/>
  <c r="AE836" i="22"/>
  <c r="AE835" i="22"/>
  <c r="AE834" i="22"/>
  <c r="AE833" i="22"/>
  <c r="AE832" i="22"/>
  <c r="AE831" i="22"/>
  <c r="AE830" i="22"/>
  <c r="AE829" i="22"/>
  <c r="AE828" i="22"/>
  <c r="AE827" i="22"/>
  <c r="AE826" i="22"/>
  <c r="AE825" i="22"/>
  <c r="AE824" i="22"/>
  <c r="AE823" i="22"/>
  <c r="AE822" i="22"/>
  <c r="AE821" i="22"/>
  <c r="AE820" i="22"/>
  <c r="AE819" i="22"/>
  <c r="AE818" i="22"/>
  <c r="AE817" i="22"/>
  <c r="AE816" i="22"/>
  <c r="AE815" i="22"/>
  <c r="AE814" i="22"/>
  <c r="AE813" i="22"/>
  <c r="AE812" i="22"/>
  <c r="AE811" i="22"/>
  <c r="AE810" i="22"/>
  <c r="AE809" i="22"/>
  <c r="AE808" i="22"/>
  <c r="AE807" i="22"/>
  <c r="AE806" i="22"/>
  <c r="AE805" i="22"/>
  <c r="AE804" i="22"/>
  <c r="AE803" i="22"/>
  <c r="AE802" i="22"/>
  <c r="AE801" i="22"/>
  <c r="AE800" i="22"/>
  <c r="AE799" i="22"/>
  <c r="AE798" i="22"/>
  <c r="AE797" i="22"/>
  <c r="AF796" i="22"/>
  <c r="D796" i="22"/>
  <c r="C796" i="22"/>
  <c r="A796" i="22" s="1"/>
  <c r="AE795" i="22"/>
  <c r="AE794" i="22"/>
  <c r="AE793" i="22"/>
  <c r="AE792" i="22"/>
  <c r="AE791" i="22"/>
  <c r="AE790" i="22"/>
  <c r="AE789" i="22"/>
  <c r="AE788" i="22"/>
  <c r="AE787" i="22"/>
  <c r="AE786" i="22"/>
  <c r="AE785" i="22"/>
  <c r="AE784" i="22"/>
  <c r="AE783" i="22"/>
  <c r="AE782" i="22"/>
  <c r="AE781" i="22"/>
  <c r="AE780" i="22"/>
  <c r="AE779" i="22"/>
  <c r="AE778" i="22"/>
  <c r="AE777" i="22"/>
  <c r="AE776" i="22"/>
  <c r="AE775" i="22"/>
  <c r="AE774" i="22"/>
  <c r="AE773" i="22"/>
  <c r="AE772" i="22"/>
  <c r="AE771" i="22"/>
  <c r="AE770" i="22"/>
  <c r="AE769" i="22"/>
  <c r="AE768" i="22"/>
  <c r="AE767" i="22"/>
  <c r="AE766" i="22"/>
  <c r="AE765" i="22"/>
  <c r="AE764" i="22"/>
  <c r="AE763" i="22"/>
  <c r="AE762" i="22"/>
  <c r="AE761" i="22"/>
  <c r="AE760" i="22"/>
  <c r="AE759" i="22"/>
  <c r="AE758" i="22"/>
  <c r="AE757" i="22"/>
  <c r="AE756" i="22"/>
  <c r="AE755" i="22"/>
  <c r="AE754" i="22"/>
  <c r="AE753" i="22"/>
  <c r="AE752" i="22"/>
  <c r="AE751" i="22"/>
  <c r="AE750" i="22"/>
  <c r="AE749" i="22"/>
  <c r="AE748" i="22"/>
  <c r="AE747" i="22"/>
  <c r="AE746" i="22"/>
  <c r="AE745" i="22"/>
  <c r="AE744" i="22"/>
  <c r="AE743" i="22"/>
  <c r="AE742" i="22"/>
  <c r="AE741" i="22"/>
  <c r="AE740" i="22"/>
  <c r="AE739" i="22"/>
  <c r="AE738" i="22"/>
  <c r="AE737" i="22"/>
  <c r="AE736" i="22"/>
  <c r="AE735" i="22"/>
  <c r="AE734" i="22"/>
  <c r="AE733" i="22"/>
  <c r="AE732" i="22"/>
  <c r="AF731" i="22"/>
  <c r="D731" i="22"/>
  <c r="C731" i="22"/>
  <c r="A731" i="22" s="1"/>
  <c r="AE730" i="22"/>
  <c r="AE729" i="22"/>
  <c r="AE728" i="22"/>
  <c r="AE727" i="22"/>
  <c r="AE726" i="22"/>
  <c r="AE725" i="22"/>
  <c r="AE724" i="22"/>
  <c r="AE723" i="22"/>
  <c r="AE722" i="22"/>
  <c r="AE721" i="22"/>
  <c r="AE720" i="22"/>
  <c r="AE719" i="22"/>
  <c r="AE718" i="22"/>
  <c r="AE717" i="22"/>
  <c r="AE716" i="22"/>
  <c r="AE715" i="22"/>
  <c r="AE714" i="22"/>
  <c r="AE713" i="22"/>
  <c r="AE712" i="22"/>
  <c r="AE711" i="22"/>
  <c r="AE710" i="22"/>
  <c r="AE709" i="22"/>
  <c r="AE708" i="22"/>
  <c r="AE707" i="22"/>
  <c r="AE706" i="22"/>
  <c r="AE705" i="22"/>
  <c r="AE704" i="22"/>
  <c r="AE703" i="22"/>
  <c r="AE702" i="22"/>
  <c r="AF701" i="22"/>
  <c r="D701" i="22"/>
  <c r="C701" i="22"/>
  <c r="A701" i="22" s="1"/>
  <c r="AE700" i="22"/>
  <c r="AE699" i="22"/>
  <c r="AE698" i="22"/>
  <c r="AE697" i="22"/>
  <c r="AE696" i="22"/>
  <c r="AE695" i="22"/>
  <c r="AE694" i="22"/>
  <c r="AE693" i="22"/>
  <c r="AE692" i="22"/>
  <c r="AE691" i="22"/>
  <c r="AE690" i="22"/>
  <c r="AE689" i="22"/>
  <c r="AE688" i="22"/>
  <c r="AE687" i="22"/>
  <c r="AE686" i="22"/>
  <c r="AE685" i="22"/>
  <c r="AE684" i="22"/>
  <c r="AE683" i="22"/>
  <c r="AE682" i="22"/>
  <c r="AE681" i="22"/>
  <c r="AE680" i="22"/>
  <c r="AE679" i="22"/>
  <c r="AE678" i="22"/>
  <c r="AE677" i="22"/>
  <c r="AE676" i="22"/>
  <c r="AE675" i="22"/>
  <c r="AE674" i="22"/>
  <c r="AE673" i="22"/>
  <c r="AE672" i="22"/>
  <c r="AE671" i="22"/>
  <c r="AF670" i="22"/>
  <c r="D670" i="22"/>
  <c r="C670" i="22"/>
  <c r="AE669" i="22"/>
  <c r="AE670" i="22" s="1"/>
  <c r="AE668" i="22"/>
  <c r="AE667" i="22"/>
  <c r="AE666" i="22"/>
  <c r="AE665" i="22"/>
  <c r="AE664" i="22"/>
  <c r="AE663" i="22"/>
  <c r="AE662" i="22"/>
  <c r="AE661" i="22"/>
  <c r="AE660" i="22"/>
  <c r="AE659" i="22"/>
  <c r="AE658" i="22"/>
  <c r="AE657" i="22"/>
  <c r="AE656" i="22"/>
  <c r="AE655" i="22"/>
  <c r="AF654" i="22"/>
  <c r="AE654" i="22"/>
  <c r="AE653" i="22"/>
  <c r="AE652" i="22"/>
  <c r="AE651" i="22"/>
  <c r="AE650" i="22"/>
  <c r="AE649" i="22"/>
  <c r="AE648" i="22"/>
  <c r="AE647" i="22"/>
  <c r="AE646" i="22"/>
  <c r="AE645" i="22"/>
  <c r="AE644" i="22"/>
  <c r="AE643" i="22"/>
  <c r="AE642" i="22"/>
  <c r="AE641" i="22"/>
  <c r="AE640" i="22"/>
  <c r="AE639" i="22"/>
  <c r="AE638" i="22"/>
  <c r="AE637" i="22"/>
  <c r="AE636" i="22"/>
  <c r="AE635" i="22"/>
  <c r="AE634" i="22"/>
  <c r="AE633" i="22"/>
  <c r="AE632" i="22"/>
  <c r="AE631" i="22"/>
  <c r="AE630" i="22"/>
  <c r="AE629" i="22"/>
  <c r="AE628" i="22"/>
  <c r="AE627" i="22"/>
  <c r="AE626" i="22"/>
  <c r="AE625" i="22"/>
  <c r="AE624" i="22"/>
  <c r="AE623" i="22"/>
  <c r="AE622" i="22"/>
  <c r="AE621" i="22"/>
  <c r="AE620" i="22"/>
  <c r="AE619" i="22"/>
  <c r="AE618" i="22"/>
  <c r="AE617" i="22"/>
  <c r="AF616" i="22"/>
  <c r="D616" i="22"/>
  <c r="C616" i="22"/>
  <c r="A616" i="22" s="1"/>
  <c r="AE615" i="22"/>
  <c r="AE614" i="22"/>
  <c r="AE613" i="22"/>
  <c r="AE612" i="22"/>
  <c r="AE611" i="22"/>
  <c r="AE610" i="22"/>
  <c r="AE609" i="22"/>
  <c r="AE608" i="22"/>
  <c r="AE607" i="22"/>
  <c r="AE606" i="22"/>
  <c r="AE605" i="22"/>
  <c r="AE604" i="22"/>
  <c r="AE603" i="22"/>
  <c r="AE602" i="22"/>
  <c r="AE601" i="22"/>
  <c r="AE600" i="22"/>
  <c r="AE599" i="22"/>
  <c r="AE598" i="22"/>
  <c r="AE597" i="22"/>
  <c r="AE596" i="22"/>
  <c r="AE595" i="22"/>
  <c r="AE594" i="22"/>
  <c r="AE593" i="22"/>
  <c r="AE592" i="22"/>
  <c r="AE591" i="22"/>
  <c r="AE590" i="22"/>
  <c r="AE589" i="22"/>
  <c r="AE588" i="22"/>
  <c r="AE587" i="22"/>
  <c r="AE586" i="22"/>
  <c r="AF585" i="22"/>
  <c r="D585" i="22"/>
  <c r="C585" i="22"/>
  <c r="A585" i="22" s="1"/>
  <c r="AE584" i="22"/>
  <c r="AE583" i="22"/>
  <c r="AE582" i="22"/>
  <c r="AE581" i="22"/>
  <c r="AE580" i="22"/>
  <c r="AE579" i="22"/>
  <c r="AE578" i="22"/>
  <c r="AE577" i="22"/>
  <c r="AE576" i="22"/>
  <c r="AE575" i="22"/>
  <c r="AE574" i="22"/>
  <c r="AE573" i="22"/>
  <c r="AE572" i="22"/>
  <c r="AE571" i="22"/>
  <c r="AE570" i="22"/>
  <c r="AE569" i="22"/>
  <c r="AE568" i="22"/>
  <c r="AE567" i="22"/>
  <c r="AE566" i="22"/>
  <c r="AE565" i="22"/>
  <c r="AE564" i="22"/>
  <c r="AE563" i="22"/>
  <c r="AE562" i="22"/>
  <c r="AE561" i="22"/>
  <c r="AE560" i="22"/>
  <c r="AE559" i="22"/>
  <c r="AE558" i="22"/>
  <c r="AE557" i="22"/>
  <c r="AE556" i="22"/>
  <c r="AE555" i="22"/>
  <c r="AE554" i="22"/>
  <c r="AE553" i="22"/>
  <c r="AE552" i="22"/>
  <c r="AE551" i="22"/>
  <c r="AE550" i="22"/>
  <c r="AE549" i="22"/>
  <c r="AE548" i="22"/>
  <c r="AE547" i="22"/>
  <c r="AE546" i="22"/>
  <c r="AE545" i="22"/>
  <c r="AE544" i="22"/>
  <c r="AE543" i="22"/>
  <c r="AE542" i="22"/>
  <c r="AE541" i="22"/>
  <c r="AE540" i="22"/>
  <c r="AE539" i="22"/>
  <c r="AE538" i="22"/>
  <c r="AE537" i="22"/>
  <c r="AE536" i="22"/>
  <c r="AE535" i="22"/>
  <c r="AE534" i="22"/>
  <c r="AE533" i="22"/>
  <c r="AE532" i="22"/>
  <c r="AE531" i="22"/>
  <c r="AE530" i="22"/>
  <c r="AE529" i="22"/>
  <c r="AE528" i="22"/>
  <c r="AE527" i="22"/>
  <c r="AE526" i="22"/>
  <c r="AE525" i="22"/>
  <c r="AE524" i="22"/>
  <c r="AE523" i="22"/>
  <c r="AE522" i="22"/>
  <c r="AE521" i="22"/>
  <c r="AE520" i="22"/>
  <c r="AE519" i="22"/>
  <c r="AE518" i="22"/>
  <c r="AE517" i="22"/>
  <c r="AE516" i="22"/>
  <c r="AE515" i="22"/>
  <c r="AE514" i="22"/>
  <c r="AE513" i="22"/>
  <c r="AE512" i="22"/>
  <c r="AE511" i="22"/>
  <c r="AE510" i="22"/>
  <c r="AE509" i="22"/>
  <c r="AE508" i="22"/>
  <c r="AE507" i="22"/>
  <c r="AE506" i="22"/>
  <c r="AE505" i="22"/>
  <c r="AE504" i="22"/>
  <c r="AE503" i="22"/>
  <c r="AE502" i="22"/>
  <c r="AE501" i="22"/>
  <c r="AE500" i="22"/>
  <c r="AE499" i="22"/>
  <c r="AE498" i="22"/>
  <c r="AE497" i="22"/>
  <c r="AE496" i="22"/>
  <c r="AE495" i="22"/>
  <c r="AE494" i="22"/>
  <c r="AE493" i="22"/>
  <c r="AE492" i="22"/>
  <c r="AE491" i="22"/>
  <c r="AE490" i="22"/>
  <c r="AE489" i="22"/>
  <c r="AE488" i="22"/>
  <c r="AE487" i="22"/>
  <c r="AE486" i="22"/>
  <c r="AE485" i="22"/>
  <c r="AE484" i="22"/>
  <c r="AE483" i="22"/>
  <c r="AE482" i="22"/>
  <c r="AE481" i="22"/>
  <c r="AE480" i="22"/>
  <c r="AE479" i="22"/>
  <c r="AE478" i="22"/>
  <c r="AE477" i="22"/>
  <c r="AE476" i="22"/>
  <c r="AE475" i="22"/>
  <c r="AE474" i="22"/>
  <c r="AE473" i="22"/>
  <c r="AE472" i="22"/>
  <c r="AE471" i="22"/>
  <c r="AE470" i="22"/>
  <c r="AE469" i="22"/>
  <c r="AF468" i="22"/>
  <c r="D468" i="22"/>
  <c r="C468" i="22"/>
  <c r="AE468" i="22" s="1"/>
  <c r="AE467" i="22"/>
  <c r="AE466" i="22"/>
  <c r="AE465" i="22"/>
  <c r="AE464" i="22"/>
  <c r="AE463" i="22"/>
  <c r="AE462" i="22"/>
  <c r="AE461" i="22"/>
  <c r="AE460" i="22"/>
  <c r="AE459" i="22"/>
  <c r="AE458" i="22"/>
  <c r="AE457" i="22"/>
  <c r="AE456" i="22"/>
  <c r="AE455" i="22"/>
  <c r="AE454" i="22"/>
  <c r="AE453" i="22"/>
  <c r="AE452" i="22"/>
  <c r="AE451" i="22"/>
  <c r="AE450" i="22"/>
  <c r="AE449" i="22"/>
  <c r="AE448" i="22"/>
  <c r="AE447" i="22"/>
  <c r="AE446" i="22"/>
  <c r="AE445" i="22"/>
  <c r="AE444" i="22"/>
  <c r="AE443" i="22"/>
  <c r="AE442" i="22"/>
  <c r="AE441" i="22"/>
  <c r="AE440" i="22"/>
  <c r="AE439" i="22"/>
  <c r="AE438" i="22"/>
  <c r="AF437" i="22"/>
  <c r="D437" i="22"/>
  <c r="C437" i="22"/>
  <c r="A437" i="22" s="1"/>
  <c r="AE436" i="22"/>
  <c r="AE435" i="22"/>
  <c r="AE434" i="22"/>
  <c r="AE433" i="22"/>
  <c r="AE432" i="22"/>
  <c r="AE431" i="22"/>
  <c r="AE430" i="22"/>
  <c r="AE429" i="22"/>
  <c r="AE428" i="22"/>
  <c r="AE427" i="22"/>
  <c r="AE426" i="22"/>
  <c r="AE425" i="22"/>
  <c r="AE424" i="22"/>
  <c r="AE423" i="22"/>
  <c r="AE422" i="22"/>
  <c r="AE421" i="22"/>
  <c r="AE420" i="22"/>
  <c r="AE419" i="22"/>
  <c r="AE418" i="22"/>
  <c r="AE417" i="22"/>
  <c r="AE416" i="22"/>
  <c r="AE415" i="22"/>
  <c r="AE414" i="22"/>
  <c r="AE413" i="22"/>
  <c r="AE412" i="22"/>
  <c r="AF411" i="22"/>
  <c r="D411" i="22"/>
  <c r="C411" i="22"/>
  <c r="AE411" i="22" s="1"/>
  <c r="AE410" i="22"/>
  <c r="AE409" i="22"/>
  <c r="AE408" i="22"/>
  <c r="AE407" i="22"/>
  <c r="AE406" i="22"/>
  <c r="AE405" i="22"/>
  <c r="AE404" i="22"/>
  <c r="AE403" i="22"/>
  <c r="AE402" i="22"/>
  <c r="AE401" i="22"/>
  <c r="AE400" i="22"/>
  <c r="AE399" i="22"/>
  <c r="AE398" i="22"/>
  <c r="AE397" i="22"/>
  <c r="AE396" i="22"/>
  <c r="AE395" i="22"/>
  <c r="AE394" i="22"/>
  <c r="AE393" i="22"/>
  <c r="AE392" i="22"/>
  <c r="AE391" i="22"/>
  <c r="AE390" i="22"/>
  <c r="AE389" i="22"/>
  <c r="AE388" i="22"/>
  <c r="AE387" i="22"/>
  <c r="AE386" i="22"/>
  <c r="AE385" i="22"/>
  <c r="AE384" i="22"/>
  <c r="AE383" i="22"/>
  <c r="AE382" i="22"/>
  <c r="AE381" i="22"/>
  <c r="AE380" i="22"/>
  <c r="AE379" i="22"/>
  <c r="AE378" i="22"/>
  <c r="AE377" i="22"/>
  <c r="AE376" i="22"/>
  <c r="AE375" i="22"/>
  <c r="AE374" i="22"/>
  <c r="AE373" i="22"/>
  <c r="AE372" i="22"/>
  <c r="AE371" i="22"/>
  <c r="AE370" i="22"/>
  <c r="AE369" i="22"/>
  <c r="AF368" i="22"/>
  <c r="D368" i="22"/>
  <c r="C368" i="22"/>
  <c r="A368" i="22" s="1"/>
  <c r="AE367" i="22"/>
  <c r="AE366" i="22"/>
  <c r="AE365" i="22"/>
  <c r="AE364" i="22"/>
  <c r="AE363" i="22"/>
  <c r="AE362" i="22"/>
  <c r="AE361" i="22"/>
  <c r="AE360" i="22"/>
  <c r="AE359" i="22"/>
  <c r="AE358" i="22"/>
  <c r="AE357" i="22"/>
  <c r="AE356" i="22"/>
  <c r="AE355" i="22"/>
  <c r="AE354" i="22"/>
  <c r="AE353" i="22"/>
  <c r="AE352" i="22"/>
  <c r="AF351" i="22"/>
  <c r="D351" i="22"/>
  <c r="C351" i="22"/>
  <c r="AE351" i="22" s="1"/>
  <c r="AE350" i="22"/>
  <c r="AE349" i="22"/>
  <c r="AE348" i="22"/>
  <c r="AE347" i="22"/>
  <c r="AE346" i="22"/>
  <c r="AE345" i="22"/>
  <c r="AE344" i="22"/>
  <c r="AE343" i="22"/>
  <c r="AE342" i="22"/>
  <c r="AE341" i="22"/>
  <c r="AE340" i="22"/>
  <c r="AE339" i="22"/>
  <c r="AE338" i="22"/>
  <c r="AE337" i="22"/>
  <c r="AE336" i="22"/>
  <c r="AE335" i="22"/>
  <c r="AE334" i="22"/>
  <c r="AE333" i="22"/>
  <c r="AE332" i="22"/>
  <c r="AE331" i="22"/>
  <c r="AE330" i="22"/>
  <c r="AE329" i="22"/>
  <c r="AE328" i="22"/>
  <c r="AE327" i="22"/>
  <c r="AE326" i="22"/>
  <c r="AE325" i="22"/>
  <c r="AE324" i="22"/>
  <c r="AF323" i="22"/>
  <c r="D323" i="22"/>
  <c r="C323" i="22"/>
  <c r="AE323" i="22" s="1"/>
  <c r="AE322" i="22"/>
  <c r="AE321" i="22"/>
  <c r="AE320" i="22"/>
  <c r="AE319" i="22"/>
  <c r="AE318" i="22"/>
  <c r="AE317" i="22"/>
  <c r="AE316" i="22"/>
  <c r="AE315" i="22"/>
  <c r="AE314" i="22"/>
  <c r="AE313" i="22"/>
  <c r="AE312" i="22"/>
  <c r="AE311" i="22"/>
  <c r="AE310" i="22"/>
  <c r="AE309" i="22"/>
  <c r="AE308" i="22"/>
  <c r="AE307" i="22"/>
  <c r="AE306" i="22"/>
  <c r="AE305" i="22"/>
  <c r="AE304" i="22"/>
  <c r="AE303" i="22"/>
  <c r="AE302" i="22"/>
  <c r="AE301" i="22"/>
  <c r="AE300" i="22"/>
  <c r="AE299" i="22"/>
  <c r="AE298" i="22"/>
  <c r="AE297" i="22"/>
  <c r="AE296" i="22"/>
  <c r="AE295" i="22"/>
  <c r="AE294" i="22"/>
  <c r="AE293" i="22"/>
  <c r="AE292" i="22"/>
  <c r="AE291" i="22"/>
  <c r="AE290" i="22"/>
  <c r="AE289" i="22"/>
  <c r="AE288" i="22"/>
  <c r="AE287" i="22"/>
  <c r="AE286" i="22"/>
  <c r="AE285" i="22"/>
  <c r="AE284" i="22"/>
  <c r="AE283" i="22"/>
  <c r="AE282" i="22"/>
  <c r="AE281" i="22"/>
  <c r="AE280" i="22"/>
  <c r="AE279" i="22"/>
  <c r="AE278" i="22"/>
  <c r="AE277" i="22"/>
  <c r="AE276" i="22"/>
  <c r="AE275" i="22"/>
  <c r="AE274" i="22"/>
  <c r="AE273" i="22"/>
  <c r="AE272" i="22"/>
  <c r="AE271" i="22"/>
  <c r="AE270" i="22"/>
  <c r="AE269" i="22"/>
  <c r="AE268" i="22"/>
  <c r="AE267" i="22"/>
  <c r="AE266" i="22"/>
  <c r="AE265" i="22"/>
  <c r="AE264" i="22"/>
  <c r="AE263" i="22"/>
  <c r="AE262" i="22"/>
  <c r="AE261" i="22"/>
  <c r="AE260" i="22"/>
  <c r="AE259" i="22"/>
  <c r="AE258" i="22"/>
  <c r="AE257" i="22"/>
  <c r="AE256" i="22"/>
  <c r="AE255" i="22"/>
  <c r="AE254" i="22"/>
  <c r="AE253" i="22"/>
  <c r="AE252" i="22"/>
  <c r="AE251" i="22"/>
  <c r="AE250" i="22"/>
  <c r="AE249" i="22"/>
  <c r="AE248" i="22"/>
  <c r="AE247" i="22"/>
  <c r="AE246" i="22"/>
  <c r="AE245" i="22"/>
  <c r="AE244" i="22"/>
  <c r="AE243" i="22"/>
  <c r="AE242" i="22"/>
  <c r="AE241" i="22"/>
  <c r="AE240" i="22"/>
  <c r="AE239" i="22"/>
  <c r="AE238" i="22"/>
  <c r="AE237" i="22"/>
  <c r="AE236" i="22"/>
  <c r="AE235" i="22"/>
  <c r="AE234" i="22"/>
  <c r="AE233" i="22"/>
  <c r="AE232" i="22"/>
  <c r="AE231" i="22"/>
  <c r="AE230" i="22"/>
  <c r="AE229" i="22"/>
  <c r="AE228" i="22"/>
  <c r="AE227" i="22"/>
  <c r="AE226" i="22"/>
  <c r="AE225" i="22"/>
  <c r="AE224" i="22"/>
  <c r="AE223" i="22"/>
  <c r="AE222" i="22"/>
  <c r="AE221" i="22"/>
  <c r="AE220" i="22"/>
  <c r="AE219" i="22"/>
  <c r="AE218" i="22"/>
  <c r="AE217" i="22"/>
  <c r="AE216" i="22"/>
  <c r="AE215" i="22"/>
  <c r="AE214" i="22"/>
  <c r="AE213" i="22"/>
  <c r="AE212" i="22"/>
  <c r="AE211" i="22"/>
  <c r="AE210" i="22"/>
  <c r="AE209" i="22"/>
  <c r="AE208" i="22"/>
  <c r="AE207" i="22"/>
  <c r="AE206" i="22"/>
  <c r="AE205" i="22"/>
  <c r="AE204" i="22"/>
  <c r="AE203" i="22"/>
  <c r="AE202" i="22"/>
  <c r="AE201" i="22"/>
  <c r="AE200" i="22"/>
  <c r="AF199" i="22"/>
  <c r="D199" i="22"/>
  <c r="C199" i="22"/>
  <c r="A199" i="22" s="1"/>
  <c r="AE198" i="22"/>
  <c r="AE197" i="22"/>
  <c r="AE196" i="22"/>
  <c r="AE195" i="22"/>
  <c r="AE194" i="22"/>
  <c r="AE193" i="22"/>
  <c r="AE192" i="22"/>
  <c r="AE191" i="22"/>
  <c r="AE190" i="22"/>
  <c r="AE189" i="22"/>
  <c r="AE188" i="22"/>
  <c r="AE187" i="22"/>
  <c r="AE186" i="22"/>
  <c r="AE185" i="22"/>
  <c r="AE184" i="22"/>
  <c r="AE183" i="22"/>
  <c r="AE182" i="22"/>
  <c r="AE181" i="22"/>
  <c r="AE180" i="22"/>
  <c r="AE179" i="22"/>
  <c r="AE178" i="22"/>
  <c r="AE177" i="22"/>
  <c r="AE176" i="22"/>
  <c r="AE175" i="22"/>
  <c r="AE174" i="22"/>
  <c r="AE173" i="22"/>
  <c r="AE172" i="22"/>
  <c r="AE171" i="22"/>
  <c r="AE170" i="22"/>
  <c r="AE169" i="22"/>
  <c r="AE168" i="22"/>
  <c r="AE167" i="22"/>
  <c r="AE166" i="22"/>
  <c r="AE165" i="22"/>
  <c r="AE164" i="22"/>
  <c r="AE163" i="22"/>
  <c r="AE162" i="22"/>
  <c r="AE161" i="22"/>
  <c r="AE160" i="22"/>
  <c r="AE159" i="22"/>
  <c r="AE158" i="22"/>
  <c r="AE157" i="22"/>
  <c r="AE156" i="22"/>
  <c r="AE155" i="22"/>
  <c r="AE154" i="22"/>
  <c r="AE153" i="22"/>
  <c r="AE152" i="22"/>
  <c r="AF151" i="22"/>
  <c r="AE151" i="22"/>
  <c r="AE150" i="22"/>
  <c r="AE149" i="22"/>
  <c r="AE148" i="22"/>
  <c r="AE147" i="22"/>
  <c r="AE146" i="22"/>
  <c r="AE145" i="22"/>
  <c r="AE144" i="22"/>
  <c r="AE143" i="22"/>
  <c r="AE142" i="22"/>
  <c r="AE141" i="22"/>
  <c r="AE140" i="22"/>
  <c r="AE139" i="22"/>
  <c r="AE138" i="22"/>
  <c r="AE137" i="22"/>
  <c r="AE136" i="22"/>
  <c r="AE135" i="22"/>
  <c r="AE134" i="22"/>
  <c r="AE133" i="22"/>
  <c r="AE132" i="22"/>
  <c r="AE131" i="22"/>
  <c r="AE130" i="22"/>
  <c r="AE129" i="22"/>
  <c r="AE128" i="22"/>
  <c r="AF127" i="22"/>
  <c r="AE127" i="22"/>
  <c r="AE126" i="22"/>
  <c r="AE125" i="22"/>
  <c r="AE124" i="22"/>
  <c r="AE123" i="22"/>
  <c r="AE122" i="22"/>
  <c r="AE121" i="22"/>
  <c r="AE120" i="22"/>
  <c r="AE119" i="22"/>
  <c r="AE118" i="22"/>
  <c r="AE117" i="22"/>
  <c r="AE116" i="22"/>
  <c r="AE115" i="22"/>
  <c r="AE114" i="22"/>
  <c r="AE113" i="22"/>
  <c r="AE112" i="22"/>
  <c r="AE111" i="22"/>
  <c r="AE110" i="22"/>
  <c r="AE109" i="22"/>
  <c r="AE108" i="22"/>
  <c r="AE107" i="22"/>
  <c r="AE106" i="22"/>
  <c r="AE105" i="22"/>
  <c r="AE104" i="22"/>
  <c r="AE103" i="22"/>
  <c r="AE102" i="22"/>
  <c r="AE101" i="22"/>
  <c r="AE100" i="22"/>
  <c r="AE99" i="22"/>
  <c r="AE98" i="22"/>
  <c r="AE97" i="22"/>
  <c r="AE96" i="22"/>
  <c r="AE95" i="22"/>
  <c r="AE94" i="22"/>
  <c r="AE93" i="22"/>
  <c r="AE92" i="22"/>
  <c r="AE91" i="22"/>
  <c r="AE90" i="22"/>
  <c r="AE89" i="22"/>
  <c r="AE88" i="22"/>
  <c r="AE87" i="22"/>
  <c r="AE86" i="22"/>
  <c r="AE85" i="22"/>
  <c r="AE84" i="22"/>
  <c r="AE83" i="22"/>
  <c r="AE82" i="22"/>
  <c r="AE81" i="22"/>
  <c r="AE80" i="22"/>
  <c r="AE79" i="22"/>
  <c r="AE78" i="22"/>
  <c r="AE77" i="22"/>
  <c r="AE76" i="22"/>
  <c r="AE75" i="22"/>
  <c r="AE74" i="22"/>
  <c r="AE73" i="22"/>
  <c r="AE72" i="22"/>
  <c r="AE71" i="22"/>
  <c r="AE70" i="22"/>
  <c r="AE69" i="22"/>
  <c r="AE68" i="22"/>
  <c r="AE67" i="22"/>
  <c r="AE66" i="22"/>
  <c r="AE65" i="22"/>
  <c r="AE64" i="22"/>
  <c r="AE63" i="22"/>
  <c r="AE62" i="22"/>
  <c r="AE61" i="22"/>
  <c r="AE60" i="22"/>
  <c r="AE59" i="22"/>
  <c r="AE58" i="22"/>
  <c r="AE57" i="22"/>
  <c r="AE56" i="22"/>
  <c r="AE55" i="22"/>
  <c r="AE54" i="22"/>
  <c r="AE53" i="22"/>
  <c r="AE52" i="22"/>
  <c r="AE51" i="22"/>
  <c r="AE50" i="22"/>
  <c r="AE49" i="22"/>
  <c r="AE48" i="22"/>
  <c r="AE47" i="22"/>
  <c r="AE46" i="22"/>
  <c r="AE45" i="22"/>
  <c r="AE44" i="22"/>
  <c r="AE43" i="22"/>
  <c r="AE42" i="22"/>
  <c r="AE41" i="22"/>
  <c r="AE40" i="22"/>
  <c r="AE39" i="22"/>
  <c r="AE38" i="22"/>
  <c r="AE37" i="22"/>
  <c r="AE36" i="22"/>
  <c r="AE35" i="22"/>
  <c r="AE34" i="22"/>
  <c r="AE33" i="22"/>
  <c r="AE32" i="22"/>
  <c r="AE31" i="22"/>
  <c r="AE30" i="22"/>
  <c r="AE29" i="22"/>
  <c r="AE28" i="22"/>
  <c r="AE27" i="22"/>
  <c r="AE26" i="22"/>
  <c r="AE25" i="22"/>
  <c r="AE24" i="22"/>
  <c r="AE23" i="22"/>
  <c r="AE22" i="22"/>
  <c r="AE21" i="22"/>
  <c r="AE20" i="22"/>
  <c r="AE19" i="22"/>
  <c r="AE18" i="22"/>
  <c r="AE17" i="22"/>
  <c r="AE16" i="22"/>
  <c r="AE15" i="22"/>
  <c r="AE14" i="22"/>
  <c r="AE13" i="22"/>
  <c r="AE12" i="22"/>
  <c r="AE11" i="22"/>
  <c r="AE10" i="22"/>
  <c r="AE9" i="22"/>
  <c r="AE8" i="22"/>
  <c r="AE7" i="22"/>
  <c r="AE6" i="22"/>
  <c r="AE5" i="22"/>
  <c r="AE4" i="22"/>
  <c r="AE3" i="22"/>
  <c r="AE2" i="22"/>
  <c r="V40" i="18"/>
  <c r="P60" i="19"/>
  <c r="A323" i="22" l="1"/>
  <c r="A351" i="22"/>
  <c r="A468" i="22"/>
  <c r="A670" i="22"/>
  <c r="A1121" i="22"/>
  <c r="AE731" i="22"/>
  <c r="AE837" i="22"/>
  <c r="A1079" i="22"/>
  <c r="A1115" i="22"/>
  <c r="AE368" i="22"/>
  <c r="A411" i="22"/>
  <c r="AE585" i="22"/>
  <c r="A1071" i="22"/>
  <c r="AE796" i="22"/>
  <c r="AE850" i="22"/>
  <c r="AE980" i="22"/>
  <c r="AE1113" i="22"/>
  <c r="AE1118" i="22"/>
  <c r="AE701" i="22"/>
  <c r="A953" i="22"/>
  <c r="A1126" i="22"/>
  <c r="AE199" i="22"/>
  <c r="AE437" i="22"/>
  <c r="AE616" i="22"/>
  <c r="AE865" i="22"/>
  <c r="AE1028" i="22"/>
  <c r="AE1099" i="22"/>
  <c r="M43" i="19"/>
  <c r="N43" i="19" s="1"/>
  <c r="P43" i="19" s="1"/>
  <c r="M42" i="19"/>
  <c r="N42" i="19" s="1"/>
  <c r="P42" i="19" s="1"/>
  <c r="L62" i="19"/>
  <c r="M64" i="19"/>
  <c r="M74" i="19"/>
  <c r="N74" i="19"/>
  <c r="P74" i="19" s="1"/>
  <c r="L74" i="19"/>
  <c r="L64" i="19"/>
  <c r="P61" i="19"/>
  <c r="P59" i="19"/>
  <c r="P57" i="19"/>
  <c r="P51" i="19"/>
  <c r="P44" i="19"/>
  <c r="L29" i="19"/>
  <c r="L28" i="19"/>
  <c r="L27" i="19"/>
  <c r="L26" i="19"/>
  <c r="L25" i="19"/>
  <c r="L23" i="19"/>
  <c r="P39" i="19" l="1"/>
  <c r="P36" i="19"/>
  <c r="P31" i="19"/>
  <c r="P30" i="19"/>
  <c r="N63" i="19"/>
  <c r="L35" i="19"/>
  <c r="M48" i="19"/>
  <c r="N48" i="19" s="1"/>
  <c r="P48" i="19" s="1"/>
  <c r="M47" i="19"/>
  <c r="N47" i="19" s="1"/>
  <c r="P47" i="19" s="1"/>
  <c r="P38" i="19" l="1"/>
  <c r="M58" i="19"/>
  <c r="M37" i="19" l="1"/>
  <c r="N37" i="19" s="1"/>
  <c r="M41" i="19"/>
  <c r="N41" i="19" s="1"/>
  <c r="P41" i="19" s="1"/>
  <c r="M40" i="19"/>
  <c r="N40" i="19" s="1"/>
  <c r="P40" i="19" s="1"/>
  <c r="P37" i="19" l="1"/>
  <c r="N4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JULIAN DAVID ZAMBRANO ESPINOSA</author>
    <author>Monica Rios Garcia</author>
  </authors>
  <commentList>
    <comment ref="K22" authorId="0" shapeId="0" xr:uid="{5397E121-418B-4B78-B071-50086C40608C}">
      <text>
        <r>
          <rPr>
            <b/>
            <sz val="10"/>
            <color indexed="81"/>
            <rFont val="Tahoma"/>
            <family val="2"/>
          </rPr>
          <t>Si el Plan de Desarrollo incluye una meta específica para víctimas, esta debe ser la misma para META PAT CUATRIENIO.</t>
        </r>
      </text>
    </comment>
    <comment ref="I25" authorId="0" shapeId="0" xr:uid="{5154734F-85EA-434E-8506-E823A2FAC8E9}">
      <text>
        <r>
          <rPr>
            <b/>
            <sz val="10"/>
            <color indexed="81"/>
            <rFont val="Tahoma"/>
            <family val="2"/>
          </rPr>
          <t>Tener en cuenta las particularidades y competencias territoriales para la planeación de esta acción en el cuatrienio.</t>
        </r>
      </text>
    </comment>
    <comment ref="J25" authorId="0" shapeId="0" xr:uid="{AF28BA5C-EDAE-463E-9461-45A268D3CFCF}">
      <text>
        <r>
          <rPr>
            <b/>
            <sz val="10"/>
            <color indexed="81"/>
            <rFont val="Tahoma"/>
            <family val="2"/>
          </rPr>
          <t>Tener en cuenta las particularidades y competencias territoriales para la planeación de esta acción en el cuatrienio.</t>
        </r>
      </text>
    </comment>
    <comment ref="I28" authorId="0" shapeId="0" xr:uid="{382A8CA9-EAC0-47B5-AD14-CEE66DF78825}">
      <text>
        <r>
          <rPr>
            <b/>
            <sz val="10"/>
            <color indexed="81"/>
            <rFont val="Tahoma"/>
            <family val="2"/>
          </rPr>
          <t>En caso de contar con Centro Regional en el territorio, recuerde que la entidad territorial tiene competencia en materia de funcionamiento.</t>
        </r>
      </text>
    </comment>
    <comment ref="J28" authorId="0" shapeId="0" xr:uid="{8D75BAA1-0BCD-48AE-BB06-A8C434C2959E}">
      <text>
        <r>
          <rPr>
            <b/>
            <sz val="10"/>
            <color indexed="81"/>
            <rFont val="Tahoma"/>
            <family val="2"/>
          </rPr>
          <t>Diligenciar en caso de contar con Centro Regional en el territorio.</t>
        </r>
      </text>
    </comment>
    <comment ref="I29" authorId="0" shapeId="0" xr:uid="{C2F7B916-9129-47AE-ABC8-302BC27AF185}">
      <text>
        <r>
          <rPr>
            <b/>
            <sz val="10"/>
            <color indexed="81"/>
            <rFont val="Tahoma"/>
            <family val="2"/>
          </rPr>
          <t>En caso de contar con Centro Regional, recuerde que la entidad territorial tiene competencia en materia de mantenimiento.</t>
        </r>
      </text>
    </comment>
    <comment ref="J29" authorId="0" shapeId="0" xr:uid="{5529FB7D-8D05-442A-B846-B32E150DE5C6}">
      <text>
        <r>
          <rPr>
            <b/>
            <sz val="10"/>
            <color indexed="81"/>
            <rFont val="Tahoma"/>
            <family val="2"/>
          </rPr>
          <t>Diligenciar en caso de contar con Centro Regional en el territorio.</t>
        </r>
      </text>
    </comment>
    <comment ref="I30" authorId="0" shapeId="0" xr:uid="{909EF99B-433B-4935-A9ED-DD6A71204552}">
      <text>
        <r>
          <rPr>
            <b/>
            <sz val="9"/>
            <color indexed="81"/>
            <rFont val="Tahoma"/>
            <family val="2"/>
          </rPr>
          <t>E</t>
        </r>
        <r>
          <rPr>
            <b/>
            <sz val="10"/>
            <color indexed="81"/>
            <rFont val="Tahoma"/>
            <family val="2"/>
          </rPr>
          <t>n caso de contar con Punto de Atención, recuerde garantizar las condiciones óptimas de las instalaciones.</t>
        </r>
      </text>
    </comment>
    <comment ref="J30" authorId="0" shapeId="0" xr:uid="{EF9DE95B-9485-433E-8473-95C0DB028B9A}">
      <text>
        <r>
          <rPr>
            <b/>
            <sz val="10"/>
            <color indexed="81"/>
            <rFont val="Tahoma"/>
            <family val="2"/>
          </rPr>
          <t>Diligenciar en caso de contar con Punto de Atención en el territorio.</t>
        </r>
      </text>
    </comment>
    <comment ref="N31" authorId="1" shapeId="0" xr:uid="{81AC731B-FB5E-4827-9F09-C64AA6D0E42C}">
      <text>
        <r>
          <rPr>
            <b/>
            <sz val="10"/>
            <color indexed="81"/>
            <rFont val="Tahoma"/>
            <family val="2"/>
          </rPr>
          <t>Debe tener en cuenta la entrega histórica  de AHI para otros hechos en la entidad territorial.</t>
        </r>
      </text>
    </comment>
    <comment ref="N32" authorId="1" shapeId="0" xr:uid="{82EDCD4F-DD31-4980-B3F8-56231ECE9EF5}">
      <text>
        <r>
          <rPr>
            <b/>
            <sz val="10"/>
            <color indexed="81"/>
            <rFont val="Tahoma"/>
            <family val="2"/>
          </rPr>
          <t>Debe tener en cuenta la entrega histórica  de AHI para desplazamiento forzado en la entidad territorial.</t>
        </r>
      </text>
    </comment>
    <comment ref="L33" authorId="1" shapeId="0" xr:uid="{B3E9E23A-EF18-4807-B147-F95ACD6FAB16}">
      <text>
        <r>
          <rPr>
            <b/>
            <sz val="10"/>
            <color indexed="81"/>
            <rFont val="Tahoma"/>
            <family val="2"/>
          </rPr>
          <t>El cálculo tiene en cuenta el resultado de no cumplimiento en la medición para el derecho. Esta información es indicativa.</t>
        </r>
      </text>
    </comment>
    <comment ref="N33" authorId="0" shapeId="0" xr:uid="{F48E0D69-33CA-4E55-A7FF-936E18910AC3}">
      <text>
        <r>
          <rPr>
            <b/>
            <sz val="10"/>
            <color indexed="81"/>
            <rFont val="Tahoma"/>
            <family val="2"/>
          </rPr>
          <t>Esta meta es acumulativa, atiende las mismas personas en cada vigencia.</t>
        </r>
      </text>
    </comment>
    <comment ref="I34" authorId="0" shapeId="0" xr:uid="{58C3AA53-3901-4FE0-B1B7-35AADE1C9A77}">
      <text>
        <r>
          <rPr>
            <b/>
            <sz val="10"/>
            <color indexed="81"/>
            <rFont val="Tahoma"/>
            <family val="2"/>
          </rPr>
          <t>Total de víctimas afiliadas al régimen subsidiado de salud actualmente.</t>
        </r>
      </text>
    </comment>
    <comment ref="J34" authorId="0" shapeId="0" xr:uid="{6A8D491C-C339-4140-9D2A-32DBA05F0DAA}">
      <text>
        <r>
          <rPr>
            <b/>
            <sz val="10"/>
            <color indexed="81"/>
            <rFont val="Tahoma"/>
            <family val="2"/>
          </rPr>
          <t>Total de víctimas afiliadas al régimen subsidiado de salud actualmente.</t>
        </r>
      </text>
    </comment>
    <comment ref="N35" authorId="0" shapeId="0" xr:uid="{20A9610D-2681-4752-A4CA-82F4622650AE}">
      <text>
        <r>
          <rPr>
            <b/>
            <sz val="9"/>
            <color indexed="81"/>
            <rFont val="Tahoma"/>
            <family val="2"/>
          </rPr>
          <t>Esta meta es acumulativa, atiende las mismas personas en cada vigencia.</t>
        </r>
      </text>
    </comment>
    <comment ref="I36" authorId="0" shapeId="0" xr:uid="{05400CCF-C400-4C2B-880C-88697A83EAAA}">
      <text>
        <r>
          <rPr>
            <b/>
            <sz val="10"/>
            <color indexed="81"/>
            <rFont val="Tahoma"/>
            <family val="2"/>
          </rPr>
          <t>Total de NNA víctimas atendidos en alimentación escolar actualmente.</t>
        </r>
      </text>
    </comment>
    <comment ref="N37" authorId="0" shapeId="0" xr:uid="{313DF8D4-4713-400D-8107-328D9E500C05}">
      <text>
        <r>
          <rPr>
            <b/>
            <sz val="10"/>
            <color indexed="81"/>
            <rFont val="Tahoma"/>
            <family val="2"/>
          </rPr>
          <t>Esta meta es acumulativa, atiende las mismas personas en cada vigencia.</t>
        </r>
      </text>
    </comment>
    <comment ref="I38" authorId="0" shapeId="0" xr:uid="{70D40AEB-E3CF-424A-B184-44061791252D}">
      <text>
        <r>
          <rPr>
            <b/>
            <sz val="10"/>
            <color indexed="81"/>
            <rFont val="Tahoma"/>
            <family val="2"/>
          </rPr>
          <t>Total de NNA víctimas atendidos en transporte  escolar actualmente.</t>
        </r>
      </text>
    </comment>
    <comment ref="I40" authorId="1" shapeId="0" xr:uid="{17EC5FA4-06A9-4DAA-AF1E-F3AA8CD85E4F}">
      <text>
        <r>
          <rPr>
            <b/>
            <sz val="10"/>
            <color indexed="81"/>
            <rFont val="Tahoma"/>
            <family val="2"/>
          </rPr>
          <t>Total víctimas matriculados en educación básica y media actualmente.</t>
        </r>
      </text>
    </comment>
    <comment ref="J40" authorId="1" shapeId="0" xr:uid="{91ADD0E8-249C-40DB-A032-1B1633090ACF}">
      <text>
        <r>
          <rPr>
            <b/>
            <sz val="10"/>
            <color indexed="81"/>
            <rFont val="Tahoma"/>
            <family val="2"/>
          </rPr>
          <t>Total víctimas matriculados en educación básica y media actualmente.</t>
        </r>
      </text>
    </comment>
    <comment ref="I45" authorId="1" shapeId="0" xr:uid="{600D693E-A2D1-4A97-8FB6-CE3351E6AF14}">
      <text>
        <r>
          <rPr>
            <b/>
            <sz val="10"/>
            <color indexed="81"/>
            <rFont val="Tahoma"/>
            <family val="2"/>
          </rPr>
          <t>Tener en cuenta las particularidades territoriales para la planeación de esta acción en el cuatrienio.</t>
        </r>
      </text>
    </comment>
    <comment ref="J45" authorId="1" shapeId="0" xr:uid="{9B058DF0-A5E2-42D8-9790-C0476506292F}">
      <text>
        <r>
          <rPr>
            <b/>
            <sz val="10"/>
            <color indexed="81"/>
            <rFont val="Tahoma"/>
            <family val="2"/>
          </rPr>
          <t>Tener en cuenta las particularidades territoriales para la planeación de esta acción en el cuatrienio.</t>
        </r>
      </text>
    </comment>
    <comment ref="N46" authorId="1" shapeId="0" xr:uid="{692C4833-689F-4B2C-910C-8B9B5418C6DB}">
      <text>
        <r>
          <rPr>
            <b/>
            <sz val="10"/>
            <color indexed="81"/>
            <rFont val="Tahoma"/>
            <family val="2"/>
          </rPr>
          <t>Debe tener en cuenta la entrega histórica  de asistencia funeraria en el marco de emergencias humanitarias en la entidad territorial.</t>
        </r>
      </text>
    </comment>
    <comment ref="I48" authorId="1" shapeId="0" xr:uid="{174016BD-205D-4F0A-9004-4D36D051F861}">
      <text>
        <r>
          <rPr>
            <b/>
            <sz val="10"/>
            <color indexed="81"/>
            <rFont val="Tahoma"/>
            <family val="2"/>
          </rPr>
          <t>Tener en cuenta las particularidades territoriales para la planeación de esta acción en el cuatrienio.</t>
        </r>
      </text>
    </comment>
    <comment ref="J48" authorId="1" shapeId="0" xr:uid="{C5507440-6108-4458-9927-47E87E41E6B8}">
      <text>
        <r>
          <rPr>
            <b/>
            <sz val="10"/>
            <color indexed="81"/>
            <rFont val="Tahoma"/>
            <family val="2"/>
          </rPr>
          <t>Tener en cuenta las particularidades territoriales para la planeación de esta acción en el cuatrienio.</t>
        </r>
      </text>
    </comment>
    <comment ref="I49" authorId="1" shapeId="0" xr:uid="{B72D1538-10CD-4DC6-B493-8A4B9DBBC828}">
      <text>
        <r>
          <rPr>
            <b/>
            <sz val="10"/>
            <color indexed="81"/>
            <rFont val="Tahoma"/>
            <family val="2"/>
          </rPr>
          <t>Esta sugerencia se realiza teniendo en cuenta como mínimo la conmemoración del Día Nacional de la Memoria y la Solidaridad con las víctimas del conflicto. Adicionalmente, deben incluirse otras medidas de satisfacción para preservar y honrar la memoria de las víctimas.</t>
        </r>
      </text>
    </comment>
    <comment ref="P53" authorId="0" shapeId="0" xr:uid="{FCD6E9BB-FC0B-47A3-BFB2-5E7D677E2A80}">
      <text>
        <r>
          <rPr>
            <b/>
            <sz val="10"/>
            <color indexed="81"/>
            <rFont val="Tahoma"/>
            <family val="2"/>
          </rPr>
          <t>Sólo aplica para la anualización de la vigencia 2027, de acuerdo con el Protocolo de Participación.</t>
        </r>
      </text>
    </comment>
    <comment ref="I54" authorId="1" shapeId="0" xr:uid="{ECD50AED-DA5B-4691-85BA-766A56B8D885}">
      <text>
        <r>
          <rPr>
            <b/>
            <sz val="10"/>
            <color indexed="81"/>
            <rFont val="Tahoma"/>
            <family val="2"/>
          </rPr>
          <t>El cálculo se hace con base en el mínimo de sesiones al año, de acuerdo con el Protocolo de Participación.</t>
        </r>
      </text>
    </comment>
    <comment ref="I55" authorId="1" shapeId="0" xr:uid="{9D1F9E10-914E-4E5E-9159-64B1B1846A76}">
      <text>
        <r>
          <rPr>
            <b/>
            <sz val="10"/>
            <color indexed="81"/>
            <rFont val="Tahoma"/>
            <family val="2"/>
          </rPr>
          <t>El cálculo se realiza teniendo en cuenta la participación de las víctimas en las sesiones mínimas del Comité Territorial de Justicia Transicional (4) en el año, así como la participación en los 4 subcomités sugeridos para las entidades territoriales. Esto último está sujeto a la dinámica territorial.</t>
        </r>
      </text>
    </comment>
    <comment ref="I57" authorId="1" shapeId="0" xr:uid="{4E099D89-B3AB-420D-A9DD-2763627E1F1E}">
      <text>
        <r>
          <rPr>
            <b/>
            <sz val="10"/>
            <color indexed="81"/>
            <rFont val="Tahoma"/>
            <family val="2"/>
          </rPr>
          <t>Tener en cuenta el número de víctimas ubicadas en el territorio, así como ejercicios previos de la implementación de la Entrevista de Caracterización. La actualización de la caracterización debe hacerse como mínimo cada 2 años.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Monica Rios Garcia</author>
    <author>JULIAN DAVID ZAMBRANO ESPINOSA</author>
  </authors>
  <commentList>
    <comment ref="K21" authorId="0" shapeId="0" xr:uid="{C3E6A0C4-A636-4445-B536-70241FBD9DFF}">
      <text>
        <r>
          <rPr>
            <b/>
            <sz val="10"/>
            <color indexed="81"/>
            <rFont val="Tahoma"/>
            <family val="2"/>
          </rPr>
          <t>Si el Plan de Desarrollo incluye una meta específica para víctimas, esta debe ser la misma para META PAT CUATRIENIO.</t>
        </r>
      </text>
    </comment>
    <comment ref="E27" authorId="1" shapeId="0" xr:uid="{CE75F23B-458E-4813-8777-9251D8D96A1D}">
      <text>
        <r>
          <rPr>
            <b/>
            <sz val="10"/>
            <color indexed="81"/>
            <rFont val="Tahoma"/>
            <family val="2"/>
          </rPr>
          <t>Tener en cuenta las particularidades del territorio para su inclusión en aquellas entidades territoriales donde exista riesgo de minas.</t>
        </r>
      </text>
    </comment>
    <comment ref="I36" authorId="0" shapeId="0" xr:uid="{A23F25DE-1137-4557-8BC6-97F0014B294D}">
      <text>
        <r>
          <rPr>
            <b/>
            <sz val="10"/>
            <color indexed="81"/>
            <rFont val="Tahoma"/>
            <family val="2"/>
          </rPr>
          <t>Esta cifra corresponde a las personas que no cumplen el derecho en la última medición de Superación de la Situación de Vulnerabilidad.</t>
        </r>
      </text>
    </comment>
    <comment ref="J37" authorId="0" shapeId="0" xr:uid="{0B3AB0DA-D2F0-48BF-B460-F5B084C35086}">
      <text>
        <r>
          <rPr>
            <b/>
            <sz val="10"/>
            <color indexed="81"/>
            <rFont val="Tahoma"/>
            <family val="2"/>
          </rPr>
          <t>Teniendo en cuenta que la asignación de los mejoramientos de vivienda se realiza por hogares, se recomienda partir de la base de personas que no cumplen el derecho para hacer la proyección en materia de víctimas.</t>
        </r>
      </text>
    </comment>
    <comment ref="J39" authorId="0" shapeId="0" xr:uid="{D5A3FF9A-99D5-42A3-852B-54901D0F90B7}">
      <text>
        <r>
          <rPr>
            <b/>
            <sz val="10"/>
            <color indexed="81"/>
            <rFont val="Tahoma"/>
            <family val="2"/>
          </rPr>
          <t>Teniendo en cuenta que la asignación de vivienda nueva se realiza por hogares, se recomienda partir de la base de personas que no cumplen el derecho para hacer la proyección en materia de víctimas.</t>
        </r>
      </text>
    </comment>
    <comment ref="J41" authorId="0" shapeId="0" xr:uid="{341E84BD-C160-4CBA-BA1E-6ED894C9681C}">
      <text>
        <r>
          <rPr>
            <b/>
            <sz val="10"/>
            <color indexed="81"/>
            <rFont val="Tahoma"/>
            <family val="2"/>
          </rPr>
          <t>Teniendo en cuenta que la asignación de subsidios de vivienda se realiza por hogares, se recomienda partir de la base de personas que no cumplen el derecho para hacer la proyección en materia de víctimas.</t>
        </r>
      </text>
    </comment>
    <comment ref="L42" authorId="1" shapeId="0" xr:uid="{E0E830E1-8957-4F38-8334-57B39D853553}">
      <text>
        <r>
          <rPr>
            <b/>
            <sz val="10"/>
            <color indexed="81"/>
            <rFont val="Tahoma"/>
            <family val="2"/>
          </rPr>
          <t>Tenga en cuenta esta cifra para la formulación de proyectos de soluciones duraderas, integración local o procesos de retorno que se adelanten en la entidad territorial.</t>
        </r>
      </text>
    </comment>
    <comment ref="L43" authorId="1" shapeId="0" xr:uid="{B3E09F90-2D74-4231-B94F-5339FD296442}">
      <text>
        <r>
          <rPr>
            <b/>
            <sz val="10"/>
            <color indexed="81"/>
            <rFont val="Tahoma"/>
            <family val="2"/>
          </rPr>
          <t>Tenga en cuenta esta cifra para la formulación de proyectos de soluciones duraderas, integración local o procesos de retorno que se adelanten en la entidad territorial.</t>
        </r>
      </text>
    </comment>
  </commentList>
</comments>
</file>

<file path=xl/sharedStrings.xml><?xml version="1.0" encoding="utf-8"?>
<sst xmlns="http://schemas.openxmlformats.org/spreadsheetml/2006/main" count="6103" uniqueCount="1344">
  <si>
    <t>COD_MPIO</t>
  </si>
  <si>
    <t>MUNICIPIO</t>
  </si>
  <si>
    <t>COD_DPTO</t>
  </si>
  <si>
    <t>DEPARTAMENTO</t>
  </si>
  <si>
    <t>SUJETOS DE ATENCIÓN</t>
  </si>
  <si>
    <t>SALUD_Ninguno</t>
  </si>
  <si>
    <t>SALUD_Gitano(a) Rrom</t>
  </si>
  <si>
    <t>SALUD_Indígena</t>
  </si>
  <si>
    <t>SALUD_NARP</t>
  </si>
  <si>
    <t>EDU_Ninguno</t>
  </si>
  <si>
    <t>EDU_Gitano(a) Rrom</t>
  </si>
  <si>
    <t>EDU_Indígena</t>
  </si>
  <si>
    <t>EDU_NARP</t>
  </si>
  <si>
    <t>ALI_Ninguno</t>
  </si>
  <si>
    <t>ALI_Gitano(a) Rrom</t>
  </si>
  <si>
    <t>ALI_Indígena</t>
  </si>
  <si>
    <t>ALI_NARP</t>
  </si>
  <si>
    <t>VIV_Ninguno</t>
  </si>
  <si>
    <t>VIV_Gitano(a) Rrom</t>
  </si>
  <si>
    <t>VIV_Indígena</t>
  </si>
  <si>
    <t>VIV_NARP</t>
  </si>
  <si>
    <t>GI_Ninguno</t>
  </si>
  <si>
    <t>GI_Gitano(a) Rrom</t>
  </si>
  <si>
    <t>GI_Indígena</t>
  </si>
  <si>
    <t>GI_NARP</t>
  </si>
  <si>
    <t>APS_Ninguno</t>
  </si>
  <si>
    <t>APS_Gitano(a) Rrom</t>
  </si>
  <si>
    <t>APS_Indígena</t>
  </si>
  <si>
    <t>APS_NARP</t>
  </si>
  <si>
    <t>PROYEC_POB 2024</t>
  </si>
  <si>
    <t>RELACIÓN %</t>
  </si>
  <si>
    <t>CRAV</t>
  </si>
  <si>
    <t>RYR</t>
  </si>
  <si>
    <t>RC</t>
  </si>
  <si>
    <t>distribucion hogares</t>
  </si>
  <si>
    <t>cert edu</t>
  </si>
  <si>
    <t>certificado</t>
  </si>
  <si>
    <t>PA</t>
  </si>
  <si>
    <t>Medellín</t>
  </si>
  <si>
    <t>Antioquia</t>
  </si>
  <si>
    <t>Actualmente, su entidad territorial no cuenta con procesos de Retornos y Reubicaciones.</t>
  </si>
  <si>
    <t xml:space="preserve">Su entidad territorial cuenta con procesos de Reparación Colectiva en desarrollo (Planes en diseño y formulación / implementación), por lo tanto es necesario que se remita a los documentos especificos de cada proceso para la articulación de la oferta institucional y definición de metas durante el cuatrienio de acuerdo con su competencia. </t>
  </si>
  <si>
    <t>Si</t>
  </si>
  <si>
    <t>Abejorral</t>
  </si>
  <si>
    <t xml:space="preserve">Su entidad territorial cuenta con procesos de Retornos y Reubicaciones en desarrollo (Planes aprobados / formulación /actualización), por lo tanto es necesario que se remita a los documentos específicos de cada proceso para la articulación de la oferta institucional y definición de metas durante el cuatrienio de acuerdo con su competencia. </t>
  </si>
  <si>
    <t>Actualmente, su entidad territorial no cuenta con procesos de Reparación Colectiva.</t>
  </si>
  <si>
    <t>No</t>
  </si>
  <si>
    <t>Abriaquí</t>
  </si>
  <si>
    <t>Alejandría</t>
  </si>
  <si>
    <t>Amagá</t>
  </si>
  <si>
    <t>Amalfi</t>
  </si>
  <si>
    <t>Andes</t>
  </si>
  <si>
    <t>Angelópolis</t>
  </si>
  <si>
    <t xml:space="preserve"> </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</si>
  <si>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</si>
  <si>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</si>
  <si>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</si>
  <si>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</si>
  <si>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</si>
  <si>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</si>
  <si>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</si>
  <si>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</si>
  <si>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</si>
  <si>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</si>
  <si>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</si>
  <si>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</si>
  <si>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</si>
  <si>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</si>
  <si>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</si>
  <si>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</si>
  <si>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</si>
  <si>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</si>
  <si>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</si>
  <si>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</si>
  <si>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</si>
  <si>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</si>
  <si>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</si>
  <si>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</si>
  <si>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</si>
  <si>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</si>
  <si>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</si>
  <si>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</si>
  <si>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</si>
  <si>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</si>
  <si>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</si>
  <si>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</si>
  <si>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</si>
  <si>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</si>
  <si>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</si>
  <si>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</si>
  <si>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</si>
  <si>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</si>
  <si>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</si>
  <si>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</si>
  <si>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</si>
  <si>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</si>
  <si>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</si>
  <si>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</si>
  <si>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</si>
  <si>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</si>
  <si>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</si>
  <si>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</si>
  <si>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</si>
  <si>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</si>
  <si>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</si>
  <si>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</si>
  <si>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</si>
  <si>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</si>
  <si>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</si>
  <si>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</si>
  <si>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</si>
  <si>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</si>
  <si>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</si>
  <si>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</si>
  <si>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</si>
  <si>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</si>
  <si>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</si>
  <si>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</si>
  <si>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</si>
  <si>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</si>
  <si>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</si>
  <si>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</si>
  <si>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</si>
  <si>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</si>
  <si>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</si>
  <si>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</si>
  <si>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</si>
  <si>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</si>
  <si>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</si>
  <si>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</si>
  <si>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</si>
  <si>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</si>
  <si>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</si>
  <si>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</si>
  <si>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</si>
  <si>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</si>
  <si>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</si>
  <si>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</si>
  <si>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</si>
  <si>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</si>
  <si>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</si>
  <si>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</si>
  <si>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</si>
  <si>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</si>
  <si>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</si>
  <si>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</si>
  <si>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</si>
  <si>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</si>
  <si>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</si>
  <si>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</si>
  <si>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</si>
  <si>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</si>
  <si>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</si>
  <si>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</si>
  <si>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</si>
  <si>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</si>
  <si>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</si>
  <si>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</si>
  <si>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</si>
  <si>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</si>
  <si>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</si>
  <si>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</si>
  <si>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</si>
  <si>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</si>
  <si>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</si>
  <si>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</si>
  <si>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</si>
  <si>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</si>
  <si>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</si>
  <si>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</si>
  <si>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</si>
  <si>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Gobernación</t>
  </si>
  <si>
    <t>si</t>
  </si>
  <si>
    <t>Barranquilla</t>
  </si>
  <si>
    <t>Atlántico</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</si>
  <si>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</si>
  <si>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</si>
  <si>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</si>
  <si>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</si>
  <si>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</si>
  <si>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</si>
  <si>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</si>
  <si>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</si>
  <si>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</si>
  <si>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</si>
  <si>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</si>
  <si>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</si>
  <si>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</si>
  <si>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</si>
  <si>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</si>
  <si>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</si>
  <si>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</si>
  <si>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</si>
  <si>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</si>
  <si>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</si>
  <si>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</si>
  <si>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</si>
  <si>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 de Indias</t>
  </si>
  <si>
    <t>Bolívar</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</si>
  <si>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</si>
  <si>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</si>
  <si>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</si>
  <si>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</si>
  <si>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</si>
  <si>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</si>
  <si>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</si>
  <si>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</si>
  <si>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</si>
  <si>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</si>
  <si>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</si>
  <si>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</si>
  <si>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</si>
  <si>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</si>
  <si>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</si>
  <si>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</si>
  <si>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</si>
  <si>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</si>
  <si>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</si>
  <si>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</si>
  <si>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</si>
  <si>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</si>
  <si>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</si>
  <si>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</si>
  <si>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</si>
  <si>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</si>
  <si>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</si>
  <si>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</si>
  <si>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</si>
  <si>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</si>
  <si>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</si>
  <si>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</si>
  <si>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</si>
  <si>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</si>
  <si>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</si>
  <si>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</si>
  <si>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</si>
  <si>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</si>
  <si>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</si>
  <si>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</si>
  <si>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</si>
  <si>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</si>
  <si>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</si>
  <si>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</si>
  <si>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</si>
  <si>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Tunja</t>
  </si>
  <si>
    <t>Boyacá</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</si>
  <si>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</si>
  <si>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</si>
  <si>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</si>
  <si>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</si>
  <si>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</si>
  <si>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</si>
  <si>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</si>
  <si>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</si>
  <si>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</si>
  <si>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</si>
  <si>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</si>
  <si>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</si>
  <si>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</si>
  <si>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</si>
  <si>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</si>
  <si>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</si>
  <si>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</si>
  <si>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</si>
  <si>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</si>
  <si>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</si>
  <si>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</si>
  <si>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</si>
  <si>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</si>
  <si>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</si>
  <si>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</si>
  <si>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</si>
  <si>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</si>
  <si>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</si>
  <si>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</si>
  <si>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</si>
  <si>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</si>
  <si>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</si>
  <si>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</si>
  <si>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</si>
  <si>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</si>
  <si>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</si>
  <si>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</si>
  <si>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</si>
  <si>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</si>
  <si>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</si>
  <si>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</si>
  <si>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</si>
  <si>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</si>
  <si>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</si>
  <si>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</si>
  <si>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</si>
  <si>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</si>
  <si>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</si>
  <si>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</si>
  <si>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</si>
  <si>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</si>
  <si>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</si>
  <si>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</si>
  <si>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</si>
  <si>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</si>
  <si>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</si>
  <si>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</si>
  <si>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</si>
  <si>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</si>
  <si>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</si>
  <si>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</si>
  <si>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</si>
  <si>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</si>
  <si>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</si>
  <si>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</si>
  <si>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</si>
  <si>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</si>
  <si>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</si>
  <si>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</si>
  <si>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</si>
  <si>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</si>
  <si>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</si>
  <si>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</si>
  <si>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</si>
  <si>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</si>
  <si>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</si>
  <si>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</si>
  <si>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</si>
  <si>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</si>
  <si>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</si>
  <si>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</si>
  <si>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</si>
  <si>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</si>
  <si>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</si>
  <si>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</si>
  <si>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</si>
  <si>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</si>
  <si>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</si>
  <si>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</si>
  <si>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</si>
  <si>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</si>
  <si>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</si>
  <si>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</si>
  <si>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</si>
  <si>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</si>
  <si>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</si>
  <si>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</si>
  <si>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</si>
  <si>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</si>
  <si>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</si>
  <si>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</si>
  <si>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</si>
  <si>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</si>
  <si>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</si>
  <si>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</si>
  <si>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</si>
  <si>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</si>
  <si>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</si>
  <si>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</si>
  <si>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</si>
  <si>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</si>
  <si>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</si>
  <si>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</si>
  <si>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</si>
  <si>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</si>
  <si>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</si>
  <si>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</si>
  <si>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</si>
  <si>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</si>
  <si>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</si>
  <si>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</si>
  <si>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</si>
  <si>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</si>
  <si>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</si>
  <si>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</si>
  <si>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</si>
  <si>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</si>
  <si>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</si>
  <si>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</si>
  <si>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</si>
  <si>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</si>
  <si>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</si>
  <si>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</si>
  <si>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</si>
  <si>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</si>
  <si>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</si>
  <si>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</si>
  <si>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</si>
  <si>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</si>
  <si>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</si>
  <si>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</si>
  <si>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</si>
  <si>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</si>
  <si>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</si>
  <si>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</si>
  <si>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Florencia</t>
  </si>
  <si>
    <t>Caquetá</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</si>
  <si>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</si>
  <si>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</si>
  <si>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</si>
  <si>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</si>
  <si>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</si>
  <si>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</si>
  <si>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</si>
  <si>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</si>
  <si>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</si>
  <si>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</si>
  <si>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</si>
  <si>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</si>
  <si>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</si>
  <si>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</si>
  <si>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</si>
  <si>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Cauca</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</si>
  <si>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</si>
  <si>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</si>
  <si>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</si>
  <si>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</si>
  <si>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</si>
  <si>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</si>
  <si>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</si>
  <si>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</si>
  <si>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</si>
  <si>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</si>
  <si>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</si>
  <si>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</si>
  <si>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</si>
  <si>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</si>
  <si>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</si>
  <si>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</si>
  <si>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</si>
  <si>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</si>
  <si>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</si>
  <si>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</si>
  <si>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t>
  </si>
  <si>
    <t>Puerto Tejada</t>
  </si>
  <si>
    <t>Puracé</t>
  </si>
  <si>
    <t>Rosas</t>
  </si>
  <si>
    <t>San Sebastián</t>
  </si>
  <si>
    <t>Santander de Quilichao</t>
  </si>
  <si>
    <t>Silvia</t>
  </si>
  <si>
    <t>Sotará</t>
  </si>
  <si>
    <t>Suárez</t>
  </si>
  <si>
    <t>Sucre</t>
  </si>
  <si>
    <t>Timbío</t>
  </si>
  <si>
    <t>Timbiquí</t>
  </si>
  <si>
    <t>Toribío</t>
  </si>
  <si>
    <t>Totoró</t>
  </si>
  <si>
    <t>Villa Rica</t>
  </si>
  <si>
    <t>Valledupar</t>
  </si>
  <si>
    <t>Cesar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</si>
  <si>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</si>
  <si>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</si>
  <si>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</si>
  <si>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</si>
  <si>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</si>
  <si>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</si>
  <si>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</si>
  <si>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</si>
  <si>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</si>
  <si>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</si>
  <si>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</si>
  <si>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</si>
  <si>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</si>
  <si>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</si>
  <si>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</si>
  <si>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</si>
  <si>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</si>
  <si>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</si>
  <si>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</si>
  <si>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</si>
  <si>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</si>
  <si>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</si>
  <si>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</si>
  <si>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</si>
  <si>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</si>
  <si>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</si>
  <si>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</si>
  <si>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</si>
  <si>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</si>
  <si>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</si>
  <si>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</si>
  <si>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</si>
  <si>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</si>
  <si>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</si>
  <si>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</si>
  <si>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</si>
  <si>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</si>
  <si>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</si>
  <si>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</si>
  <si>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</si>
  <si>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</si>
  <si>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</si>
  <si>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</si>
  <si>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</si>
  <si>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</si>
  <si>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</si>
  <si>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</si>
  <si>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</si>
  <si>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</si>
  <si>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</si>
  <si>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</si>
  <si>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</si>
  <si>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</si>
  <si>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Cundinamarca</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</si>
  <si>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</si>
  <si>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</si>
  <si>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</si>
  <si>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</si>
  <si>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</si>
  <si>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</si>
  <si>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</si>
  <si>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</si>
  <si>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</si>
  <si>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</si>
  <si>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</si>
  <si>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</si>
  <si>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</si>
  <si>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</si>
  <si>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</si>
  <si>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</si>
  <si>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</si>
  <si>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</si>
  <si>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</si>
  <si>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</si>
  <si>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</si>
  <si>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</si>
  <si>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</si>
  <si>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</si>
  <si>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</si>
  <si>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</si>
  <si>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</si>
  <si>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</si>
  <si>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</si>
  <si>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</si>
  <si>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</si>
  <si>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</si>
  <si>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</si>
  <si>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</si>
  <si>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</si>
  <si>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</si>
  <si>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</si>
  <si>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</si>
  <si>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</si>
  <si>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</si>
  <si>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</si>
  <si>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</si>
  <si>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</si>
  <si>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</si>
  <si>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</si>
  <si>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</si>
  <si>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</si>
  <si>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</si>
  <si>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</si>
  <si>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</si>
  <si>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</si>
  <si>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</si>
  <si>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</si>
  <si>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</si>
  <si>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</si>
  <si>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</si>
  <si>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</si>
  <si>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</si>
  <si>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</si>
  <si>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</si>
  <si>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</si>
  <si>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</si>
  <si>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</si>
  <si>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</si>
  <si>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</si>
  <si>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</si>
  <si>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</si>
  <si>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</si>
  <si>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</si>
  <si>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</si>
  <si>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</si>
  <si>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</si>
  <si>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</si>
  <si>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</si>
  <si>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</si>
  <si>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</si>
  <si>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</si>
  <si>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</si>
  <si>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</si>
  <si>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</si>
  <si>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</si>
  <si>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</si>
  <si>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</si>
  <si>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</si>
  <si>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</si>
  <si>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</si>
  <si>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</si>
  <si>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</si>
  <si>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</si>
  <si>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</si>
  <si>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</si>
  <si>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</si>
  <si>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</si>
  <si>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</si>
  <si>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</si>
  <si>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</si>
  <si>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</si>
  <si>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</si>
  <si>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</si>
  <si>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</si>
  <si>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</si>
  <si>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</si>
  <si>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</si>
  <si>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</si>
  <si>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</si>
  <si>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</si>
  <si>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</si>
  <si>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</si>
  <si>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</si>
  <si>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</si>
  <si>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Chocó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</si>
  <si>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</si>
  <si>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</si>
  <si>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</si>
  <si>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</si>
  <si>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</si>
  <si>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</si>
  <si>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</si>
  <si>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</si>
  <si>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</si>
  <si>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</si>
  <si>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</si>
  <si>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</si>
  <si>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</si>
  <si>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</si>
  <si>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</si>
  <si>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</si>
  <si>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</si>
  <si>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</si>
  <si>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</si>
  <si>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</si>
  <si>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</si>
  <si>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</si>
  <si>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</si>
  <si>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</si>
  <si>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</si>
  <si>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</si>
  <si>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</si>
  <si>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</si>
  <si>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</si>
  <si>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Huila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</si>
  <si>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</si>
  <si>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</si>
  <si>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</si>
  <si>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</si>
  <si>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</si>
  <si>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</si>
  <si>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</si>
  <si>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</si>
  <si>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</si>
  <si>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</si>
  <si>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</si>
  <si>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</si>
  <si>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</si>
  <si>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</si>
  <si>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</si>
  <si>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</si>
  <si>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</si>
  <si>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</si>
  <si>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</si>
  <si>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</si>
  <si>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</si>
  <si>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</si>
  <si>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</si>
  <si>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</si>
  <si>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</si>
  <si>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</si>
  <si>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</si>
  <si>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</si>
  <si>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</si>
  <si>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</si>
  <si>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</si>
  <si>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</si>
  <si>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</si>
  <si>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</si>
  <si>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La Guajira</t>
  </si>
  <si>
    <t>Barrancas</t>
  </si>
  <si>
    <t>Dibulla</t>
  </si>
  <si>
    <t>Distracción</t>
  </si>
  <si>
    <t>El Molino</t>
  </si>
  <si>
    <t>Fonseca</t>
  </si>
  <si>
    <t>Hatonuevo</t>
  </si>
  <si>
    <t>La Jagua del Pilar</t>
  </si>
  <si>
    <t>Maicao</t>
  </si>
  <si>
    <t>San Juan del Cesar</t>
  </si>
  <si>
    <t>Uribia</t>
  </si>
  <si>
    <t>Urumita</t>
  </si>
  <si>
    <t>Santa Marta</t>
  </si>
  <si>
    <t>Magdalena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</si>
  <si>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</si>
  <si>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</si>
  <si>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</si>
  <si>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</si>
  <si>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</si>
  <si>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</si>
  <si>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</si>
  <si>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</si>
  <si>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</si>
  <si>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</si>
  <si>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</si>
  <si>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</si>
  <si>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</si>
  <si>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</si>
  <si>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</si>
  <si>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</si>
  <si>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</si>
  <si>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</si>
  <si>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</si>
  <si>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</si>
  <si>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</si>
  <si>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</si>
  <si>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</si>
  <si>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</si>
  <si>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</si>
  <si>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</si>
  <si>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</si>
  <si>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</si>
  <si>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Meta</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</si>
  <si>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</si>
  <si>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</si>
  <si>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</si>
  <si>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</si>
  <si>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</si>
  <si>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</si>
  <si>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</si>
  <si>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</si>
  <si>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</si>
  <si>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</si>
  <si>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</si>
  <si>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</si>
  <si>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</si>
  <si>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</si>
  <si>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</si>
  <si>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</si>
  <si>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</si>
  <si>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</si>
  <si>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</si>
  <si>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</si>
  <si>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</si>
  <si>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</si>
  <si>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</si>
  <si>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</si>
  <si>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</si>
  <si>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</si>
  <si>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Ancuya</t>
  </si>
  <si>
    <t>Arboleda</t>
  </si>
  <si>
    <t>Barbacoas</t>
  </si>
  <si>
    <t>Buesaco</t>
  </si>
  <si>
    <t>Colón</t>
  </si>
  <si>
    <t>Consacá</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</si>
  <si>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</si>
  <si>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</si>
  <si>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</si>
  <si>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</si>
  <si>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</si>
  <si>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</si>
  <si>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</si>
  <si>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</si>
  <si>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</si>
  <si>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</si>
  <si>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</si>
  <si>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</si>
  <si>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</si>
  <si>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</si>
  <si>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</si>
  <si>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</si>
  <si>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</si>
  <si>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</si>
  <si>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</si>
  <si>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</si>
  <si>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</si>
  <si>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</si>
  <si>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</si>
  <si>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</si>
  <si>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</si>
  <si>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</si>
  <si>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</si>
  <si>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</si>
  <si>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</si>
  <si>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</si>
  <si>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</si>
  <si>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</si>
  <si>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</si>
  <si>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</si>
  <si>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</si>
  <si>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</si>
  <si>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</si>
  <si>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</si>
  <si>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</si>
  <si>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</si>
  <si>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</si>
  <si>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</si>
  <si>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</si>
  <si>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</si>
  <si>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</si>
  <si>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</si>
  <si>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Norte de Santander</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</si>
  <si>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</si>
  <si>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</si>
  <si>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</si>
  <si>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</si>
  <si>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</si>
  <si>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</si>
  <si>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</si>
  <si>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</si>
  <si>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</si>
  <si>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</si>
  <si>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</si>
  <si>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</si>
  <si>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</si>
  <si>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</si>
  <si>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</si>
  <si>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</si>
  <si>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</si>
  <si>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</si>
  <si>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</si>
  <si>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</si>
  <si>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</si>
  <si>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</si>
  <si>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</si>
  <si>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</si>
  <si>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</si>
  <si>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</si>
  <si>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</si>
  <si>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</si>
  <si>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</si>
  <si>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</si>
  <si>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</si>
  <si>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</si>
  <si>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</si>
  <si>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</si>
  <si>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</si>
  <si>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</si>
  <si>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</si>
  <si>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Quindío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</si>
  <si>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</si>
  <si>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</si>
  <si>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</si>
  <si>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</si>
  <si>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</si>
  <si>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</si>
  <si>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</si>
  <si>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</si>
  <si>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</si>
  <si>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</si>
  <si>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</si>
  <si>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</si>
  <si>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</si>
  <si>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</si>
  <si>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</si>
  <si>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</si>
  <si>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</si>
  <si>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</si>
  <si>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</si>
  <si>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</si>
  <si>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</si>
  <si>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</si>
  <si>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</si>
  <si>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Santander</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</si>
  <si>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</si>
  <si>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</si>
  <si>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</si>
  <si>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</si>
  <si>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</si>
  <si>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</si>
  <si>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</si>
  <si>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</si>
  <si>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</si>
  <si>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</si>
  <si>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</si>
  <si>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</si>
  <si>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</si>
  <si>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</si>
  <si>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</si>
  <si>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</si>
  <si>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</si>
  <si>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</si>
  <si>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</si>
  <si>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</si>
  <si>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</si>
  <si>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</si>
  <si>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</si>
  <si>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</si>
  <si>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</si>
  <si>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</si>
  <si>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</si>
  <si>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</si>
  <si>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</si>
  <si>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</si>
  <si>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</si>
  <si>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</si>
  <si>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</si>
  <si>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</si>
  <si>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</si>
  <si>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</si>
  <si>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</si>
  <si>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</si>
  <si>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</si>
  <si>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</si>
  <si>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</si>
  <si>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</si>
  <si>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</si>
  <si>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</si>
  <si>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</si>
  <si>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</si>
  <si>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</si>
  <si>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</si>
  <si>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</si>
  <si>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</si>
  <si>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</si>
  <si>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</si>
  <si>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</si>
  <si>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</si>
  <si>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</si>
  <si>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</si>
  <si>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</si>
  <si>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</si>
  <si>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</si>
  <si>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</si>
  <si>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</si>
  <si>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</si>
  <si>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</si>
  <si>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</si>
  <si>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</si>
  <si>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</si>
  <si>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</si>
  <si>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</si>
  <si>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</si>
  <si>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</si>
  <si>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</si>
  <si>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</si>
  <si>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</si>
  <si>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</si>
  <si>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</si>
  <si>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</si>
  <si>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</si>
  <si>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</si>
  <si>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</si>
  <si>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</si>
  <si>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</si>
  <si>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</si>
  <si>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</si>
  <si>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</si>
  <si>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</si>
  <si>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</si>
  <si>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</si>
  <si>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</si>
  <si>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</si>
  <si>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</si>
  <si>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</si>
  <si>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</si>
  <si>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</si>
  <si>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</si>
  <si>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</si>
  <si>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</si>
  <si>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</si>
  <si>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Tolima</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</si>
  <si>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</si>
  <si>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</si>
  <si>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</si>
  <si>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</si>
  <si>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</si>
  <si>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</si>
  <si>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</si>
  <si>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</si>
  <si>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</si>
  <si>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</si>
  <si>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</si>
  <si>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</si>
  <si>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</si>
  <si>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</si>
  <si>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</si>
  <si>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</si>
  <si>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</si>
  <si>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</si>
  <si>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</si>
  <si>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</si>
  <si>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</si>
  <si>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</si>
  <si>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</si>
  <si>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</si>
  <si>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</si>
  <si>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</si>
  <si>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</si>
  <si>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</si>
  <si>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</si>
  <si>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</si>
  <si>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</si>
  <si>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</si>
  <si>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</si>
  <si>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</si>
  <si>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</si>
  <si>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</si>
  <si>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</si>
  <si>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</si>
  <si>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</si>
  <si>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</si>
  <si>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</si>
  <si>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</si>
  <si>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</si>
  <si>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</si>
  <si>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Santiago de Cali</t>
  </si>
  <si>
    <t>Valle del Cauca</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</si>
  <si>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</si>
  <si>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</si>
  <si>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</si>
  <si>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</si>
  <si>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</si>
  <si>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</si>
  <si>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</si>
  <si>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</si>
  <si>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</si>
  <si>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</si>
  <si>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</si>
  <si>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</si>
  <si>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</si>
  <si>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</si>
  <si>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</si>
  <si>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</si>
  <si>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</si>
  <si>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</si>
  <si>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</si>
  <si>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</si>
  <si>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</si>
  <si>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</si>
  <si>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</si>
  <si>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</si>
  <si>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</si>
  <si>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</si>
  <si>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</si>
  <si>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</si>
  <si>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</si>
  <si>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</si>
  <si>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</si>
  <si>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</si>
  <si>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</si>
  <si>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</si>
  <si>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</si>
  <si>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</si>
  <si>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</si>
  <si>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</si>
  <si>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</si>
  <si>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</si>
  <si>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</si>
  <si>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Yopal</t>
  </si>
  <si>
    <t>Casanare</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</si>
  <si>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</si>
  <si>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</si>
  <si>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</si>
  <si>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</si>
  <si>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</si>
  <si>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</si>
  <si>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</si>
  <si>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</si>
  <si>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</si>
  <si>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</si>
  <si>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</si>
  <si>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</si>
  <si>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</si>
  <si>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</si>
  <si>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</si>
  <si>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</si>
  <si>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</si>
  <si>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Putumayo</t>
  </si>
  <si>
    <t>Orito</t>
  </si>
  <si>
    <t>Puerto Asís</t>
  </si>
  <si>
    <t>Puerto Caicedo</t>
  </si>
  <si>
    <t>Puerto Guzmán</t>
  </si>
  <si>
    <t>Puerto Leguízamo</t>
  </si>
  <si>
    <t>Sibundoy</t>
  </si>
  <si>
    <t>Valle del Guamuez</t>
  </si>
  <si>
    <t>Villagarzón</t>
  </si>
  <si>
    <t>Archipiélago de San Andrés, Providencia y Santa Catalina</t>
  </si>
  <si>
    <t>Leticia</t>
  </si>
  <si>
    <t>Amazonas</t>
  </si>
  <si>
    <t>no</t>
  </si>
  <si>
    <t>Puerto Nariño</t>
  </si>
  <si>
    <t>Inírida</t>
  </si>
  <si>
    <t>Guainía</t>
  </si>
  <si>
    <t>Barrancominas</t>
  </si>
  <si>
    <t>San José del Guaviare</t>
  </si>
  <si>
    <t>Guaviare</t>
  </si>
  <si>
    <t>El Retorno</t>
  </si>
  <si>
    <t>Mitú</t>
  </si>
  <si>
    <t>Vaupés</t>
  </si>
  <si>
    <t>Carurú</t>
  </si>
  <si>
    <t>Taraira</t>
  </si>
  <si>
    <t>Puerto Carreño</t>
  </si>
  <si>
    <t>Vichada</t>
  </si>
  <si>
    <t>La Primavera</t>
  </si>
  <si>
    <t>Santa Rosalía</t>
  </si>
  <si>
    <t>Cumaribo</t>
  </si>
  <si>
    <t>Suma de PROYEC_POB 2024</t>
  </si>
  <si>
    <t>Suma de SUJETOS DE ATENCIÓN</t>
  </si>
  <si>
    <t>Suma de PA</t>
  </si>
  <si>
    <t>Suma de RELACIÓN %</t>
  </si>
  <si>
    <t>Suma de SALUD_Ninguno</t>
  </si>
  <si>
    <t>Suma de SALUD_Gitano(a) Rrom</t>
  </si>
  <si>
    <t>Suma de SALUD_Indígena</t>
  </si>
  <si>
    <t>Suma de SALUD_NARP</t>
  </si>
  <si>
    <t>Suma de EDU_Ninguno</t>
  </si>
  <si>
    <t>Suma de EDU_Gitano(a) Rrom</t>
  </si>
  <si>
    <t>Suma de EDU_Indígena</t>
  </si>
  <si>
    <t>Suma de EDU_NARP</t>
  </si>
  <si>
    <t>Suma de ALI_Ninguno</t>
  </si>
  <si>
    <t>Suma de ALI_Gitano(a) Rrom</t>
  </si>
  <si>
    <t>Suma de ALI_Indígena</t>
  </si>
  <si>
    <t>Suma de ALI_NARP</t>
  </si>
  <si>
    <t>Suma de VIV_Ninguno</t>
  </si>
  <si>
    <t>Suma de VIV_Gitano(a) Rrom</t>
  </si>
  <si>
    <t>Suma de VIV_Indígena</t>
  </si>
  <si>
    <t>Suma de VIV_NARP</t>
  </si>
  <si>
    <t>Suma de GI_Ninguno</t>
  </si>
  <si>
    <t>Suma de GI_Gitano(a) Rrom</t>
  </si>
  <si>
    <t>Suma de GI_Indígena</t>
  </si>
  <si>
    <t>Suma de GI_NARP</t>
  </si>
  <si>
    <t>Suma de APS_Ninguno</t>
  </si>
  <si>
    <t>Suma de APS_Gitano(a) Rrom</t>
  </si>
  <si>
    <t>Suma de APS_Indígena</t>
  </si>
  <si>
    <t>Suma de APS_NARP</t>
  </si>
  <si>
    <t>Suma de CRAV</t>
  </si>
  <si>
    <t>Suma de distribucion hogares</t>
  </si>
  <si>
    <t>COMPONENTE</t>
  </si>
  <si>
    <t>MEDIDA</t>
  </si>
  <si>
    <t>ACCIONES</t>
  </si>
  <si>
    <t xml:space="preserve">PRODUCTOS </t>
  </si>
  <si>
    <t>UNIDAD DE MEDIDA</t>
  </si>
  <si>
    <t>NECESIDAD SUGERIDA PDT</t>
  </si>
  <si>
    <t>NECESIDAD PDT</t>
  </si>
  <si>
    <t>META PDT</t>
  </si>
  <si>
    <t>META PAT CUATRIENIO SUGERIDA</t>
  </si>
  <si>
    <t>NECESIDAD PAT</t>
  </si>
  <si>
    <t>META NO ÉTNICA CUATRIENIO</t>
  </si>
  <si>
    <t>META ÉTNICOS CUATRIENIO</t>
  </si>
  <si>
    <t>META PAT ANUAL</t>
  </si>
  <si>
    <t>Prevención y Protección</t>
  </si>
  <si>
    <t>Prevención Temprana</t>
  </si>
  <si>
    <r>
      <t xml:space="preserve">Formular ó actualizar el </t>
    </r>
    <r>
      <rPr>
        <b/>
        <i/>
        <sz val="11"/>
        <color rgb="FF000000"/>
        <rFont val="Verdana"/>
        <family val="2"/>
      </rPr>
      <t>Plan de Prevención Integral</t>
    </r>
  </si>
  <si>
    <t>1. Plan de Prevención formulado o actualizado</t>
  </si>
  <si>
    <t>Planes</t>
  </si>
  <si>
    <t>Prevención Urgente</t>
  </si>
  <si>
    <r>
      <t xml:space="preserve">Formular ó actualizar el </t>
    </r>
    <r>
      <rPr>
        <b/>
        <i/>
        <sz val="11"/>
        <color rgb="FF000000"/>
        <rFont val="Verdana"/>
        <family val="2"/>
      </rPr>
      <t>Plan de Contingencia</t>
    </r>
  </si>
  <si>
    <t>1. Plan de contigencia formulado o actualizado</t>
  </si>
  <si>
    <t>Protección de Personas y Colectivos</t>
  </si>
  <si>
    <r>
      <t xml:space="preserve">Adoptar medidas especiales para </t>
    </r>
    <r>
      <rPr>
        <b/>
        <i/>
        <sz val="11"/>
        <color theme="1"/>
        <rFont val="Verdana"/>
        <family val="2"/>
      </rPr>
      <t>personas y/o colectivos en situación de riesgo</t>
    </r>
  </si>
  <si>
    <r>
      <t xml:space="preserve">1. Ruta de protección para </t>
    </r>
    <r>
      <rPr>
        <b/>
        <i/>
        <sz val="11"/>
        <color theme="1"/>
        <rFont val="Verdana"/>
        <family val="2"/>
      </rPr>
      <t>personas y/o colectivos en situación de riesgo</t>
    </r>
  </si>
  <si>
    <t>Estrategias</t>
  </si>
  <si>
    <t>Asistencia y Atención</t>
  </si>
  <si>
    <t xml:space="preserve">Información y Orientación </t>
  </si>
  <si>
    <r>
      <t xml:space="preserve">Brindar </t>
    </r>
    <r>
      <rPr>
        <b/>
        <i/>
        <sz val="11"/>
        <color theme="1"/>
        <rFont val="Verdana"/>
        <family val="2"/>
      </rPr>
      <t>información y orientación a las víctimas</t>
    </r>
  </si>
  <si>
    <t>1. Orientación y comunicación a las víctimas</t>
  </si>
  <si>
    <t>Porcentaje</t>
  </si>
  <si>
    <t>2. Contratación del enlace para la atención de la población víctima</t>
  </si>
  <si>
    <t>Contratos / Delegaciones</t>
  </si>
  <si>
    <r>
      <t xml:space="preserve">Garantizar el funcionamiento del </t>
    </r>
    <r>
      <rPr>
        <b/>
        <i/>
        <sz val="11"/>
        <color theme="1"/>
        <rFont val="Verdana"/>
        <family val="2"/>
      </rPr>
      <t xml:space="preserve">Centro Regional de Atención a Víctimas </t>
    </r>
    <r>
      <rPr>
        <sz val="11"/>
        <color theme="1"/>
        <rFont val="Verdana"/>
        <family val="2"/>
      </rPr>
      <t>- CRAV</t>
    </r>
  </si>
  <si>
    <t>1. Recursos anuales para el funcionamiento del Centro Regional en materia de servicios públicos e internet, vigilancia y aseo</t>
  </si>
  <si>
    <t>Proyecto de funcionamiento</t>
  </si>
  <si>
    <r>
      <t xml:space="preserve">Garantizar el mantenimiento del </t>
    </r>
    <r>
      <rPr>
        <b/>
        <i/>
        <sz val="11"/>
        <color theme="1"/>
        <rFont val="Verdana"/>
        <family val="2"/>
      </rPr>
      <t>Centro Regional de Atención a Víctimas</t>
    </r>
    <r>
      <rPr>
        <sz val="11"/>
        <color theme="1"/>
        <rFont val="Verdana"/>
        <family val="2"/>
      </rPr>
      <t xml:space="preserve"> - CRAV</t>
    </r>
  </si>
  <si>
    <t xml:space="preserve">1. Recursos anuales para el mantenimiento de la infraestructura física del Centro Regional (pintura, pisos, etc) </t>
  </si>
  <si>
    <t>Proyecto de mantenimiento</t>
  </si>
  <si>
    <r>
      <t xml:space="preserve">Garantizar el funcionamiento y mantenimiento del </t>
    </r>
    <r>
      <rPr>
        <b/>
        <i/>
        <sz val="11"/>
        <color theme="1"/>
        <rFont val="Verdana"/>
        <family val="2"/>
      </rPr>
      <t>Punto de Atención</t>
    </r>
  </si>
  <si>
    <t xml:space="preserve">1. Recursos anuales para el mantenimiento de la infraestructura física del Punto de Atención (pintura, pisos, etc) </t>
  </si>
  <si>
    <t>Ayuda Humanitaria Inmediata (otros hechos)</t>
  </si>
  <si>
    <r>
      <t xml:space="preserve">Garantizar la </t>
    </r>
    <r>
      <rPr>
        <b/>
        <i/>
        <sz val="11"/>
        <color theme="1"/>
        <rFont val="Verdana"/>
        <family val="2"/>
      </rPr>
      <t>Ayuda Humanitaria Inmediata</t>
    </r>
    <r>
      <rPr>
        <sz val="11"/>
        <color theme="1"/>
        <rFont val="Verdana"/>
        <family val="2"/>
      </rPr>
      <t xml:space="preserve"> a víctimas de </t>
    </r>
    <r>
      <rPr>
        <b/>
        <i/>
        <sz val="11"/>
        <color theme="1"/>
        <rFont val="Verdana"/>
        <family val="2"/>
      </rPr>
      <t>hechos diferentes</t>
    </r>
    <r>
      <rPr>
        <sz val="11"/>
        <color theme="1"/>
        <rFont val="Verdana"/>
        <family val="2"/>
      </rPr>
      <t xml:space="preserve"> al desplazamiento</t>
    </r>
  </si>
  <si>
    <t>Hogares</t>
  </si>
  <si>
    <t>-</t>
  </si>
  <si>
    <t>Atención  Humanitaria Inmediata (Desplazamiento)</t>
  </si>
  <si>
    <r>
      <t xml:space="preserve">Garantizar la </t>
    </r>
    <r>
      <rPr>
        <b/>
        <i/>
        <sz val="11"/>
        <color theme="1"/>
        <rFont val="Verdana"/>
        <family val="2"/>
      </rPr>
      <t>Atención Humanitaria Inmediata</t>
    </r>
    <r>
      <rPr>
        <sz val="11"/>
        <color theme="1"/>
        <rFont val="Verdana"/>
        <family val="2"/>
      </rPr>
      <t xml:space="preserve"> a víctimas de </t>
    </r>
    <r>
      <rPr>
        <b/>
        <i/>
        <sz val="11"/>
        <color theme="1"/>
        <rFont val="Verdana"/>
        <family val="2"/>
      </rPr>
      <t>desplazamiento</t>
    </r>
  </si>
  <si>
    <t>Salud</t>
  </si>
  <si>
    <r>
      <t xml:space="preserve">Garantizar la </t>
    </r>
    <r>
      <rPr>
        <b/>
        <i/>
        <sz val="11"/>
        <color theme="1"/>
        <rFont val="Verdana"/>
        <family val="2"/>
      </rPr>
      <t>afiliación al régimen subsidiado</t>
    </r>
    <r>
      <rPr>
        <sz val="11"/>
        <color theme="1"/>
        <rFont val="Verdana"/>
        <family val="2"/>
      </rPr>
      <t xml:space="preserve"> (ampliación y continuidad)</t>
    </r>
  </si>
  <si>
    <t>1. Afiliación al Sistema General de Seguridad Social</t>
  </si>
  <si>
    <t>Personas</t>
  </si>
  <si>
    <t>2. Continuidad en la afiliación al Sistema General de Seguridad Social</t>
  </si>
  <si>
    <t>Educación</t>
  </si>
  <si>
    <r>
      <t xml:space="preserve">Vincular a la población víctima en edad escolar a programas de </t>
    </r>
    <r>
      <rPr>
        <b/>
        <i/>
        <sz val="11"/>
        <color theme="1"/>
        <rFont val="Verdana"/>
        <family val="2"/>
      </rPr>
      <t>calidad en educación</t>
    </r>
  </si>
  <si>
    <t>1. Niños atendidos con el Programa de Alimentación Escolar</t>
  </si>
  <si>
    <t>Permanencia Programa de Alimentación Escolar</t>
  </si>
  <si>
    <t>2. Servicios de transporte escolar entregados</t>
  </si>
  <si>
    <t>Pemanencia transporte escolar entregados</t>
  </si>
  <si>
    <r>
      <t xml:space="preserve">Garantizar la </t>
    </r>
    <r>
      <rPr>
        <b/>
        <i/>
        <sz val="11"/>
        <color theme="1"/>
        <rFont val="Verdana"/>
        <family val="2"/>
      </rPr>
      <t>cobertura en educación básica</t>
    </r>
    <r>
      <rPr>
        <sz val="11"/>
        <color theme="1"/>
        <rFont val="Verdana"/>
        <family val="2"/>
      </rPr>
      <t xml:space="preserve"> a la población en edad escolar</t>
    </r>
  </si>
  <si>
    <t>1. Matrículas en educación básica y media</t>
  </si>
  <si>
    <t>2. Permanencia en educación básica y media</t>
  </si>
  <si>
    <t>Seguridad alimentaria</t>
  </si>
  <si>
    <t>1. Servicio de apoyo para la seguridad alimentaria</t>
  </si>
  <si>
    <t>2. Servicio de apoyo a iniciativas de huertas caseras</t>
  </si>
  <si>
    <t>3. Comedores comunitarios</t>
  </si>
  <si>
    <t>Asistencia Funeraria</t>
  </si>
  <si>
    <r>
      <t xml:space="preserve">Gestionar a perpetuidad, </t>
    </r>
    <r>
      <rPr>
        <b/>
        <i/>
        <sz val="11"/>
        <color theme="1"/>
        <rFont val="Verdana"/>
        <family val="2"/>
      </rPr>
      <t>lugares para inhumación</t>
    </r>
    <r>
      <rPr>
        <sz val="11"/>
        <color theme="1"/>
        <rFont val="Verdana"/>
        <family val="2"/>
      </rPr>
      <t xml:space="preserve"> en casos de hechos de desaparición forzada (Bóvedas, oratorios, etc.)</t>
    </r>
  </si>
  <si>
    <t>1. Bóvedas, oratorios, exequias para inhumación en casos de hechos de desaparición forzada</t>
  </si>
  <si>
    <r>
      <t xml:space="preserve">Garantizar la </t>
    </r>
    <r>
      <rPr>
        <b/>
        <i/>
        <sz val="11"/>
        <color theme="1"/>
        <rFont val="Verdana"/>
        <family val="2"/>
      </rPr>
      <t>Asistencia fúnebre en el marco de las emergencias humanitarias</t>
    </r>
  </si>
  <si>
    <t>1. Asistencias funerarias entregadas en el marco de emergencias humanitarias</t>
  </si>
  <si>
    <t>Reparación integral</t>
  </si>
  <si>
    <t>Rehabilitación</t>
  </si>
  <si>
    <t>Atención Psicosocial individual</t>
  </si>
  <si>
    <t>1. Realizar atenciones psicosociales</t>
  </si>
  <si>
    <t>Satisfacción</t>
  </si>
  <si>
    <r>
      <t xml:space="preserve">1. Realizar </t>
    </r>
    <r>
      <rPr>
        <b/>
        <i/>
        <sz val="11"/>
        <color theme="1"/>
        <rFont val="Verdana"/>
        <family val="2"/>
      </rPr>
      <t>acompañamiento en la entrega de restos óseos</t>
    </r>
  </si>
  <si>
    <r>
      <t xml:space="preserve">2. Concertar e implementar </t>
    </r>
    <r>
      <rPr>
        <b/>
        <i/>
        <sz val="11"/>
        <color theme="1"/>
        <rFont val="Verdana"/>
        <family val="2"/>
      </rPr>
      <t>medidas de Satisfacción</t>
    </r>
    <r>
      <rPr>
        <sz val="11"/>
        <color theme="1"/>
        <rFont val="Verdana"/>
        <family val="2"/>
      </rPr>
      <t xml:space="preserve"> (medidas para preservar y honrar la memoria de las víctimas)</t>
    </r>
  </si>
  <si>
    <t>Conmemoraciones</t>
  </si>
  <si>
    <t>Acompañamiento al Retorno, Reubicación e Integración Local</t>
  </si>
  <si>
    <t>Retornos y reubicaciones</t>
  </si>
  <si>
    <t>1. Cumplimiento de medidas específicas Plan de Retornos y Reubicaciones</t>
  </si>
  <si>
    <t xml:space="preserve"> Comunidades</t>
  </si>
  <si>
    <t>Consulte la especificidad del proceso haciendo click aquí</t>
  </si>
  <si>
    <t>Reparación Colectiva</t>
  </si>
  <si>
    <t xml:space="preserve">1. Cumplimiento de medidas específicas Plan Integral de Reparación Colectiva </t>
  </si>
  <si>
    <t>Organizaciones - Comunidades</t>
  </si>
  <si>
    <t>Restitución</t>
  </si>
  <si>
    <t>Medidas de restitución (Tierras, vivienda, empleo y acceso a créditos)</t>
  </si>
  <si>
    <r>
      <t>1. Cumplimiento a las</t>
    </r>
    <r>
      <rPr>
        <b/>
        <sz val="11"/>
        <color theme="1"/>
        <rFont val="Verdana"/>
        <family val="2"/>
      </rPr>
      <t xml:space="preserve"> sentencias de restitución de tierras</t>
    </r>
  </si>
  <si>
    <t>Hogares - Personas - Comunidades</t>
  </si>
  <si>
    <t xml:space="preserve">Tener en cuenta si se han proferido sentencias de restitución de tierras que vinculen a la entidad territorial, así mismo, que las órdenes judiciales contienen variedad de medidas, algunas de competencias exclusiva de la entidad territorial y otras con responsabilidades compartidas o sólo de los niveles departamental y nacional. </t>
  </si>
  <si>
    <t>Transversal</t>
  </si>
  <si>
    <t>Participación</t>
  </si>
  <si>
    <r>
      <t xml:space="preserve">Dar las garantías para las </t>
    </r>
    <r>
      <rPr>
        <b/>
        <i/>
        <sz val="11"/>
        <color theme="1"/>
        <rFont val="Verdana"/>
        <family val="2"/>
      </rPr>
      <t xml:space="preserve">elecciones periódicas de mesas de participación </t>
    </r>
  </si>
  <si>
    <t xml:space="preserve">1. Garantizar los recursos financieros y logísticos para la elección de mesas de participación (2027) </t>
  </si>
  <si>
    <t>Otra - Elecciones Mesas</t>
  </si>
  <si>
    <r>
      <t xml:space="preserve">Dar las garantías para el </t>
    </r>
    <r>
      <rPr>
        <b/>
        <i/>
        <sz val="11"/>
        <color theme="1"/>
        <rFont val="Verdana"/>
        <family val="2"/>
      </rPr>
      <t>funcionamiento de la mesa de participación</t>
    </r>
  </si>
  <si>
    <t>1. Garantizar los recursos financieros y logísticos de las sesiones propias de la mesa de participación en el marco de los planes de trabajo establecidos por el Protocolo de Participación</t>
  </si>
  <si>
    <t>Plenarios - Sesiones financiadas</t>
  </si>
  <si>
    <r>
      <t xml:space="preserve">Dar las garantías para la </t>
    </r>
    <r>
      <rPr>
        <b/>
        <i/>
        <sz val="11"/>
        <color theme="1"/>
        <rFont val="Verdana"/>
        <family val="2"/>
      </rPr>
      <t>participación</t>
    </r>
    <r>
      <rPr>
        <sz val="11"/>
        <color theme="1"/>
        <rFont val="Verdana"/>
        <family val="2"/>
      </rPr>
      <t xml:space="preserve"> de la mesa en </t>
    </r>
    <r>
      <rPr>
        <b/>
        <i/>
        <sz val="11"/>
        <color theme="1"/>
        <rFont val="Verdana"/>
        <family val="2"/>
      </rPr>
      <t>espacios institucionales</t>
    </r>
  </si>
  <si>
    <t>1. Garantías económicas de compensación y logísticos para la participación de las víctimas en comités y subcomités entregadas</t>
  </si>
  <si>
    <t xml:space="preserve">Compensatorios  </t>
  </si>
  <si>
    <t>Sistemas de información</t>
  </si>
  <si>
    <r>
      <t xml:space="preserve">Formular y ejecutar el </t>
    </r>
    <r>
      <rPr>
        <b/>
        <i/>
        <sz val="11"/>
        <color theme="1"/>
        <rFont val="Verdana"/>
        <family val="2"/>
      </rPr>
      <t>plan operativo de sistemas de información - POSI</t>
    </r>
  </si>
  <si>
    <t>1. Plan Operativo de Sistemas de Información actualizado</t>
  </si>
  <si>
    <r>
      <t xml:space="preserve">Aplicar mecanismos de </t>
    </r>
    <r>
      <rPr>
        <b/>
        <i/>
        <sz val="11"/>
        <color theme="1"/>
        <rFont val="Verdana"/>
        <family val="2"/>
      </rPr>
      <t>caracterización a víctimas</t>
    </r>
  </si>
  <si>
    <t>1. Servicio de caracterización de la población víctima para su posterior atención, asistencia y reparación integral</t>
  </si>
  <si>
    <t>Jornadas</t>
  </si>
  <si>
    <t>NECESIDAD SUGERIDA</t>
  </si>
  <si>
    <t>NECESIDAD</t>
  </si>
  <si>
    <t>Prevención y protección</t>
  </si>
  <si>
    <r>
      <t xml:space="preserve">Desarrollar acciones tendientes a la </t>
    </r>
    <r>
      <rPr>
        <b/>
        <i/>
        <sz val="11"/>
        <color theme="1"/>
        <rFont val="Verdana"/>
        <family val="2"/>
      </rPr>
      <t>prevención del reclutamiento forzado</t>
    </r>
  </si>
  <si>
    <t>1. Campañas de prevención en reclutamiento forzado</t>
  </si>
  <si>
    <t>Campañas</t>
  </si>
  <si>
    <t>2. Entornos protectores fortalecidos</t>
  </si>
  <si>
    <r>
      <t xml:space="preserve">Implementar acciones de protección, visibilización y sensibilización frente a los </t>
    </r>
    <r>
      <rPr>
        <b/>
        <i/>
        <sz val="11"/>
        <color theme="1"/>
        <rFont val="Verdana"/>
        <family val="2"/>
      </rPr>
      <t>Derechos Humanos</t>
    </r>
  </si>
  <si>
    <t>1. Capacitaciones</t>
  </si>
  <si>
    <t>Capacitaciones</t>
  </si>
  <si>
    <t>2. Campañas</t>
  </si>
  <si>
    <t>3. Sensibilización en rutas de prevención</t>
  </si>
  <si>
    <t>Capacitaciones - Campañas</t>
  </si>
  <si>
    <r>
      <t xml:space="preserve">Realizar actividades de </t>
    </r>
    <r>
      <rPr>
        <b/>
        <i/>
        <sz val="11"/>
        <color theme="1"/>
        <rFont val="Verdana"/>
        <family val="2"/>
      </rPr>
      <t>educación en riesgo de minas</t>
    </r>
  </si>
  <si>
    <r>
      <t xml:space="preserve">Desarrollar acciones tendientes a la prevención de la </t>
    </r>
    <r>
      <rPr>
        <b/>
        <i/>
        <sz val="11"/>
        <color theme="1"/>
        <rFont val="Verdana"/>
        <family val="2"/>
      </rPr>
      <t>violencia sexual en el marco del conflicto armado</t>
    </r>
  </si>
  <si>
    <t>1. Campañas de visibilización y prevención de violencia sexual</t>
  </si>
  <si>
    <r>
      <t xml:space="preserve">Adoptar estrategias de difusión de los </t>
    </r>
    <r>
      <rPr>
        <b/>
        <i/>
        <sz val="11"/>
        <color theme="1"/>
        <rFont val="Verdana"/>
        <family val="2"/>
      </rPr>
      <t>programas de protección</t>
    </r>
  </si>
  <si>
    <r>
      <t xml:space="preserve">Desarrollar </t>
    </r>
    <r>
      <rPr>
        <b/>
        <i/>
        <sz val="11"/>
        <color theme="1"/>
        <rFont val="Verdana"/>
        <family val="2"/>
      </rPr>
      <t>iniciativas agropecuarias y de infraestructura social y comunitaria</t>
    </r>
    <r>
      <rPr>
        <sz val="11"/>
        <color theme="1"/>
        <rFont val="Verdana"/>
        <family val="2"/>
      </rPr>
      <t xml:space="preserve"> para el fortalecimiento de la capacidad de respuesta a emergencias (responde a la mitigación del riesgo)</t>
    </r>
  </si>
  <si>
    <t>1. Insumos agrícolas</t>
  </si>
  <si>
    <t>Hogares - Organizaciones o Comunidades</t>
  </si>
  <si>
    <t>2. Proyectos agrícolas</t>
  </si>
  <si>
    <t>Protección de Bienes</t>
  </si>
  <si>
    <r>
      <t xml:space="preserve">Adelantar acciones para la </t>
    </r>
    <r>
      <rPr>
        <b/>
        <i/>
        <sz val="11"/>
        <color rgb="FF000000"/>
        <rFont val="Verdana"/>
        <family val="2"/>
      </rPr>
      <t>protección de bienes</t>
    </r>
  </si>
  <si>
    <t>1. Coordinación con instrumentos públicos para la declaratoria de protección de bienes</t>
  </si>
  <si>
    <t xml:space="preserve">Otra </t>
  </si>
  <si>
    <t>Asistencia y atención</t>
  </si>
  <si>
    <t>Asistencia funeraria</t>
  </si>
  <si>
    <r>
      <t xml:space="preserve">Garantizar la </t>
    </r>
    <r>
      <rPr>
        <b/>
        <i/>
        <sz val="11"/>
        <color theme="1"/>
        <rFont val="Verdana"/>
        <family val="2"/>
      </rPr>
      <t xml:space="preserve">Asistencia Funeraria </t>
    </r>
  </si>
  <si>
    <t>1. Asistencias funerarias entregadas</t>
  </si>
  <si>
    <t>Vivienda</t>
  </si>
  <si>
    <r>
      <t xml:space="preserve">Dar acceso a programas de </t>
    </r>
    <r>
      <rPr>
        <b/>
        <i/>
        <sz val="11"/>
        <color rgb="FF000000"/>
        <rFont val="Verdana"/>
        <family val="2"/>
      </rPr>
      <t>mejoramiento de vivienda</t>
    </r>
  </si>
  <si>
    <t>1. Mejoramientos de vivienda en especie o en dinero entregados (pisos, pintura, baterías sanitarias, techos, etc)</t>
  </si>
  <si>
    <r>
      <t xml:space="preserve">Dar acceso a programas para la </t>
    </r>
    <r>
      <rPr>
        <b/>
        <i/>
        <sz val="11"/>
        <color theme="1"/>
        <rFont val="Verdana"/>
        <family val="2"/>
      </rPr>
      <t>adquisión de vivienda</t>
    </r>
  </si>
  <si>
    <t>1. Viviendas nuevas entregadas</t>
  </si>
  <si>
    <t>2. Subsidios de vivienda entregados</t>
  </si>
  <si>
    <r>
      <t xml:space="preserve">Implementar programas de </t>
    </r>
    <r>
      <rPr>
        <b/>
        <i/>
        <sz val="11"/>
        <rFont val="Verdana"/>
        <family val="2"/>
      </rPr>
      <t>saneamiento básico</t>
    </r>
  </si>
  <si>
    <r>
      <t xml:space="preserve">1. Implementar programas de </t>
    </r>
    <r>
      <rPr>
        <b/>
        <i/>
        <sz val="11"/>
        <rFont val="Verdana"/>
        <family val="2"/>
      </rPr>
      <t>saneamiento básico</t>
    </r>
  </si>
  <si>
    <r>
      <t xml:space="preserve">Implementar programas para garantizar el </t>
    </r>
    <r>
      <rPr>
        <b/>
        <i/>
        <sz val="11"/>
        <rFont val="Verdana"/>
        <family val="2"/>
      </rPr>
      <t>acceso al agua potable</t>
    </r>
  </si>
  <si>
    <r>
      <t xml:space="preserve">1. Implementar programas para garantizar el </t>
    </r>
    <r>
      <rPr>
        <b/>
        <i/>
        <sz val="11"/>
        <rFont val="Verdana"/>
        <family val="2"/>
      </rPr>
      <t>acceso al agua potable</t>
    </r>
  </si>
  <si>
    <r>
      <t xml:space="preserve">Promover la normalización y </t>
    </r>
    <r>
      <rPr>
        <b/>
        <i/>
        <sz val="11"/>
        <rFont val="Verdana"/>
        <family val="2"/>
      </rPr>
      <t>legalización de predios</t>
    </r>
  </si>
  <si>
    <r>
      <t xml:space="preserve">1. Promover la normalización y </t>
    </r>
    <r>
      <rPr>
        <b/>
        <i/>
        <sz val="11"/>
        <rFont val="Verdana"/>
        <family val="2"/>
      </rPr>
      <t>legalización de predios</t>
    </r>
  </si>
  <si>
    <t>Vincular a la población víctima a las actividades de los Planes de Intervenciónes Colectivas (PIC)</t>
  </si>
  <si>
    <t>1. Campañas de salud preventiva</t>
  </si>
  <si>
    <t>2. Jornadas de vacunación</t>
  </si>
  <si>
    <t>3. Demás actividades del PIC</t>
  </si>
  <si>
    <r>
      <t xml:space="preserve">Prestar </t>
    </r>
    <r>
      <rPr>
        <b/>
        <i/>
        <sz val="11"/>
        <color theme="1"/>
        <rFont val="Verdana"/>
        <family val="2"/>
      </rPr>
      <t>servicios de salud</t>
    </r>
    <r>
      <rPr>
        <sz val="11"/>
        <color theme="1"/>
        <rFont val="Verdana"/>
        <family val="2"/>
      </rPr>
      <t xml:space="preserve"> a la </t>
    </r>
    <r>
      <rPr>
        <b/>
        <i/>
        <sz val="11"/>
        <color theme="1"/>
        <rFont val="Verdana"/>
        <family val="2"/>
      </rPr>
      <t>población víctima</t>
    </r>
    <r>
      <rPr>
        <sz val="11"/>
        <color theme="1"/>
        <rFont val="Verdana"/>
        <family val="2"/>
      </rPr>
      <t xml:space="preserve"> del conflicto armado </t>
    </r>
    <r>
      <rPr>
        <b/>
        <i/>
        <sz val="11"/>
        <color theme="1"/>
        <rFont val="Verdana"/>
        <family val="2"/>
      </rPr>
      <t>no asegurada</t>
    </r>
  </si>
  <si>
    <t>1. Atención de urgencia a víctimas no aseguradas</t>
  </si>
  <si>
    <r>
      <t xml:space="preserve">Realizar acciones de apoyo para la </t>
    </r>
    <r>
      <rPr>
        <b/>
        <i/>
        <sz val="11"/>
        <rFont val="Verdana"/>
        <family val="2"/>
      </rPr>
      <t>prevención en salud</t>
    </r>
  </si>
  <si>
    <t>1. Apoyo adicional a la población víctima para garantizar su participacion en las actividades de prevención en salud</t>
  </si>
  <si>
    <r>
      <t>Vincular a la población víctima en edad escolar a programas de</t>
    </r>
    <r>
      <rPr>
        <b/>
        <sz val="11"/>
        <color theme="1"/>
        <rFont val="Verdana"/>
        <family val="2"/>
      </rPr>
      <t xml:space="preserve"> calidad en educación</t>
    </r>
  </si>
  <si>
    <t>1. Kits escolares  entregados, uniformes u otros elementos complementarios</t>
  </si>
  <si>
    <r>
      <t xml:space="preserve">Vincular a programas de </t>
    </r>
    <r>
      <rPr>
        <b/>
        <i/>
        <sz val="11"/>
        <color theme="1"/>
        <rFont val="Verdana"/>
        <family val="2"/>
      </rPr>
      <t>alfabetización</t>
    </r>
    <r>
      <rPr>
        <sz val="11"/>
        <color theme="1"/>
        <rFont val="Verdana"/>
        <family val="2"/>
      </rPr>
      <t xml:space="preserve"> (educación para jóvenes y adultos)</t>
    </r>
  </si>
  <si>
    <r>
      <t xml:space="preserve">1. Programas de </t>
    </r>
    <r>
      <rPr>
        <b/>
        <i/>
        <sz val="11"/>
        <color theme="1"/>
        <rFont val="Verdana"/>
        <family val="2"/>
      </rPr>
      <t>alfabetización</t>
    </r>
    <r>
      <rPr>
        <sz val="11"/>
        <color theme="1"/>
        <rFont val="Verdana"/>
        <family val="2"/>
      </rPr>
      <t xml:space="preserve"> (educación para jóvenes y adultos)</t>
    </r>
  </si>
  <si>
    <r>
      <t xml:space="preserve">Apoyar el acceso a </t>
    </r>
    <r>
      <rPr>
        <b/>
        <i/>
        <sz val="11"/>
        <color rgb="FF000000"/>
        <rFont val="Verdana"/>
        <family val="2"/>
      </rPr>
      <t>educación superior pública</t>
    </r>
  </si>
  <si>
    <t>1. Fondos para el apoyo de educación superior</t>
  </si>
  <si>
    <t>2. Becas parciales o completas para acceso a educación superior</t>
  </si>
  <si>
    <t>3. Convenios con universidades</t>
  </si>
  <si>
    <t>Convenios</t>
  </si>
  <si>
    <t>4. Subsidios para el sostenimiento</t>
  </si>
  <si>
    <t>Generación de Ingresos</t>
  </si>
  <si>
    <r>
      <t xml:space="preserve">Vincular a programas, estrategias o proyectos de </t>
    </r>
    <r>
      <rPr>
        <b/>
        <i/>
        <sz val="11"/>
        <color theme="1"/>
        <rFont val="Verdana"/>
        <family val="2"/>
      </rPr>
      <t>formación para el trabajo</t>
    </r>
  </si>
  <si>
    <t>1. Cursos, talleres en habilidades para el trabajo financiados por la entidad territorial</t>
  </si>
  <si>
    <t>2. apoyo complementario a la oferta que brinda el SENA</t>
  </si>
  <si>
    <r>
      <t xml:space="preserve">Vincular a programas, estrategias o proyectos de </t>
    </r>
    <r>
      <rPr>
        <b/>
        <i/>
        <sz val="11"/>
        <color theme="1"/>
        <rFont val="Verdana"/>
        <family val="2"/>
      </rPr>
      <t>emprendimiento</t>
    </r>
  </si>
  <si>
    <t>1. Cursos, talleres para el fortalecimiento de habilidades y proyectos de emprendimiento</t>
  </si>
  <si>
    <r>
      <t xml:space="preserve">Vincular a programas estrategias o proyectos de fortalecimiento de </t>
    </r>
    <r>
      <rPr>
        <b/>
        <i/>
        <sz val="11"/>
        <color theme="1"/>
        <rFont val="Verdana"/>
        <family val="2"/>
      </rPr>
      <t>unidades productivas</t>
    </r>
  </si>
  <si>
    <t>1. Proyectos productivos</t>
  </si>
  <si>
    <t>Personas - Organizaciones o comunidades</t>
  </si>
  <si>
    <t>2. Capital semilla</t>
  </si>
  <si>
    <r>
      <t xml:space="preserve">Vincular a programas, estrategias o proyectos de </t>
    </r>
    <r>
      <rPr>
        <b/>
        <i/>
        <sz val="11"/>
        <color theme="1"/>
        <rFont val="Verdana"/>
        <family val="2"/>
      </rPr>
      <t>empleabilidad</t>
    </r>
  </si>
  <si>
    <t>1. Alianzas público - privadas para la vinculación de víctimas a ofertas laborales</t>
  </si>
  <si>
    <t>Reparación Integral</t>
  </si>
  <si>
    <r>
      <t xml:space="preserve">Vincular a programas de </t>
    </r>
    <r>
      <rPr>
        <b/>
        <i/>
        <sz val="11"/>
        <color theme="1"/>
        <rFont val="Verdana"/>
        <family val="2"/>
      </rPr>
      <t>Rehabilitación psicosocial</t>
    </r>
  </si>
  <si>
    <t xml:space="preserve">1. Transverzalización del enfoque psicosocial y acción sin daño </t>
  </si>
  <si>
    <r>
      <t xml:space="preserve">Vincular a programas de </t>
    </r>
    <r>
      <rPr>
        <b/>
        <i/>
        <sz val="11"/>
        <color theme="1"/>
        <rFont val="Verdana"/>
        <family val="2"/>
      </rPr>
      <t>Rehabilitación social y comunitaria</t>
    </r>
  </si>
  <si>
    <t>1. Servicio de rehabilitación psicosocial colectiva a víctimas del conflicto armado</t>
  </si>
  <si>
    <t>Organizaciones o Comunidades - Programas</t>
  </si>
  <si>
    <r>
      <t xml:space="preserve">Implementar </t>
    </r>
    <r>
      <rPr>
        <b/>
        <i/>
        <sz val="11"/>
        <color theme="1"/>
        <rFont val="Verdana"/>
        <family val="2"/>
      </rPr>
      <t>medidas de Satisfacción</t>
    </r>
    <r>
      <rPr>
        <sz val="11"/>
        <color theme="1"/>
        <rFont val="Verdana"/>
        <family val="2"/>
      </rPr>
      <t xml:space="preserve"> (dirigidas a la sociedad civil: foros, conversatorios, cátedras. festivales, etc.)</t>
    </r>
  </si>
  <si>
    <t>1. Foros</t>
  </si>
  <si>
    <t>Foros</t>
  </si>
  <si>
    <t>2. Conversatorios</t>
  </si>
  <si>
    <t>Conversatorios</t>
  </si>
  <si>
    <t>3. Visibilización de acciones de memoria</t>
  </si>
  <si>
    <t>4. Apoyo a iniciativas y acciones de memoria</t>
  </si>
  <si>
    <t>Proyectos</t>
  </si>
  <si>
    <t>Acompañamiento para la Inversión adecuada de los recursos (indemnización)</t>
  </si>
  <si>
    <r>
      <rPr>
        <b/>
        <i/>
        <sz val="11"/>
        <color theme="1"/>
        <rFont val="Verdana"/>
        <family val="2"/>
      </rPr>
      <t>Acompañar</t>
    </r>
    <r>
      <rPr>
        <sz val="11"/>
        <color theme="1"/>
        <rFont val="Verdana"/>
        <family val="2"/>
      </rPr>
      <t xml:space="preserve"> en la vinculación a programas de </t>
    </r>
    <r>
      <rPr>
        <b/>
        <i/>
        <sz val="11"/>
        <color theme="1"/>
        <rFont val="Verdana"/>
        <family val="2"/>
      </rPr>
      <t>educación superior</t>
    </r>
    <r>
      <rPr>
        <sz val="11"/>
        <color theme="1"/>
        <rFont val="Verdana"/>
        <family val="2"/>
      </rPr>
      <t xml:space="preserve"> a la población indemnizada</t>
    </r>
  </si>
  <si>
    <t xml:space="preserve">1. Programas para el acceso a educación superior que complementan la inversión de los recursos de la indemnización </t>
  </si>
  <si>
    <r>
      <rPr>
        <b/>
        <i/>
        <sz val="11"/>
        <color theme="1"/>
        <rFont val="Verdana"/>
        <family val="2"/>
      </rPr>
      <t>Acompañar</t>
    </r>
    <r>
      <rPr>
        <sz val="11"/>
        <color theme="1"/>
        <rFont val="Verdana"/>
        <family val="2"/>
      </rPr>
      <t xml:space="preserve"> en la vinculación a</t>
    </r>
    <r>
      <rPr>
        <b/>
        <i/>
        <sz val="11"/>
        <color theme="1"/>
        <rFont val="Verdana"/>
        <family val="2"/>
      </rPr>
      <t xml:space="preserve"> programas de vivienda</t>
    </r>
    <r>
      <rPr>
        <sz val="11"/>
        <color theme="1"/>
        <rFont val="Verdana"/>
        <family val="2"/>
      </rPr>
      <t xml:space="preserve"> a la población indemnizada</t>
    </r>
  </si>
  <si>
    <t xml:space="preserve">1. Programas para el acceso a vivienda que complementan la inversión de los recursos de la indemnización </t>
  </si>
  <si>
    <t>Personas - Hogares</t>
  </si>
  <si>
    <r>
      <rPr>
        <b/>
        <i/>
        <sz val="11"/>
        <color theme="1"/>
        <rFont val="Verdana"/>
        <family val="2"/>
      </rPr>
      <t xml:space="preserve">Acompañar </t>
    </r>
    <r>
      <rPr>
        <sz val="11"/>
        <color theme="1"/>
        <rFont val="Verdana"/>
        <family val="2"/>
      </rPr>
      <t xml:space="preserve">en la vinculación a programas de </t>
    </r>
    <r>
      <rPr>
        <b/>
        <i/>
        <sz val="11"/>
        <color theme="1"/>
        <rFont val="Verdana"/>
        <family val="2"/>
      </rPr>
      <t>fortalecimiento a generación de ingresos</t>
    </r>
    <r>
      <rPr>
        <sz val="11"/>
        <color theme="1"/>
        <rFont val="Verdana"/>
        <family val="2"/>
      </rPr>
      <t xml:space="preserve"> a la población indemnizada</t>
    </r>
  </si>
  <si>
    <t xml:space="preserve">1. Programas para el acceso a generación de ingresos que complementan la inversión de los recursos de la indemnización </t>
  </si>
  <si>
    <r>
      <t xml:space="preserve">Respaldar acciones adicionales a las sesiones formales de la mesa incluidas en el </t>
    </r>
    <r>
      <rPr>
        <b/>
        <i/>
        <sz val="11"/>
        <color theme="1"/>
        <rFont val="Verdana"/>
        <family val="2"/>
      </rPr>
      <t>plan de trabajo de la mesa de participación</t>
    </r>
  </si>
  <si>
    <t>1. Apoyo a las acciones del plan de trabajo de las mesas de participación, diferentes a las sesiones formales y espacios institucionales</t>
  </si>
  <si>
    <t>Eventos - capacitaciones</t>
  </si>
  <si>
    <t>Fortalecimiento Institucional</t>
  </si>
  <si>
    <r>
      <t xml:space="preserve">Formular y realizar programas de </t>
    </r>
    <r>
      <rPr>
        <b/>
        <i/>
        <sz val="11"/>
        <color theme="1"/>
        <rFont val="Verdana"/>
        <family val="2"/>
      </rPr>
      <t xml:space="preserve">capacitación para funcionarios </t>
    </r>
    <r>
      <rPr>
        <sz val="11"/>
        <color theme="1"/>
        <rFont val="Verdana"/>
        <family val="2"/>
      </rPr>
      <t>sobre PPV</t>
    </r>
  </si>
  <si>
    <t>1. Capacitaciones realizadas</t>
  </si>
  <si>
    <t>FICHA TÉCNICA</t>
  </si>
  <si>
    <t>Nombre herramienta</t>
  </si>
  <si>
    <t>Objetivo</t>
  </si>
  <si>
    <t xml:space="preserve">Facilitar el ejercicio de incorporación de la Política Pública de Víctimas en los Planes de Desarrollo y Planes de Acción Territoriales a partir de los componentes, medidas, acciones y productos asociados en la atención y reparación a las víctimas, en línea con las competencias de las entidades territoriales en la materia. </t>
  </si>
  <si>
    <t>Variables</t>
  </si>
  <si>
    <t>Fuentes y cortes de información</t>
  </si>
  <si>
    <t>Desagregación geográfica</t>
  </si>
  <si>
    <t>Departamental y municipal</t>
  </si>
  <si>
    <t>AHÍ otros</t>
  </si>
  <si>
    <t>AHÍ despl</t>
  </si>
  <si>
    <t>1. Ayuda humanitaria inmediata entregada</t>
  </si>
  <si>
    <t>1. Atención humanitaria inmediata entregada</t>
  </si>
  <si>
    <t>1. DANE, 22 de marzo de 2023.
2. Registro Único de Víctimas, 01 de marzo de 2024.
3. Cálculo propio a partir de (1) y (2).
4. Unidad para las Víctimas, 31 de diciembre de 2022.
5. Registro Único de Víctimas, 31 de diciembre de 2023.
6. DANE, 4 de agosto de 2023.
7. Ministerio de Educación Nacional.
8. Unidad para las Víctimas, 13 de marzo de 2024.</t>
  </si>
  <si>
    <t>1. Proyección población DANE. Proyecciones de población con la actualización post COVID-19 calculadas con base en los resultados del Censo Nacional de Población y Vivienda (CNPV) 2018. 
2. Víctimas sujetos de atención. Víctimas que cumplen los requisitos para acceder a las medidas de atención y reparación establecidas en la Ley.
3. Índice de presión. Porcentaje de víctimas sujetos de atención sobre la proyección poblacional del DANE para la vigencia 2024.
4. Medición de la Superación de Situación de Vulnerabilidad. Número de personas por enfoque diferencial que al último corte de información no cumplen con los derechos a la alimentación, atención psicosocial, educación, generación de ingresos, salud y vivienda. 
5. Número de hogares por declaración y hechos victimizantes (desplazamiento forzado, otros hechos) desde 01/01/2023 hasta 31/12/2023. Insumo para la recomedación de metas en Ayuda y Atención Humanitaria Inmediata.
6. Promedio de personas por hogar a nivel departamental. Cálculos a partir de la Encuesta Nacional de Calidad de Vida (ECV) 2022.
7. Entidades Territoriales Certificadas en educación (ETC), en virtud de la Ley 715 de 2001,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8. Centros Regionales y Puntos de Atención. Estrategias de atención a la población víctima en el territorio.</t>
  </si>
  <si>
    <t>Herramienta de apoyo para la planeación territorial.</t>
  </si>
  <si>
    <t>Garantizar la disponibilidad suficiente y estable de alimentos, el acceso y el consumo oportuno y permanente de los mismos en cantidad, calidad e inocuidad.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</si>
</sst>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x14ac:knownFonts="1">
    <font>
      <sz val="11"/>
      <color theme="1"/>
      <name val="Calibri"/>
      <family val="2"/>
      <scheme val="minor"/>
    </font>
    <font>
      <b/>
      <sz val="10"/>
      <color theme="1"/>
      <name val="Verdana"/>
      <family val="2"/>
    </font>
    <font>
      <sz val="10"/>
      <color theme="1"/>
      <name val="Verdana"/>
      <family val="2"/>
    </font>
    <font>
      <sz val="10"/>
      <name val="Verdana"/>
      <family val="2"/>
    </font>
    <font>
      <sz val="10"/>
      <color rgb="FFFF0000"/>
      <name val="Verdana"/>
      <family val="2"/>
    </font>
    <font>
      <sz val="11"/>
      <color theme="1"/>
      <name val="Segoe UI"/>
      <family val="2"/>
    </font>
    <font>
      <sz val="11"/>
      <color theme="1"/>
      <name val="Calibri"/>
      <family val="2"/>
      <scheme val="minor"/>
    </font>
    <font>
      <sz val="11"/>
      <color rgb="FFFF0000"/>
      <name val="Calibri"/>
      <family val="2"/>
      <scheme val="minor"/>
    </font>
    <font>
      <sz val="11"/>
      <color theme="0"/>
      <name val="Calibri"/>
      <family val="2"/>
      <scheme val="minor"/>
    </font>
    <font>
      <sz val="11"/>
      <color theme="1"/>
      <name val="Verdana"/>
      <family val="2"/>
    </font>
    <font>
      <b/>
      <sz val="11"/>
      <color theme="1"/>
      <name val="Verdana"/>
      <family val="2"/>
    </font>
    <font>
      <sz val="11"/>
      <color rgb="FF000000"/>
      <name val="Verdana"/>
      <family val="2"/>
    </font>
    <font>
      <b/>
      <i/>
      <sz val="11"/>
      <color rgb="FF000000"/>
      <name val="Verdana"/>
      <family val="2"/>
    </font>
    <font>
      <b/>
      <sz val="11"/>
      <color theme="2"/>
      <name val="Verdana"/>
      <family val="2"/>
    </font>
    <font>
      <sz val="11"/>
      <color theme="0"/>
      <name val="Verdana"/>
      <family val="2"/>
    </font>
    <font>
      <sz val="10"/>
      <color theme="0"/>
      <name val="Verdana"/>
      <family val="2"/>
    </font>
    <font>
      <sz val="11"/>
      <name val="Verdana"/>
      <family val="2"/>
    </font>
    <font>
      <b/>
      <i/>
      <sz val="11"/>
      <color theme="1"/>
      <name val="Verdana"/>
      <family val="2"/>
    </font>
    <font>
      <b/>
      <i/>
      <sz val="11"/>
      <name val="Verdana"/>
      <family val="2"/>
    </font>
    <font>
      <sz val="11"/>
      <name val="Calibri"/>
      <family val="2"/>
      <scheme val="minor"/>
    </font>
    <font>
      <b/>
      <sz val="9"/>
      <color indexed="81"/>
      <name val="Tahoma"/>
      <family val="2"/>
    </font>
    <font>
      <sz val="11"/>
      <color rgb="FF00B050"/>
      <name val="Calibri"/>
      <family val="2"/>
      <scheme val="minor"/>
    </font>
    <font>
      <sz val="11"/>
      <color rgb="FF00B050"/>
      <name val="Verdana"/>
      <family val="2"/>
    </font>
    <font>
      <u/>
      <sz val="11"/>
      <color theme="10"/>
      <name val="Calibri"/>
      <family val="2"/>
      <scheme val="minor"/>
    </font>
    <font>
      <b/>
      <u/>
      <sz val="11"/>
      <color theme="10"/>
      <name val="Verdana"/>
      <family val="2"/>
    </font>
    <font>
      <sz val="11"/>
      <color rgb="FFFF0000"/>
      <name val="Verdana"/>
      <family val="2"/>
    </font>
    <font>
      <sz val="11"/>
      <color theme="1"/>
      <name val="Segoe UI"/>
      <family val="2"/>
    </font>
    <font>
      <b/>
      <sz val="10"/>
      <color indexed="81"/>
      <name val="Tahoma"/>
      <family val="2"/>
    </font>
    <font>
      <sz val="11"/>
      <color theme="1"/>
      <name val="Tahoma"/>
      <family val="2"/>
    </font>
    <font>
      <b/>
      <sz val="18"/>
      <color rgb="FFFFCD00"/>
      <name val="Tahoma"/>
      <family val="2"/>
    </font>
    <font>
      <b/>
      <sz val="12"/>
      <name val="Tahoma"/>
      <family val="2"/>
    </font>
    <font>
      <sz val="11"/>
      <color theme="1"/>
      <name val="Tahoma"/>
    </font>
  </fonts>
  <fills count="12">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rgb="FF504F4E"/>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CCFF"/>
        <bgColor indexed="64"/>
      </patternFill>
    </fill>
    <fill>
      <patternFill patternType="solid">
        <fgColor rgb="FF66FF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right style="thin">
        <color theme="1"/>
      </right>
      <top style="medium">
        <color theme="1"/>
      </top>
      <bottom style="medium">
        <color theme="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thin">
        <color theme="1"/>
      </right>
      <top/>
      <bottom/>
      <diagonal/>
    </border>
    <border>
      <left style="medium">
        <color indexed="64"/>
      </left>
      <right/>
      <top style="medium">
        <color indexed="64"/>
      </top>
      <bottom style="medium">
        <color indexed="64"/>
      </bottom>
      <diagonal/>
    </border>
    <border>
      <left style="thin">
        <color theme="1"/>
      </left>
      <right style="thin">
        <color theme="1"/>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rgb="FFFFCD00"/>
      </left>
      <right/>
      <top/>
      <bottom/>
      <diagonal/>
    </border>
    <border>
      <left style="medium">
        <color rgb="FFFFCD00"/>
      </left>
      <right/>
      <top style="medium">
        <color rgb="FFFFCD00"/>
      </top>
      <bottom/>
      <diagonal/>
    </border>
    <border>
      <left/>
      <right/>
      <top style="medium">
        <color rgb="FFFFCD00"/>
      </top>
      <bottom/>
      <diagonal/>
    </border>
    <border>
      <left/>
      <right style="medium">
        <color rgb="FFFFCD00"/>
      </right>
      <top style="medium">
        <color rgb="FFFFCD00"/>
      </top>
      <bottom/>
      <diagonal/>
    </border>
    <border>
      <left/>
      <right style="medium">
        <color rgb="FFFFCD00"/>
      </right>
      <top/>
      <bottom/>
      <diagonal/>
    </border>
    <border>
      <left style="thin">
        <color theme="0"/>
      </left>
      <right/>
      <top style="thin">
        <color theme="0"/>
      </top>
      <bottom style="thin">
        <color theme="0"/>
      </bottom>
      <diagonal/>
    </border>
    <border>
      <left/>
      <right/>
      <top/>
      <bottom style="medium">
        <color theme="1"/>
      </bottom>
      <diagonal/>
    </border>
    <border>
      <left style="thin">
        <color theme="1"/>
      </left>
      <right style="medium">
        <color theme="1"/>
      </right>
      <top style="medium">
        <color theme="1"/>
      </top>
      <bottom style="medium">
        <color theme="1"/>
      </bottom>
      <diagonal/>
    </border>
    <border>
      <left style="medium">
        <color rgb="FFFFCD00"/>
      </left>
      <right/>
      <top/>
      <bottom style="medium">
        <color rgb="FFFFCD00"/>
      </bottom>
      <diagonal/>
    </border>
    <border>
      <left/>
      <right/>
      <top/>
      <bottom style="medium">
        <color rgb="FFFFCD00"/>
      </bottom>
      <diagonal/>
    </border>
    <border>
      <left/>
      <right style="medium">
        <color rgb="FFFFCD00"/>
      </right>
      <top/>
      <bottom style="medium">
        <color rgb="FFFFCD00"/>
      </bottom>
      <diagonal/>
    </border>
    <border>
      <left style="medium">
        <color rgb="FFFFCD00"/>
      </left>
      <right style="thin">
        <color theme="0"/>
      </right>
      <top style="thin">
        <color theme="0"/>
      </top>
      <bottom style="thin">
        <color theme="0"/>
      </bottom>
      <diagonal/>
    </border>
    <border>
      <left style="thin">
        <color theme="0"/>
      </left>
      <right style="medium">
        <color rgb="FFFFCD00"/>
      </right>
      <top style="thin">
        <color theme="0"/>
      </top>
      <bottom style="thin">
        <color theme="0"/>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theme="1"/>
      </right>
      <top style="thin">
        <color theme="1"/>
      </top>
      <bottom style="medium">
        <color theme="1"/>
      </bottom>
      <diagonal/>
    </border>
    <border>
      <left/>
      <right style="medium">
        <color rgb="FFFFCD00"/>
      </right>
      <top style="thin">
        <color theme="0"/>
      </top>
      <bottom style="thin">
        <color theme="0"/>
      </bottom>
      <diagonal/>
    </border>
    <border>
      <left style="thin">
        <color theme="1"/>
      </left>
      <right style="thin">
        <color theme="1"/>
      </right>
      <top style="medium">
        <color theme="1"/>
      </top>
      <bottom style="thin">
        <color theme="1"/>
      </bottom>
      <diagonal/>
    </border>
    <border>
      <left/>
      <right/>
      <top style="medium">
        <color indexed="64"/>
      </top>
      <bottom style="medium">
        <color indexed="64"/>
      </bottom>
      <diagonal/>
    </border>
    <border>
      <left/>
      <right/>
      <top style="thin">
        <color theme="0"/>
      </top>
      <bottom style="thin">
        <color theme="0"/>
      </bottom>
      <diagonal/>
    </border>
    <border>
      <left style="thin">
        <color theme="0"/>
      </left>
      <right style="thin">
        <color theme="0"/>
      </right>
      <top/>
      <bottom style="thin">
        <color theme="0"/>
      </bottom>
      <diagonal/>
    </border>
    <border>
      <left style="medium">
        <color theme="0"/>
      </left>
      <right style="thin">
        <color theme="0"/>
      </right>
      <top style="thin">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thin">
        <color theme="0"/>
      </right>
      <top style="medium">
        <color theme="0"/>
      </top>
      <bottom style="medium">
        <color theme="0"/>
      </bottom>
      <diagonal/>
    </border>
    <border>
      <left/>
      <right/>
      <top style="thin">
        <color theme="1"/>
      </top>
      <bottom style="thin">
        <color theme="1"/>
      </bottom>
      <diagonal/>
    </border>
    <border>
      <left/>
      <right/>
      <top style="medium">
        <color theme="1"/>
      </top>
      <bottom style="medium">
        <color theme="1"/>
      </bottom>
      <diagonal/>
    </border>
    <border>
      <left/>
      <right style="medium">
        <color theme="0"/>
      </right>
      <top style="medium">
        <color theme="0"/>
      </top>
      <bottom style="medium">
        <color theme="0"/>
      </bottom>
      <diagonal/>
    </border>
    <border>
      <left style="thin">
        <color theme="1"/>
      </left>
      <right/>
      <top style="medium">
        <color theme="1"/>
      </top>
      <bottom style="thin">
        <color theme="1"/>
      </bottom>
      <diagonal/>
    </border>
    <border>
      <left/>
      <right style="thin">
        <color theme="1"/>
      </right>
      <top style="medium">
        <color theme="1"/>
      </top>
      <bottom style="thin">
        <color theme="1"/>
      </bottom>
      <diagonal/>
    </border>
    <border>
      <left/>
      <right style="thin">
        <color theme="0"/>
      </right>
      <top style="thin">
        <color theme="0"/>
      </top>
      <bottom/>
      <diagonal/>
    </border>
    <border>
      <left/>
      <right style="thin">
        <color theme="0"/>
      </right>
      <top/>
      <bottom/>
      <diagonal/>
    </border>
    <border>
      <left style="thin">
        <color theme="1"/>
      </left>
      <right style="thin">
        <color theme="1"/>
      </right>
      <top/>
      <bottom style="thin">
        <color indexed="64"/>
      </bottom>
      <diagonal/>
    </border>
    <border>
      <left style="medium">
        <color rgb="FFFFCD00"/>
      </left>
      <right style="thin">
        <color rgb="FFFFCD00"/>
      </right>
      <top style="medium">
        <color rgb="FFFFCD00"/>
      </top>
      <bottom style="thin">
        <color rgb="FFFFCD00"/>
      </bottom>
      <diagonal/>
    </border>
    <border>
      <left style="thin">
        <color rgb="FFFFCD00"/>
      </left>
      <right style="medium">
        <color rgb="FFFFCD00"/>
      </right>
      <top style="medium">
        <color rgb="FFFFCD00"/>
      </top>
      <bottom style="thin">
        <color rgb="FFFFCD00"/>
      </bottom>
      <diagonal/>
    </border>
    <border>
      <left style="medium">
        <color rgb="FFFFCD00"/>
      </left>
      <right style="thin">
        <color rgb="FFFFCD00"/>
      </right>
      <top style="thin">
        <color rgb="FFFFCD00"/>
      </top>
      <bottom style="thin">
        <color rgb="FFFFCD00"/>
      </bottom>
      <diagonal/>
    </border>
    <border>
      <left style="thin">
        <color rgb="FFFFCD00"/>
      </left>
      <right style="medium">
        <color rgb="FFFFCD00"/>
      </right>
      <top style="thin">
        <color rgb="FFFFCD00"/>
      </top>
      <bottom style="thin">
        <color rgb="FFFFCD00"/>
      </bottom>
      <diagonal/>
    </border>
    <border>
      <left style="medium">
        <color rgb="FFFFCD00"/>
      </left>
      <right style="thin">
        <color rgb="FFFFCD00"/>
      </right>
      <top style="thin">
        <color rgb="FFFFCD00"/>
      </top>
      <bottom style="medium">
        <color rgb="FFFFCD00"/>
      </bottom>
      <diagonal/>
    </border>
    <border>
      <left style="thin">
        <color rgb="FFFFCD00"/>
      </left>
      <right style="medium">
        <color rgb="FFFFCD00"/>
      </right>
      <top style="thin">
        <color rgb="FFFFCD00"/>
      </top>
      <bottom style="medium">
        <color rgb="FFFFCD00"/>
      </bottom>
      <diagonal/>
    </border>
  </borders>
  <cellStyleXfs count="3">
    <xf numFmtId="0" fontId="0" fillId="0" borderId="0"/>
    <xf numFmtId="9" fontId="6" fillId="0" borderId="0" applyFont="0" applyFill="0" applyBorder="0" applyAlignment="0" applyProtection="0"/>
    <xf numFmtId="0" fontId="23" fillId="0" borderId="0" applyNumberFormat="0" applyFill="0" applyBorder="0" applyAlignment="0" applyProtection="0"/>
  </cellStyleXfs>
  <cellXfs count="252">
    <xf numFmtId="0" fontId="0" fillId="0" borderId="0" xfId="0"/>
    <xf numFmtId="0" fontId="5" fillId="0" borderId="0" xfId="0" applyFont="1" applyAlignment="1">
      <alignment horizontal="center" vertical="center"/>
    </xf>
    <xf numFmtId="3" fontId="5" fillId="0" borderId="0" xfId="0" applyNumberFormat="1" applyFont="1" applyAlignment="1">
      <alignment horizontal="center" vertical="center"/>
    </xf>
    <xf numFmtId="10" fontId="5" fillId="0" borderId="0" xfId="1" applyNumberFormat="1" applyFont="1" applyAlignment="1">
      <alignment horizontal="center" vertical="center"/>
    </xf>
    <xf numFmtId="0" fontId="0" fillId="4" borderId="0" xfId="0" applyFill="1"/>
    <xf numFmtId="0" fontId="7" fillId="4" borderId="0" xfId="0" applyFont="1" applyFill="1"/>
    <xf numFmtId="0" fontId="1" fillId="4" borderId="0" xfId="0" applyFont="1" applyFill="1" applyAlignment="1">
      <alignment vertical="center"/>
    </xf>
    <xf numFmtId="0" fontId="0" fillId="4" borderId="0" xfId="0" applyFill="1" applyAlignment="1">
      <alignment horizontal="center" vertical="center"/>
    </xf>
    <xf numFmtId="0" fontId="8" fillId="4" borderId="0" xfId="0" applyFont="1" applyFill="1"/>
    <xf numFmtId="0" fontId="9"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8" fillId="4" borderId="6" xfId="0" applyFont="1" applyFill="1" applyBorder="1"/>
    <xf numFmtId="0" fontId="13" fillId="5" borderId="3" xfId="0" applyFont="1" applyFill="1" applyBorder="1" applyAlignment="1">
      <alignment horizontal="center" vertical="center" wrapText="1"/>
    </xf>
    <xf numFmtId="0" fontId="13" fillId="5" borderId="2" xfId="0" applyFont="1" applyFill="1" applyBorder="1" applyAlignment="1">
      <alignment horizontal="center" vertical="center" wrapText="1"/>
    </xf>
    <xf numFmtId="2" fontId="5" fillId="0" borderId="0" xfId="0" applyNumberFormat="1" applyFont="1" applyAlignment="1">
      <alignment horizontal="center" vertical="center"/>
    </xf>
    <xf numFmtId="0" fontId="13" fillId="5" borderId="12" xfId="0" applyFont="1" applyFill="1" applyBorder="1" applyAlignment="1">
      <alignment horizontal="center" vertical="center" wrapText="1"/>
    </xf>
    <xf numFmtId="0" fontId="19" fillId="4" borderId="0" xfId="0" applyFont="1" applyFill="1"/>
    <xf numFmtId="0" fontId="0" fillId="4" borderId="26" xfId="0" applyFill="1" applyBorder="1"/>
    <xf numFmtId="0" fontId="0" fillId="4" borderId="28" xfId="0" applyFill="1" applyBorder="1"/>
    <xf numFmtId="0" fontId="0" fillId="4" borderId="30" xfId="0" applyFill="1" applyBorder="1"/>
    <xf numFmtId="0" fontId="2" fillId="4" borderId="0" xfId="0" applyFont="1" applyFill="1"/>
    <xf numFmtId="0" fontId="0" fillId="4" borderId="27" xfId="0" applyFill="1" applyBorder="1"/>
    <xf numFmtId="0" fontId="2" fillId="4" borderId="26" xfId="0" applyFont="1" applyFill="1" applyBorder="1"/>
    <xf numFmtId="0" fontId="0" fillId="4" borderId="34" xfId="0" applyFill="1" applyBorder="1"/>
    <xf numFmtId="0" fontId="0" fillId="4" borderId="36" xfId="0" applyFill="1" applyBorder="1"/>
    <xf numFmtId="0" fontId="0" fillId="4" borderId="35" xfId="0" applyFill="1" applyBorder="1" applyAlignment="1">
      <alignment wrapText="1"/>
    </xf>
    <xf numFmtId="0" fontId="0" fillId="4" borderId="35" xfId="0" applyFill="1" applyBorder="1"/>
    <xf numFmtId="0" fontId="0" fillId="4" borderId="35" xfId="0" applyFill="1" applyBorder="1" applyAlignment="1">
      <alignment horizontal="center" vertical="center"/>
    </xf>
    <xf numFmtId="0" fontId="0" fillId="4" borderId="0" xfId="0" applyFill="1" applyAlignment="1">
      <alignment wrapText="1"/>
    </xf>
    <xf numFmtId="3" fontId="9" fillId="0" borderId="4" xfId="0" applyNumberFormat="1" applyFont="1" applyBorder="1" applyAlignment="1">
      <alignment horizontal="center" vertical="center" wrapText="1"/>
    </xf>
    <xf numFmtId="3" fontId="9" fillId="0" borderId="4" xfId="0" applyNumberFormat="1" applyFont="1" applyBorder="1" applyAlignment="1">
      <alignment horizontal="center" vertical="center"/>
    </xf>
    <xf numFmtId="3" fontId="9" fillId="2" borderId="4" xfId="0" applyNumberFormat="1" applyFont="1" applyFill="1" applyBorder="1" applyAlignment="1" applyProtection="1">
      <alignment horizontal="center" vertical="center" wrapText="1"/>
      <protection locked="0"/>
    </xf>
    <xf numFmtId="3" fontId="9" fillId="2" borderId="4" xfId="0" applyNumberFormat="1" applyFont="1" applyFill="1" applyBorder="1" applyAlignment="1" applyProtection="1">
      <alignment horizontal="center" vertical="center"/>
      <protection locked="0"/>
    </xf>
    <xf numFmtId="0" fontId="0" fillId="4" borderId="6" xfId="0" applyFill="1" applyBorder="1"/>
    <xf numFmtId="0" fontId="0" fillId="4" borderId="6" xfId="0" applyFill="1" applyBorder="1" applyAlignment="1">
      <alignment horizontal="center" vertical="center"/>
    </xf>
    <xf numFmtId="3" fontId="2" fillId="4" borderId="6" xfId="0" applyNumberFormat="1" applyFont="1" applyFill="1" applyBorder="1" applyAlignment="1">
      <alignment horizontal="center" vertical="center"/>
    </xf>
    <xf numFmtId="10" fontId="2" fillId="4" borderId="6" xfId="0" applyNumberFormat="1" applyFont="1" applyFill="1" applyBorder="1" applyAlignment="1">
      <alignment horizontal="center" vertical="center" wrapText="1"/>
    </xf>
    <xf numFmtId="0" fontId="2" fillId="4" borderId="6" xfId="0" applyFont="1" applyFill="1" applyBorder="1" applyAlignment="1">
      <alignment horizontal="center" vertical="center"/>
    </xf>
    <xf numFmtId="0" fontId="0" fillId="4" borderId="31" xfId="0" applyFill="1" applyBorder="1"/>
    <xf numFmtId="0" fontId="0" fillId="4" borderId="31" xfId="0" applyFill="1" applyBorder="1" applyAlignment="1">
      <alignment horizontal="center" vertical="center"/>
    </xf>
    <xf numFmtId="0" fontId="0" fillId="4" borderId="37" xfId="0" applyFill="1" applyBorder="1"/>
    <xf numFmtId="0" fontId="0" fillId="4" borderId="37" xfId="0" applyFill="1" applyBorder="1" applyAlignment="1">
      <alignment horizontal="center" vertical="center"/>
    </xf>
    <xf numFmtId="0" fontId="0" fillId="4" borderId="29" xfId="0" applyFill="1" applyBorder="1"/>
    <xf numFmtId="0" fontId="0" fillId="4" borderId="38" xfId="0" applyFill="1" applyBorder="1"/>
    <xf numFmtId="0" fontId="2" fillId="4" borderId="30" xfId="0" applyFont="1" applyFill="1" applyBorder="1"/>
    <xf numFmtId="0" fontId="9" fillId="3" borderId="4" xfId="0" applyFont="1" applyFill="1" applyBorder="1" applyAlignment="1">
      <alignment horizontal="center" vertical="center" wrapText="1"/>
    </xf>
    <xf numFmtId="0" fontId="9" fillId="0" borderId="43" xfId="0" applyFont="1" applyBorder="1" applyAlignment="1">
      <alignment horizontal="center" vertical="center" wrapText="1"/>
    </xf>
    <xf numFmtId="3" fontId="9" fillId="0" borderId="43" xfId="0" applyNumberFormat="1" applyFont="1" applyBorder="1" applyAlignment="1">
      <alignment horizontal="center" vertical="center" wrapText="1"/>
    </xf>
    <xf numFmtId="3" fontId="9" fillId="2" borderId="43" xfId="0" applyNumberFormat="1" applyFont="1" applyFill="1" applyBorder="1" applyAlignment="1" applyProtection="1">
      <alignment horizontal="center" vertical="center" wrapText="1"/>
      <protection locked="0"/>
    </xf>
    <xf numFmtId="3" fontId="9" fillId="0" borderId="4" xfId="1" applyNumberFormat="1" applyFont="1" applyFill="1" applyBorder="1" applyAlignment="1">
      <alignment horizontal="center" vertical="center" wrapText="1"/>
    </xf>
    <xf numFmtId="0" fontId="21" fillId="4" borderId="6" xfId="0" applyFont="1" applyFill="1" applyBorder="1" applyAlignment="1">
      <alignment horizontal="center" vertical="center"/>
    </xf>
    <xf numFmtId="0" fontId="9" fillId="0" borderId="25" xfId="0" applyFont="1" applyBorder="1" applyAlignment="1">
      <alignment horizontal="center" vertical="center" wrapText="1"/>
    </xf>
    <xf numFmtId="0" fontId="21" fillId="4" borderId="6" xfId="0" applyFont="1" applyFill="1" applyBorder="1"/>
    <xf numFmtId="0" fontId="21" fillId="4" borderId="38" xfId="0" applyFont="1" applyFill="1" applyBorder="1"/>
    <xf numFmtId="0" fontId="21" fillId="4" borderId="38" xfId="0" applyFont="1" applyFill="1" applyBorder="1" applyAlignment="1">
      <alignment horizontal="center" vertical="center"/>
    </xf>
    <xf numFmtId="0" fontId="22" fillId="4" borderId="6" xfId="0" applyFont="1" applyFill="1" applyBorder="1" applyAlignment="1">
      <alignment horizontal="center" vertical="center"/>
    </xf>
    <xf numFmtId="0" fontId="19" fillId="4" borderId="42" xfId="0" applyFont="1" applyFill="1" applyBorder="1" applyAlignment="1">
      <alignment horizontal="center" vertical="center"/>
    </xf>
    <xf numFmtId="0" fontId="19" fillId="4" borderId="30" xfId="0" applyFont="1" applyFill="1" applyBorder="1"/>
    <xf numFmtId="0" fontId="3" fillId="4" borderId="30" xfId="0" applyFont="1" applyFill="1" applyBorder="1"/>
    <xf numFmtId="0" fontId="3" fillId="4" borderId="0" xfId="0" applyFont="1" applyFill="1"/>
    <xf numFmtId="0" fontId="0" fillId="4" borderId="45" xfId="0" applyFill="1" applyBorder="1"/>
    <xf numFmtId="0" fontId="21" fillId="4" borderId="45" xfId="0" applyFont="1" applyFill="1" applyBorder="1"/>
    <xf numFmtId="0" fontId="21" fillId="4" borderId="45" xfId="0" applyFont="1" applyFill="1" applyBorder="1" applyAlignment="1">
      <alignment horizontal="center" vertical="center"/>
    </xf>
    <xf numFmtId="0" fontId="19" fillId="4" borderId="45" xfId="0" applyFont="1" applyFill="1" applyBorder="1" applyAlignment="1">
      <alignment horizontal="center" vertical="center"/>
    </xf>
    <xf numFmtId="0" fontId="2" fillId="4" borderId="6" xfId="0" applyFont="1" applyFill="1" applyBorder="1"/>
    <xf numFmtId="0" fontId="0" fillId="4" borderId="7" xfId="0" applyFill="1" applyBorder="1"/>
    <xf numFmtId="0" fontId="0" fillId="4" borderId="26" xfId="0" applyFill="1" applyBorder="1" applyAlignment="1">
      <alignment vertical="center"/>
    </xf>
    <xf numFmtId="0" fontId="0" fillId="4" borderId="0" xfId="0" applyFill="1" applyAlignment="1">
      <alignment vertical="center"/>
    </xf>
    <xf numFmtId="0" fontId="5" fillId="0" borderId="0" xfId="0" applyFont="1" applyAlignment="1">
      <alignment horizontal="center" vertical="center" wrapText="1"/>
    </xf>
    <xf numFmtId="3" fontId="5" fillId="0" borderId="0" xfId="0" applyNumberFormat="1" applyFont="1" applyAlignment="1">
      <alignment horizontal="center" vertical="center" wrapText="1"/>
    </xf>
    <xf numFmtId="0" fontId="7" fillId="4" borderId="6" xfId="0" applyFont="1" applyFill="1" applyBorder="1"/>
    <xf numFmtId="0" fontId="7" fillId="4" borderId="0" xfId="0" applyFont="1" applyFill="1" applyAlignment="1">
      <alignment horizontal="center" vertical="center"/>
    </xf>
    <xf numFmtId="0" fontId="7" fillId="4" borderId="6" xfId="0" applyFont="1" applyFill="1" applyBorder="1" applyAlignment="1">
      <alignment horizontal="center" vertical="center"/>
    </xf>
    <xf numFmtId="0" fontId="4" fillId="4" borderId="0" xfId="0" applyFont="1" applyFill="1"/>
    <xf numFmtId="10" fontId="5" fillId="0" borderId="0" xfId="1" applyNumberFormat="1" applyFont="1" applyAlignment="1">
      <alignment horizontal="center" vertical="center" wrapText="1"/>
    </xf>
    <xf numFmtId="3" fontId="0" fillId="0" borderId="0" xfId="0" applyNumberFormat="1"/>
    <xf numFmtId="0" fontId="5" fillId="7" borderId="0" xfId="0" applyFont="1" applyFill="1" applyAlignment="1">
      <alignment horizontal="center" vertical="center" wrapText="1"/>
    </xf>
    <xf numFmtId="0" fontId="5" fillId="2" borderId="0" xfId="0" applyFont="1" applyFill="1" applyAlignment="1">
      <alignment horizontal="center" vertical="center" wrapText="1"/>
    </xf>
    <xf numFmtId="0" fontId="5" fillId="8" borderId="0" xfId="0" applyFont="1" applyFill="1" applyAlignment="1">
      <alignment horizontal="center" vertical="center" wrapText="1"/>
    </xf>
    <xf numFmtId="0" fontId="5" fillId="9" borderId="0" xfId="0" applyFont="1" applyFill="1" applyAlignment="1">
      <alignment horizontal="center" vertical="center" wrapText="1"/>
    </xf>
    <xf numFmtId="0" fontId="5" fillId="10" borderId="0" xfId="0" applyFont="1" applyFill="1" applyAlignment="1">
      <alignment horizontal="center" vertical="center" wrapText="1"/>
    </xf>
    <xf numFmtId="0" fontId="5" fillId="11" borderId="0" xfId="0" applyFont="1" applyFill="1" applyAlignment="1">
      <alignment horizontal="center" vertical="center" wrapText="1"/>
    </xf>
    <xf numFmtId="3" fontId="4" fillId="4" borderId="6" xfId="0" applyNumberFormat="1" applyFont="1" applyFill="1" applyBorder="1" applyAlignment="1">
      <alignment horizontal="center" vertical="center"/>
    </xf>
    <xf numFmtId="0" fontId="7" fillId="0" borderId="0" xfId="0" applyFont="1"/>
    <xf numFmtId="0" fontId="7" fillId="4" borderId="0" xfId="0" applyFont="1" applyFill="1" applyAlignment="1">
      <alignment vertical="center"/>
    </xf>
    <xf numFmtId="0" fontId="7" fillId="4" borderId="6" xfId="0" applyFont="1" applyFill="1" applyBorder="1" applyAlignment="1">
      <alignment horizontal="right"/>
    </xf>
    <xf numFmtId="3" fontId="25" fillId="4" borderId="6" xfId="0" applyNumberFormat="1" applyFont="1" applyFill="1" applyBorder="1" applyAlignment="1">
      <alignment horizontal="center" vertical="center"/>
    </xf>
    <xf numFmtId="10" fontId="4" fillId="4" borderId="6" xfId="0" applyNumberFormat="1" applyFont="1" applyFill="1" applyBorder="1" applyAlignment="1">
      <alignment horizontal="center" vertical="center" wrapText="1"/>
    </xf>
    <xf numFmtId="0" fontId="4" fillId="4" borderId="6" xfId="0" applyFont="1" applyFill="1" applyBorder="1" applyAlignment="1">
      <alignment horizontal="center" vertical="center"/>
    </xf>
    <xf numFmtId="0" fontId="0" fillId="0" borderId="0" xfId="0" pivotButton="1"/>
    <xf numFmtId="10" fontId="0" fillId="0" borderId="0" xfId="0" applyNumberFormat="1"/>
    <xf numFmtId="0" fontId="21" fillId="4" borderId="0" xfId="0" applyFont="1" applyFill="1" applyAlignment="1">
      <alignment horizontal="center" vertical="center"/>
    </xf>
    <xf numFmtId="0" fontId="26" fillId="10" borderId="0" xfId="0" applyFont="1" applyFill="1" applyAlignment="1">
      <alignment horizontal="center" vertical="center" wrapText="1"/>
    </xf>
    <xf numFmtId="0" fontId="0" fillId="0" borderId="0" xfId="0" applyAlignment="1">
      <alignment wrapText="1"/>
    </xf>
    <xf numFmtId="3" fontId="9" fillId="2" borderId="24" xfId="0" applyNumberFormat="1" applyFont="1" applyFill="1" applyBorder="1" applyAlignment="1" applyProtection="1">
      <alignment horizontal="center" vertical="center" wrapText="1"/>
      <protection locked="0"/>
    </xf>
    <xf numFmtId="3" fontId="9" fillId="2" borderId="25" xfId="0" applyNumberFormat="1" applyFont="1" applyFill="1" applyBorder="1" applyAlignment="1" applyProtection="1">
      <alignment horizontal="center" vertical="center" wrapText="1"/>
      <protection locked="0"/>
    </xf>
    <xf numFmtId="0" fontId="9" fillId="0" borderId="5" xfId="0" applyFont="1" applyBorder="1" applyAlignment="1">
      <alignment horizontal="center" vertical="center" wrapText="1"/>
    </xf>
    <xf numFmtId="3" fontId="9" fillId="2" borderId="17" xfId="0" applyNumberFormat="1" applyFont="1" applyFill="1" applyBorder="1" applyAlignment="1" applyProtection="1">
      <alignment horizontal="center" vertical="center" wrapText="1"/>
      <protection locked="0"/>
    </xf>
    <xf numFmtId="3" fontId="9" fillId="2" borderId="5" xfId="0" applyNumberFormat="1" applyFont="1" applyFill="1" applyBorder="1" applyAlignment="1" applyProtection="1">
      <alignment horizontal="center" vertical="center" wrapText="1"/>
      <protection locked="0"/>
    </xf>
    <xf numFmtId="0" fontId="9" fillId="0" borderId="24" xfId="0" applyFont="1" applyBorder="1" applyAlignment="1">
      <alignment horizontal="center" vertical="center" wrapText="1"/>
    </xf>
    <xf numFmtId="3" fontId="9" fillId="0" borderId="17" xfId="0" applyNumberFormat="1" applyFont="1" applyBorder="1" applyAlignment="1">
      <alignment horizontal="center" vertical="center"/>
    </xf>
    <xf numFmtId="3" fontId="9" fillId="0" borderId="5" xfId="0" applyNumberFormat="1" applyFont="1" applyBorder="1" applyAlignment="1">
      <alignment horizontal="center" vertical="center"/>
    </xf>
    <xf numFmtId="0" fontId="9" fillId="0" borderId="17" xfId="0" applyFont="1" applyBorder="1" applyAlignment="1">
      <alignment horizontal="center" vertical="center" wrapText="1"/>
    </xf>
    <xf numFmtId="1" fontId="0" fillId="4" borderId="0" xfId="0" applyNumberFormat="1" applyFill="1"/>
    <xf numFmtId="0" fontId="8" fillId="0" borderId="0" xfId="0" applyFont="1"/>
    <xf numFmtId="0" fontId="8" fillId="4" borderId="0" xfId="0" applyFont="1" applyFill="1" applyAlignment="1">
      <alignment horizontal="center" vertical="center"/>
    </xf>
    <xf numFmtId="0" fontId="15" fillId="4" borderId="0" xfId="0" applyFont="1" applyFill="1"/>
    <xf numFmtId="3" fontId="9" fillId="2" borderId="15" xfId="0" applyNumberFormat="1" applyFont="1" applyFill="1" applyBorder="1" applyAlignment="1" applyProtection="1">
      <alignment horizontal="center" vertical="center" wrapText="1"/>
      <protection locked="0"/>
    </xf>
    <xf numFmtId="3" fontId="9" fillId="3" borderId="4" xfId="0" applyNumberFormat="1" applyFont="1" applyFill="1" applyBorder="1" applyAlignment="1">
      <alignment horizontal="center" vertical="center"/>
    </xf>
    <xf numFmtId="3" fontId="9" fillId="3" borderId="4" xfId="0" applyNumberFormat="1" applyFont="1" applyFill="1" applyBorder="1" applyAlignment="1" applyProtection="1">
      <alignment horizontal="center" vertical="center" wrapText="1"/>
      <protection locked="0"/>
    </xf>
    <xf numFmtId="3" fontId="9" fillId="3" borderId="5" xfId="0" applyNumberFormat="1" applyFont="1" applyFill="1" applyBorder="1" applyAlignment="1" applyProtection="1">
      <alignment horizontal="center" vertical="center" wrapText="1"/>
      <protection locked="0"/>
    </xf>
    <xf numFmtId="3" fontId="9" fillId="0" borderId="1" xfId="0" applyNumberFormat="1" applyFont="1" applyBorder="1" applyAlignment="1">
      <alignment horizontal="center" vertical="center"/>
    </xf>
    <xf numFmtId="3" fontId="9" fillId="2" borderId="41" xfId="0" applyNumberFormat="1" applyFont="1" applyFill="1" applyBorder="1" applyAlignment="1" applyProtection="1">
      <alignment horizontal="center" vertical="center" wrapText="1"/>
      <protection locked="0"/>
    </xf>
    <xf numFmtId="3" fontId="9" fillId="0" borderId="5" xfId="0" applyNumberFormat="1" applyFont="1" applyBorder="1" applyAlignment="1">
      <alignment horizontal="center" vertical="center" wrapText="1"/>
    </xf>
    <xf numFmtId="3" fontId="9" fillId="0" borderId="17" xfId="0" applyNumberFormat="1" applyFont="1" applyBorder="1" applyAlignment="1">
      <alignment horizontal="center" vertical="center" wrapText="1"/>
    </xf>
    <xf numFmtId="3" fontId="9" fillId="3" borderId="4" xfId="0" applyNumberFormat="1" applyFont="1" applyFill="1" applyBorder="1" applyAlignment="1">
      <alignment horizontal="center" vertical="center" wrapText="1"/>
    </xf>
    <xf numFmtId="3" fontId="9" fillId="0" borderId="1" xfId="0" applyNumberFormat="1" applyFont="1" applyBorder="1" applyAlignment="1">
      <alignment horizontal="center" vertical="center" wrapText="1"/>
    </xf>
    <xf numFmtId="0" fontId="13" fillId="5" borderId="14"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15" fillId="4" borderId="6" xfId="0" applyFont="1" applyFill="1" applyBorder="1"/>
    <xf numFmtId="0" fontId="7" fillId="4" borderId="31" xfId="0" applyFont="1" applyFill="1" applyBorder="1"/>
    <xf numFmtId="0" fontId="2" fillId="4" borderId="31" xfId="0" applyFont="1" applyFill="1" applyBorder="1"/>
    <xf numFmtId="0" fontId="0" fillId="4" borderId="46" xfId="0" applyFill="1" applyBorder="1"/>
    <xf numFmtId="0" fontId="13" fillId="5" borderId="8" xfId="0" applyFont="1" applyFill="1" applyBorder="1" applyAlignment="1">
      <alignment horizontal="center" vertical="center" wrapText="1"/>
    </xf>
    <xf numFmtId="0" fontId="28" fillId="0" borderId="0" xfId="0" applyFont="1"/>
    <xf numFmtId="1" fontId="28" fillId="4" borderId="0" xfId="0" applyNumberFormat="1" applyFont="1" applyFill="1"/>
    <xf numFmtId="0" fontId="30" fillId="4" borderId="60" xfId="0" applyFont="1" applyFill="1" applyBorder="1" applyAlignment="1">
      <alignment horizontal="left" vertical="center" wrapText="1"/>
    </xf>
    <xf numFmtId="0" fontId="28" fillId="4" borderId="61" xfId="0" applyFont="1" applyFill="1" applyBorder="1" applyAlignment="1">
      <alignment horizontal="left" vertical="center" wrapText="1"/>
    </xf>
    <xf numFmtId="0" fontId="28" fillId="4" borderId="61" xfId="0" applyFont="1" applyFill="1" applyBorder="1" applyAlignment="1">
      <alignment horizontal="justify" vertical="center" wrapText="1"/>
    </xf>
    <xf numFmtId="0" fontId="30" fillId="4" borderId="62" xfId="0" applyFont="1" applyFill="1" applyBorder="1" applyAlignment="1">
      <alignment horizontal="left" vertical="center" wrapText="1"/>
    </xf>
    <xf numFmtId="0" fontId="28" fillId="4" borderId="63" xfId="0" applyFont="1" applyFill="1" applyBorder="1" applyAlignment="1">
      <alignment horizontal="left" vertical="center" wrapText="1"/>
    </xf>
    <xf numFmtId="0" fontId="8" fillId="4" borderId="0" xfId="0" applyFont="1" applyFill="1" applyAlignment="1">
      <alignment vertical="center"/>
    </xf>
    <xf numFmtId="3" fontId="24" fillId="0" borderId="4" xfId="2" applyNumberFormat="1" applyFont="1" applyBorder="1" applyAlignment="1" applyProtection="1">
      <alignment horizontal="center" vertical="center" wrapText="1"/>
      <protection locked="0"/>
    </xf>
    <xf numFmtId="0" fontId="19" fillId="4" borderId="6" xfId="0" applyFont="1" applyFill="1" applyBorder="1"/>
    <xf numFmtId="0" fontId="7" fillId="4" borderId="7" xfId="0" applyFont="1" applyFill="1" applyBorder="1"/>
    <xf numFmtId="0" fontId="7" fillId="4" borderId="0" xfId="0" applyFont="1" applyFill="1" applyAlignment="1">
      <alignment horizontal="right"/>
    </xf>
    <xf numFmtId="0" fontId="19" fillId="4" borderId="0" xfId="0" applyFont="1" applyFill="1" applyAlignment="1">
      <alignment horizontal="center" vertical="center"/>
    </xf>
    <xf numFmtId="3" fontId="25" fillId="4" borderId="0" xfId="0" applyNumberFormat="1" applyFont="1" applyFill="1" applyAlignment="1">
      <alignment horizontal="center" vertical="center"/>
    </xf>
    <xf numFmtId="0" fontId="0" fillId="4" borderId="30" xfId="0" applyFill="1" applyBorder="1" applyAlignment="1">
      <alignment horizontal="center" vertical="center"/>
    </xf>
    <xf numFmtId="10" fontId="4" fillId="4" borderId="0" xfId="0" applyNumberFormat="1" applyFont="1" applyFill="1" applyAlignment="1">
      <alignment horizontal="center" vertical="center" wrapText="1"/>
    </xf>
    <xf numFmtId="0" fontId="4" fillId="4" borderId="0" xfId="0" applyFont="1" applyFill="1" applyAlignment="1">
      <alignment horizontal="center" vertical="center"/>
    </xf>
    <xf numFmtId="3" fontId="4" fillId="4" borderId="0" xfId="0" applyNumberFormat="1" applyFont="1" applyFill="1" applyAlignment="1">
      <alignment horizontal="center" vertical="center"/>
    </xf>
    <xf numFmtId="0" fontId="7" fillId="0" borderId="0" xfId="0" applyFont="1" applyAlignment="1">
      <alignment horizontal="center" vertical="center"/>
    </xf>
    <xf numFmtId="0" fontId="14" fillId="0" borderId="31" xfId="0" applyFont="1" applyBorder="1" applyAlignment="1">
      <alignment horizontal="center" vertical="center"/>
    </xf>
    <xf numFmtId="0" fontId="7" fillId="4" borderId="30" xfId="0" applyFont="1" applyFill="1" applyBorder="1" applyAlignment="1">
      <alignment horizontal="center" vertical="center"/>
    </xf>
    <xf numFmtId="3" fontId="3" fillId="4" borderId="0" xfId="0" applyNumberFormat="1" applyFont="1" applyFill="1" applyAlignment="1">
      <alignment horizontal="center" vertical="center"/>
    </xf>
    <xf numFmtId="3" fontId="15" fillId="4" borderId="0" xfId="0" applyNumberFormat="1" applyFont="1" applyFill="1" applyAlignment="1">
      <alignment horizontal="center" vertical="center"/>
    </xf>
    <xf numFmtId="10" fontId="3" fillId="4" borderId="0" xfId="0" applyNumberFormat="1" applyFont="1" applyFill="1" applyAlignment="1">
      <alignment horizontal="center" vertical="center" wrapText="1"/>
    </xf>
    <xf numFmtId="0" fontId="15" fillId="4" borderId="0" xfId="0" applyFont="1" applyFill="1" applyAlignment="1">
      <alignment horizontal="center" vertical="center"/>
    </xf>
    <xf numFmtId="0" fontId="0" fillId="0" borderId="26" xfId="0" applyBorder="1" applyAlignment="1">
      <alignment wrapText="1"/>
    </xf>
    <xf numFmtId="0" fontId="1" fillId="0" borderId="32" xfId="0" applyFont="1" applyBorder="1" applyAlignment="1">
      <alignment vertical="center" wrapText="1"/>
    </xf>
    <xf numFmtId="0" fontId="1" fillId="0" borderId="0" xfId="0" applyFont="1" applyAlignment="1">
      <alignment vertical="center" wrapText="1"/>
    </xf>
    <xf numFmtId="0" fontId="0" fillId="0" borderId="32" xfId="0" applyBorder="1" applyAlignment="1">
      <alignment wrapText="1"/>
    </xf>
    <xf numFmtId="0" fontId="0" fillId="0" borderId="30" xfId="0" applyBorder="1"/>
    <xf numFmtId="0" fontId="8" fillId="4" borderId="0" xfId="0" applyFont="1" applyFill="1" applyAlignment="1">
      <alignment horizontal="right" vertical="center"/>
    </xf>
    <xf numFmtId="0" fontId="8" fillId="4" borderId="6" xfId="0" applyFont="1" applyFill="1" applyBorder="1" applyAlignment="1">
      <alignment horizontal="center" vertical="center"/>
    </xf>
    <xf numFmtId="0" fontId="8" fillId="0" borderId="6" xfId="0" applyFont="1" applyBorder="1"/>
    <xf numFmtId="3" fontId="8" fillId="4" borderId="6" xfId="0" applyNumberFormat="1" applyFont="1" applyFill="1" applyBorder="1"/>
    <xf numFmtId="0" fontId="8" fillId="4" borderId="6" xfId="0" applyFont="1" applyFill="1" applyBorder="1" applyAlignment="1">
      <alignment vertical="center"/>
    </xf>
    <xf numFmtId="3" fontId="8" fillId="4" borderId="6" xfId="0" applyNumberFormat="1" applyFont="1" applyFill="1" applyBorder="1" applyAlignment="1">
      <alignment vertical="center"/>
    </xf>
    <xf numFmtId="0" fontId="8" fillId="4" borderId="47" xfId="0" applyFont="1" applyFill="1" applyBorder="1"/>
    <xf numFmtId="0" fontId="8" fillId="4" borderId="55" xfId="0" applyFont="1" applyFill="1" applyBorder="1"/>
    <xf numFmtId="0" fontId="8" fillId="4" borderId="52" xfId="0" applyFont="1" applyFill="1" applyBorder="1"/>
    <xf numFmtId="0" fontId="8" fillId="4" borderId="48" xfId="0" applyFont="1" applyFill="1" applyBorder="1"/>
    <xf numFmtId="0" fontId="8" fillId="4" borderId="49" xfId="0" applyFont="1" applyFill="1" applyBorder="1"/>
    <xf numFmtId="0" fontId="8" fillId="4" borderId="56" xfId="0" applyFont="1" applyFill="1" applyBorder="1"/>
    <xf numFmtId="0" fontId="8" fillId="4" borderId="46" xfId="0" applyFont="1" applyFill="1" applyBorder="1"/>
    <xf numFmtId="3" fontId="31" fillId="0" borderId="0" xfId="0" applyNumberFormat="1" applyFont="1"/>
    <xf numFmtId="10" fontId="31" fillId="0" borderId="0" xfId="0" applyNumberFormat="1" applyFont="1"/>
    <xf numFmtId="4" fontId="31" fillId="0" borderId="0" xfId="0" applyNumberFormat="1" applyFont="1"/>
    <xf numFmtId="3" fontId="31" fillId="0" borderId="0" xfId="0" applyNumberFormat="1" applyFont="1" applyAlignment="1">
      <alignment horizontal="center" vertical="center"/>
    </xf>
    <xf numFmtId="10" fontId="31" fillId="0" borderId="0" xfId="0" applyNumberFormat="1" applyFont="1" applyAlignment="1">
      <alignment horizontal="center" vertical="center"/>
    </xf>
    <xf numFmtId="4" fontId="31" fillId="0" borderId="0" xfId="0" applyNumberFormat="1" applyFont="1" applyAlignment="1">
      <alignment horizontal="center" vertical="center"/>
    </xf>
    <xf numFmtId="10" fontId="0" fillId="4" borderId="0" xfId="0" applyNumberFormat="1" applyFill="1"/>
    <xf numFmtId="0" fontId="31" fillId="4" borderId="0" xfId="0" applyFont="1" applyFill="1"/>
    <xf numFmtId="3" fontId="9" fillId="2" borderId="24" xfId="0" applyNumberFormat="1" applyFont="1" applyFill="1" applyBorder="1" applyAlignment="1" applyProtection="1">
      <alignment horizontal="center" vertical="center" wrapText="1"/>
      <protection locked="0"/>
    </xf>
    <xf numFmtId="3" fontId="9" fillId="2" borderId="25" xfId="0" applyNumberFormat="1" applyFont="1" applyFill="1" applyBorder="1" applyAlignment="1" applyProtection="1">
      <alignment horizontal="center" vertical="center" wrapText="1"/>
      <protection locked="0"/>
    </xf>
    <xf numFmtId="3" fontId="9" fillId="0" borderId="24" xfId="0" applyNumberFormat="1" applyFont="1" applyBorder="1" applyAlignment="1">
      <alignment horizontal="center" vertical="center" wrapText="1"/>
    </xf>
    <xf numFmtId="3" fontId="9" fillId="0" borderId="50" xfId="0" applyNumberFormat="1" applyFont="1" applyBorder="1" applyAlignment="1">
      <alignment horizontal="center" vertical="center" wrapText="1"/>
    </xf>
    <xf numFmtId="3" fontId="9" fillId="0" borderId="25" xfId="0" applyNumberFormat="1" applyFont="1" applyBorder="1" applyAlignment="1">
      <alignment horizontal="center" vertical="center" wrapText="1"/>
    </xf>
    <xf numFmtId="3" fontId="9" fillId="2" borderId="53" xfId="0" applyNumberFormat="1" applyFont="1" applyFill="1" applyBorder="1" applyAlignment="1" applyProtection="1">
      <alignment horizontal="center" vertical="center" wrapText="1"/>
      <protection locked="0"/>
    </xf>
    <xf numFmtId="3" fontId="9" fillId="2" borderId="54" xfId="0" applyNumberFormat="1" applyFont="1" applyFill="1" applyBorder="1" applyAlignment="1" applyProtection="1">
      <alignment horizontal="center" vertical="center" wrapText="1"/>
      <protection locked="0"/>
    </xf>
    <xf numFmtId="0" fontId="2" fillId="0" borderId="30" xfId="0" applyFont="1" applyBorder="1" applyAlignment="1">
      <alignment horizontal="center"/>
    </xf>
    <xf numFmtId="0" fontId="9" fillId="0" borderId="4" xfId="0" applyFont="1" applyBorder="1" applyAlignment="1">
      <alignment horizontal="center"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1" fillId="0" borderId="43" xfId="0" applyFont="1" applyBorder="1" applyAlignment="1">
      <alignment horizontal="center" vertical="center" wrapText="1"/>
    </xf>
    <xf numFmtId="0" fontId="11" fillId="0" borderId="4" xfId="0" applyFont="1" applyBorder="1" applyAlignment="1">
      <alignment horizontal="center" vertical="center" wrapText="1"/>
    </xf>
    <xf numFmtId="3" fontId="9" fillId="0" borderId="4" xfId="0" applyNumberFormat="1" applyFont="1" applyBorder="1" applyAlignment="1">
      <alignment horizontal="center" vertical="center" wrapText="1"/>
    </xf>
    <xf numFmtId="3" fontId="10" fillId="6" borderId="8" xfId="0" applyNumberFormat="1" applyFont="1" applyFill="1" applyBorder="1" applyAlignment="1">
      <alignment horizontal="center" vertical="center" wrapText="1"/>
    </xf>
    <xf numFmtId="3" fontId="10" fillId="6" borderId="51" xfId="0" applyNumberFormat="1" applyFont="1" applyFill="1" applyBorder="1" applyAlignment="1">
      <alignment horizontal="center" vertical="center" wrapText="1"/>
    </xf>
    <xf numFmtId="3" fontId="10" fillId="6" borderId="33" xfId="0" applyNumberFormat="1" applyFont="1" applyFill="1" applyBorder="1" applyAlignment="1">
      <alignment horizontal="center" vertical="center" wrapText="1"/>
    </xf>
    <xf numFmtId="3" fontId="9" fillId="2" borderId="4" xfId="0" applyNumberFormat="1" applyFont="1" applyFill="1" applyBorder="1" applyAlignment="1" applyProtection="1">
      <alignment horizontal="center" vertical="center" wrapText="1"/>
      <protection locked="0"/>
    </xf>
    <xf numFmtId="0" fontId="9" fillId="0" borderId="43" xfId="0" applyFont="1" applyBorder="1" applyAlignment="1">
      <alignment horizontal="center" vertical="center" textRotation="90" wrapText="1"/>
    </xf>
    <xf numFmtId="0" fontId="9" fillId="0" borderId="4" xfId="0" applyFont="1" applyBorder="1" applyAlignment="1">
      <alignment horizontal="center" vertical="center" textRotation="90" wrapText="1"/>
    </xf>
    <xf numFmtId="0" fontId="9" fillId="0" borderId="24" xfId="0" applyFont="1" applyBorder="1" applyAlignment="1">
      <alignment horizontal="center" vertical="center" textRotation="90" wrapText="1"/>
    </xf>
    <xf numFmtId="0" fontId="9" fillId="0" borderId="5" xfId="0" applyFont="1" applyBorder="1" applyAlignment="1">
      <alignment horizontal="center" vertical="center" wrapText="1"/>
    </xf>
    <xf numFmtId="0" fontId="9" fillId="0" borderId="17" xfId="0" applyFont="1" applyBorder="1" applyAlignment="1">
      <alignment horizontal="center" vertical="center" textRotation="90" wrapText="1"/>
    </xf>
    <xf numFmtId="0" fontId="9" fillId="0" borderId="15" xfId="0" applyFont="1" applyBorder="1" applyAlignment="1">
      <alignment horizontal="center" vertical="center" textRotation="90" wrapText="1"/>
    </xf>
    <xf numFmtId="0" fontId="9" fillId="0" borderId="5" xfId="0" applyFont="1" applyBorder="1" applyAlignment="1">
      <alignment horizontal="center" vertical="center" textRotation="90" wrapText="1"/>
    </xf>
    <xf numFmtId="3" fontId="9" fillId="2" borderId="17" xfId="0" applyNumberFormat="1" applyFont="1" applyFill="1" applyBorder="1" applyAlignment="1" applyProtection="1">
      <alignment horizontal="center" vertical="center" wrapText="1"/>
      <protection locked="0"/>
    </xf>
    <xf numFmtId="3" fontId="9" fillId="2" borderId="5" xfId="0" applyNumberFormat="1" applyFont="1" applyFill="1" applyBorder="1" applyAlignment="1" applyProtection="1">
      <alignment horizontal="center" vertical="center" wrapText="1"/>
      <protection locked="0"/>
    </xf>
    <xf numFmtId="0" fontId="9"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7" xfId="0" applyFont="1" applyBorder="1" applyAlignment="1">
      <alignment horizontal="center" vertical="center"/>
    </xf>
    <xf numFmtId="0" fontId="9" fillId="0" borderId="15" xfId="0" applyFont="1" applyBorder="1" applyAlignment="1">
      <alignment horizontal="center" vertical="center"/>
    </xf>
    <xf numFmtId="0" fontId="9" fillId="0" borderId="20" xfId="0" applyFont="1" applyBorder="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10" fillId="6" borderId="39" xfId="0" applyFont="1" applyFill="1" applyBorder="1" applyAlignment="1">
      <alignment horizontal="center" vertical="center" wrapText="1"/>
    </xf>
    <xf numFmtId="0" fontId="10" fillId="6" borderId="40" xfId="0" applyFont="1" applyFill="1" applyBorder="1" applyAlignment="1">
      <alignment horizontal="center" vertical="center" wrapText="1"/>
    </xf>
    <xf numFmtId="3" fontId="9" fillId="0" borderId="17" xfId="0" applyNumberFormat="1" applyFont="1" applyBorder="1" applyAlignment="1">
      <alignment horizontal="center" vertical="center"/>
    </xf>
    <xf numFmtId="3" fontId="9" fillId="0" borderId="15" xfId="0" applyNumberFormat="1" applyFont="1" applyBorder="1" applyAlignment="1">
      <alignment horizontal="center" vertical="center"/>
    </xf>
    <xf numFmtId="3" fontId="9" fillId="0" borderId="5" xfId="0" applyNumberFormat="1" applyFont="1" applyBorder="1" applyAlignment="1">
      <alignment horizontal="center"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3" fontId="10" fillId="6" borderId="39" xfId="0" applyNumberFormat="1" applyFont="1" applyFill="1" applyBorder="1" applyAlignment="1">
      <alignment horizontal="center" vertical="center" wrapText="1"/>
    </xf>
    <xf numFmtId="3" fontId="10" fillId="6" borderId="40" xfId="0" applyNumberFormat="1"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3" fontId="9" fillId="0" borderId="17" xfId="0" applyNumberFormat="1" applyFont="1" applyBorder="1" applyAlignment="1">
      <alignment horizontal="center" vertical="center" wrapText="1"/>
    </xf>
    <xf numFmtId="3" fontId="9" fillId="0" borderId="57" xfId="0" applyNumberFormat="1" applyFont="1" applyBorder="1" applyAlignment="1">
      <alignment horizontal="center" vertical="center" wrapText="1"/>
    </xf>
    <xf numFmtId="3" fontId="9" fillId="0" borderId="20" xfId="0" applyNumberFormat="1" applyFont="1" applyBorder="1" applyAlignment="1">
      <alignment horizontal="center" vertical="center" wrapText="1"/>
    </xf>
    <xf numFmtId="0" fontId="9" fillId="0" borderId="17" xfId="0" applyFont="1" applyBorder="1" applyAlignment="1">
      <alignment horizontal="center" vertical="center" wrapText="1"/>
    </xf>
    <xf numFmtId="0" fontId="16" fillId="3" borderId="4" xfId="0" applyFont="1" applyFill="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9"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3" fillId="5" borderId="16" xfId="0" applyFont="1" applyFill="1" applyBorder="1" applyAlignment="1">
      <alignment horizontal="center" vertical="center" wrapText="1"/>
    </xf>
    <xf numFmtId="0" fontId="13" fillId="5" borderId="13" xfId="0" applyFont="1" applyFill="1" applyBorder="1" applyAlignment="1">
      <alignment horizontal="center" vertical="center" wrapText="1"/>
    </xf>
    <xf numFmtId="3" fontId="9" fillId="2" borderId="18" xfId="0" applyNumberFormat="1" applyFont="1" applyFill="1" applyBorder="1" applyAlignment="1" applyProtection="1">
      <alignment horizontal="center" vertical="center" wrapText="1"/>
      <protection locked="0"/>
    </xf>
    <xf numFmtId="3" fontId="9" fillId="2" borderId="20" xfId="0" applyNumberFormat="1" applyFont="1" applyFill="1" applyBorder="1" applyAlignment="1" applyProtection="1">
      <alignment horizontal="center" vertical="center" wrapText="1"/>
      <protection locked="0"/>
    </xf>
    <xf numFmtId="0" fontId="16" fillId="0" borderId="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3" fontId="9" fillId="0" borderId="1" xfId="0" applyNumberFormat="1" applyFont="1" applyBorder="1" applyAlignment="1">
      <alignment horizontal="center" vertical="center"/>
    </xf>
    <xf numFmtId="3" fontId="9" fillId="2" borderId="19" xfId="0" applyNumberFormat="1" applyFont="1" applyFill="1" applyBorder="1" applyAlignment="1" applyProtection="1">
      <alignment horizontal="center" vertical="center" wrapText="1"/>
      <protection locked="0"/>
    </xf>
    <xf numFmtId="3" fontId="9" fillId="2" borderId="21" xfId="0" applyNumberFormat="1" applyFont="1" applyFill="1" applyBorder="1" applyAlignment="1" applyProtection="1">
      <alignment horizontal="center" vertical="center" wrapText="1"/>
      <protection locked="0"/>
    </xf>
    <xf numFmtId="0" fontId="0" fillId="4" borderId="58" xfId="0" applyFill="1" applyBorder="1" applyAlignment="1">
      <alignment horizontal="center"/>
    </xf>
    <xf numFmtId="0" fontId="0" fillId="4" borderId="59" xfId="0" applyFill="1" applyBorder="1" applyAlignment="1">
      <alignment horizontal="center"/>
    </xf>
    <xf numFmtId="0" fontId="29" fillId="4" borderId="60" xfId="0" applyFont="1" applyFill="1" applyBorder="1" applyAlignment="1">
      <alignment horizontal="center" vertical="center" wrapText="1"/>
    </xf>
    <xf numFmtId="0" fontId="29" fillId="4" borderId="61" xfId="0" applyFont="1" applyFill="1" applyBorder="1" applyAlignment="1">
      <alignment horizontal="center" vertical="center"/>
    </xf>
  </cellXfs>
  <cellStyles count="3">
    <cellStyle name="Hipervínculo" xfId="2" builtinId="8"/>
    <cellStyle name="Normal" xfId="0" builtinId="0"/>
    <cellStyle name="Porcentaje" xfId="1" builtinId="5"/>
  </cellStyles>
  <dxfs count="33">
    <dxf>
      <numFmt numFmtId="3" formatCode="#,##0"/>
    </dxf>
    <dxf>
      <numFmt numFmtId="14" formatCode="0.00%"/>
    </dxf>
    <dxf>
      <numFmt numFmtId="3" formatCode="#,##0"/>
    </dxf>
    <dxf>
      <alignment horizontal="center"/>
    </dxf>
    <dxf>
      <alignment vertical="center"/>
    </dxf>
    <dxf>
      <font>
        <name val="Tahoma"/>
        <scheme val="none"/>
      </font>
    </dxf>
    <dxf>
      <fill>
        <patternFill>
          <bgColor theme="0"/>
        </patternFill>
      </fill>
    </dxf>
    <dxf>
      <fill>
        <patternFill>
          <bgColor theme="0"/>
        </patternFill>
      </fill>
    </dxf>
    <dxf>
      <fill>
        <patternFill>
          <bgColor theme="0"/>
        </patternFill>
      </fill>
    </dxf>
    <dxf>
      <font>
        <name val="Tahoma"/>
        <scheme val="none"/>
      </font>
    </dxf>
    <dxf>
      <fill>
        <patternFill>
          <bgColor theme="0"/>
        </patternFill>
      </fill>
    </dxf>
    <dxf>
      <fill>
        <patternFill>
          <bgColor theme="0"/>
        </patternFill>
      </fill>
    </dxf>
    <dxf>
      <fill>
        <patternFill>
          <bgColor theme="0"/>
        </patternFill>
      </fill>
    </dxf>
    <dxf>
      <border>
        <left/>
        <right/>
        <top/>
        <bottom/>
        <vertical/>
        <horizontal/>
      </border>
    </dxf>
    <dxf>
      <border>
        <left/>
        <right/>
        <top/>
        <bottom/>
        <vertical/>
        <horizontal/>
      </border>
    </dxf>
    <dxf>
      <border>
        <left/>
        <right/>
        <top/>
        <bottom/>
        <vertical/>
        <horizontal/>
      </border>
    </dxf>
    <dxf>
      <font>
        <name val="Tahoma"/>
        <scheme val="none"/>
      </font>
    </dxf>
    <dxf>
      <font>
        <name val="Tahoma"/>
        <scheme val="none"/>
      </font>
    </dxf>
    <dxf>
      <font>
        <name val="Tahoma"/>
        <scheme val="none"/>
      </font>
    </dxf>
    <dxf>
      <numFmt numFmtId="1" formatCode="0"/>
    </dxf>
    <dxf>
      <font>
        <name val="Tahoma"/>
        <scheme val="none"/>
      </font>
    </dxf>
    <dxf>
      <numFmt numFmtId="3" formatCode="#,##0"/>
    </dxf>
    <dxf>
      <numFmt numFmtId="14" formatCode="0.00%"/>
    </dxf>
    <dxf>
      <numFmt numFmtId="3" formatCode="#,##0"/>
    </dxf>
    <dxf>
      <font>
        <b/>
        <color theme="1"/>
      </font>
      <border>
        <bottom style="thin">
          <color theme="7"/>
        </bottom>
        <vertical/>
        <horizontal/>
      </border>
    </dxf>
    <dxf>
      <font>
        <b val="0"/>
        <i val="0"/>
        <sz val="10"/>
        <color theme="1"/>
        <name val="Tahoma"/>
        <family val="2"/>
        <scheme val="none"/>
      </font>
      <border>
        <left style="thin">
          <color theme="7"/>
        </left>
        <right style="thin">
          <color theme="7"/>
        </right>
        <top style="thin">
          <color theme="7"/>
        </top>
        <bottom style="thin">
          <color theme="7"/>
        </bottom>
        <vertical/>
        <horizontal/>
      </border>
    </dxf>
    <dxf>
      <font>
        <b/>
        <color theme="1"/>
      </font>
      <border>
        <bottom style="thin">
          <color theme="7"/>
        </bottom>
        <vertical/>
        <horizontal/>
      </border>
    </dxf>
    <dxf>
      <font>
        <b val="0"/>
        <i val="0"/>
        <sz val="10"/>
        <color theme="1"/>
        <name val="Tahoma"/>
        <family val="2"/>
        <scheme val="none"/>
      </font>
      <border>
        <left style="thin">
          <color theme="7"/>
        </left>
        <right style="thin">
          <color theme="7"/>
        </right>
        <top style="thin">
          <color theme="7"/>
        </top>
        <bottom style="thin">
          <color theme="7"/>
        </bottom>
        <vertical/>
        <horizontal/>
      </border>
    </dxf>
    <dxf>
      <font>
        <b/>
        <color theme="1"/>
      </font>
      <border>
        <bottom style="thin">
          <color theme="7"/>
        </bottom>
        <vertical/>
        <horizontal/>
      </border>
    </dxf>
    <dxf>
      <font>
        <b val="0"/>
        <i val="0"/>
        <sz val="11"/>
        <color theme="1"/>
        <name val="Verdana"/>
        <family val="2"/>
        <scheme val="none"/>
      </font>
      <border>
        <left style="medium">
          <color theme="7"/>
        </left>
        <right style="medium">
          <color theme="7"/>
        </right>
        <top style="medium">
          <color theme="7"/>
        </top>
        <bottom style="medium">
          <color theme="7"/>
        </bottom>
        <vertical/>
        <horizontal/>
      </border>
    </dxf>
    <dxf>
      <font>
        <b/>
        <color theme="1"/>
      </font>
      <border>
        <bottom style="thin">
          <color theme="4"/>
        </bottom>
        <vertical/>
        <horizontal/>
      </border>
    </dxf>
    <dxf>
      <font>
        <b val="0"/>
        <i val="0"/>
        <strike val="0"/>
        <sz val="10"/>
        <color theme="1"/>
        <name val="Tahoma"/>
        <family val="2"/>
        <scheme val="none"/>
      </font>
      <border>
        <left style="thin">
          <color theme="4"/>
        </left>
        <right style="thin">
          <color theme="4"/>
        </right>
        <top style="thin">
          <color theme="4"/>
        </top>
        <bottom style="thin">
          <color theme="4"/>
        </bottom>
        <vertical/>
        <horizontal/>
      </border>
    </dxf>
    <dxf>
      <fill>
        <patternFill>
          <bgColor rgb="FFFFCD00"/>
        </patternFill>
      </fill>
    </dxf>
  </dxfs>
  <tableStyles count="5" defaultTableStyle="TableStyleMedium2" defaultPivotStyle="PivotStyleLight16">
    <tableStyle name="Estilo de segmentación de datos 1" pivot="0" table="0" count="1" xr9:uid="{DDB73079-6D1B-41C5-AFDD-BE0CAE458A74}">
      <tableStyleElement type="wholeTable" dxfId="32"/>
    </tableStyle>
    <tableStyle name="SlicerStyleLight1 2" pivot="0" table="0" count="10" xr9:uid="{9FED2E83-7CCB-467D-A236-F3C7CB3E5D83}">
      <tableStyleElement type="wholeTable" dxfId="31"/>
      <tableStyleElement type="headerRow" dxfId="30"/>
    </tableStyle>
    <tableStyle name="SlicerStyleLight4 2" pivot="0" table="0" count="10" xr9:uid="{B7A4EBE4-4C27-4417-9723-F4004DEB3736}">
      <tableStyleElement type="wholeTable" dxfId="29"/>
      <tableStyleElement type="headerRow" dxfId="28"/>
    </tableStyle>
    <tableStyle name="SlicerStyleLight4 2 2" pivot="0" table="0" count="10" xr9:uid="{2A2FEB58-29C7-42BF-B0C4-1DF0DA3A69A7}">
      <tableStyleElement type="wholeTable" dxfId="27"/>
      <tableStyleElement type="headerRow" dxfId="26"/>
    </tableStyle>
    <tableStyle name="SlicerStyleLight4 2 3" pivot="0" table="0" count="10" xr9:uid="{5D7440EC-2F30-48C9-9BFC-63C382B55BBC}">
      <tableStyleElement type="wholeTable" dxfId="25"/>
      <tableStyleElement type="headerRow" dxfId="24"/>
    </tableStyle>
  </tableStyles>
  <colors>
    <mruColors>
      <color rgb="FFFFCD00"/>
      <color rgb="FF66FFFF"/>
      <color rgb="FFFFCCFF"/>
      <color rgb="FF504F4E"/>
    </mruColors>
  </color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rgb="FFFFCD00"/>
              <bgColor rgb="FFFFC000"/>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sz val="10"/>
            <color rgb="FF000000"/>
            <name val="Tahoma"/>
            <family val="2"/>
            <scheme val="none"/>
          </font>
          <fill>
            <patternFill patternType="solid">
              <fgColor rgb="FFFFCD00"/>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rgb="FFFFCD00"/>
              <bgColor theme="7"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Estilo de segmentación de datos 1"/>
        <x14:slicerStyle name="SlicerStyleLight1 2">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Light4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4 2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4 2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1</xdr:col>
      <xdr:colOff>22642</xdr:colOff>
      <xdr:row>5</xdr:row>
      <xdr:rowOff>139814</xdr:rowOff>
    </xdr:from>
    <xdr:to>
      <xdr:col>17</xdr:col>
      <xdr:colOff>15202</xdr:colOff>
      <xdr:row>6</xdr:row>
      <xdr:rowOff>6284</xdr:rowOff>
    </xdr:to>
    <xdr:sp macro="" textlink="">
      <xdr:nvSpPr>
        <xdr:cNvPr id="3" name="Rectángulo 2">
          <a:extLst>
            <a:ext uri="{FF2B5EF4-FFF2-40B4-BE49-F238E27FC236}">
              <a16:creationId xmlns:a16="http://schemas.microsoft.com/office/drawing/2014/main" id="{63193AFB-F60D-4BED-A9F3-92B82691BAF1}"/>
            </a:ext>
          </a:extLst>
        </xdr:cNvPr>
        <xdr:cNvSpPr>
          <a:spLocks noChangeAspect="1"/>
        </xdr:cNvSpPr>
      </xdr:nvSpPr>
      <xdr:spPr>
        <a:xfrm>
          <a:off x="165517" y="1092314"/>
          <a:ext cx="18161498" cy="56970"/>
        </a:xfrm>
        <a:prstGeom prst="rect">
          <a:avLst/>
        </a:prstGeom>
        <a:solidFill>
          <a:srgbClr val="504F4E"/>
        </a:solidFill>
        <a:ln>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4</xdr:col>
      <xdr:colOff>284801</xdr:colOff>
      <xdr:row>6</xdr:row>
      <xdr:rowOff>33831</xdr:rowOff>
    </xdr:from>
    <xdr:to>
      <xdr:col>6</xdr:col>
      <xdr:colOff>337222</xdr:colOff>
      <xdr:row>7</xdr:row>
      <xdr:rowOff>119386</xdr:rowOff>
    </xdr:to>
    <xdr:sp macro="" textlink="">
      <xdr:nvSpPr>
        <xdr:cNvPr id="5" name="CuadroTexto 4">
          <a:extLst>
            <a:ext uri="{FF2B5EF4-FFF2-40B4-BE49-F238E27FC236}">
              <a16:creationId xmlns:a16="http://schemas.microsoft.com/office/drawing/2014/main" id="{CB836C91-C7AF-47F5-9823-B1B064431575}"/>
            </a:ext>
          </a:extLst>
        </xdr:cNvPr>
        <xdr:cNvSpPr txBox="1">
          <a:spLocks/>
        </xdr:cNvSpPr>
      </xdr:nvSpPr>
      <xdr:spPr>
        <a:xfrm>
          <a:off x="3213739" y="1176831"/>
          <a:ext cx="2671796" cy="276055"/>
        </a:xfrm>
        <a:prstGeom prst="snip2SameRect">
          <a:avLst/>
        </a:prstGeom>
        <a:solidFill>
          <a:srgbClr val="504F4E"/>
        </a:solidFill>
        <a:ln w="9525" cmpd="sng">
          <a:solidFill>
            <a:srgbClr val="FFCD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lang="es-CO" sz="1000" b="1">
              <a:solidFill>
                <a:srgbClr val="FFCD00"/>
              </a:solidFill>
              <a:latin typeface="Verdana" panose="020B0604030504040204" pitchFamily="34" charset="0"/>
              <a:ea typeface="Verdana" panose="020B0604030504040204" pitchFamily="34" charset="0"/>
              <a:cs typeface="Tahoma" panose="020B0604030504040204" pitchFamily="34" charset="0"/>
            </a:rPr>
            <a:t>Universos generales</a:t>
          </a:r>
        </a:p>
      </xdr:txBody>
    </xdr:sp>
    <xdr:clientData/>
  </xdr:twoCellAnchor>
  <xdr:twoCellAnchor editAs="absolute">
    <xdr:from>
      <xdr:col>1</xdr:col>
      <xdr:colOff>136883</xdr:colOff>
      <xdr:row>19</xdr:row>
      <xdr:rowOff>43894</xdr:rowOff>
    </xdr:from>
    <xdr:to>
      <xdr:col>5</xdr:col>
      <xdr:colOff>184122</xdr:colOff>
      <xdr:row>20</xdr:row>
      <xdr:rowOff>297962</xdr:rowOff>
    </xdr:to>
    <xdr:grpSp>
      <xdr:nvGrpSpPr>
        <xdr:cNvPr id="41" name="Grupo 40">
          <a:extLst>
            <a:ext uri="{FF2B5EF4-FFF2-40B4-BE49-F238E27FC236}">
              <a16:creationId xmlns:a16="http://schemas.microsoft.com/office/drawing/2014/main" id="{11EBF95B-1C7F-4B5A-982A-9F4FC8171C37}"/>
            </a:ext>
          </a:extLst>
        </xdr:cNvPr>
        <xdr:cNvGrpSpPr>
          <a:grpSpLocks noChangeAspect="1"/>
        </xdr:cNvGrpSpPr>
      </xdr:nvGrpSpPr>
      <xdr:grpSpPr>
        <a:xfrm>
          <a:off x="286562" y="3663394"/>
          <a:ext cx="4523989" cy="444568"/>
          <a:chOff x="682530" y="3489582"/>
          <a:chExt cx="4446000" cy="435600"/>
        </a:xfrm>
      </xdr:grpSpPr>
      <xdr:sp macro="" textlink="">
        <xdr:nvSpPr>
          <xdr:cNvPr id="6" name="Rectángulo: esquinas superiores cortadas 5">
            <a:extLst>
              <a:ext uri="{FF2B5EF4-FFF2-40B4-BE49-F238E27FC236}">
                <a16:creationId xmlns:a16="http://schemas.microsoft.com/office/drawing/2014/main" id="{3AFA3BF8-F05E-4FBB-89F5-BFF8CD3E26D4}"/>
              </a:ext>
            </a:extLst>
          </xdr:cNvPr>
          <xdr:cNvSpPr/>
        </xdr:nvSpPr>
        <xdr:spPr>
          <a:xfrm rot="10800000">
            <a:off x="682530" y="3489582"/>
            <a:ext cx="4446000" cy="435600"/>
          </a:xfrm>
          <a:prstGeom prst="snip2SameRect">
            <a:avLst/>
          </a:prstGeom>
          <a:solidFill>
            <a:srgbClr val="FFCD00"/>
          </a:solidFill>
          <a:ln w="28575">
            <a:solidFill>
              <a:srgbClr val="504F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endParaRPr lang="es-CO" sz="1100">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7" name="CuadroTexto 6">
            <a:extLst>
              <a:ext uri="{FF2B5EF4-FFF2-40B4-BE49-F238E27FC236}">
                <a16:creationId xmlns:a16="http://schemas.microsoft.com/office/drawing/2014/main" id="{2046A83C-F9EF-480E-B9FF-108B07B7ABD8}"/>
              </a:ext>
            </a:extLst>
          </xdr:cNvPr>
          <xdr:cNvSpPr txBox="1"/>
        </xdr:nvSpPr>
        <xdr:spPr>
          <a:xfrm>
            <a:off x="876781" y="3562861"/>
            <a:ext cx="4043722" cy="278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s-CO" sz="1200" b="1">
                <a:solidFill>
                  <a:schemeClr val="tx1"/>
                </a:solidFill>
                <a:latin typeface="Tahoma" panose="020B0604030504040204" pitchFamily="34" charset="0"/>
                <a:ea typeface="Tahoma" panose="020B0604030504040204" pitchFamily="34" charset="0"/>
                <a:cs typeface="Tahoma" panose="020B0604030504040204" pitchFamily="34" charset="0"/>
              </a:rPr>
              <a:t>MEDIDAS</a:t>
            </a:r>
            <a:r>
              <a:rPr lang="es-CO" sz="1200" b="1" baseline="0">
                <a:solidFill>
                  <a:schemeClr val="tx1"/>
                </a:solidFill>
                <a:latin typeface="Tahoma" panose="020B0604030504040204" pitchFamily="34" charset="0"/>
                <a:ea typeface="Tahoma" panose="020B0604030504040204" pitchFamily="34" charset="0"/>
                <a:cs typeface="Tahoma" panose="020B0604030504040204" pitchFamily="34" charset="0"/>
              </a:rPr>
              <a:t> DE OBLIGATORIA ANUALIZACIÓN</a:t>
            </a:r>
            <a:endParaRPr lang="es-CO" sz="12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editAs="absolute">
    <xdr:from>
      <xdr:col>9</xdr:col>
      <xdr:colOff>89810</xdr:colOff>
      <xdr:row>6</xdr:row>
      <xdr:rowOff>51436</xdr:rowOff>
    </xdr:from>
    <xdr:to>
      <xdr:col>13</xdr:col>
      <xdr:colOff>661681</xdr:colOff>
      <xdr:row>7</xdr:row>
      <xdr:rowOff>135811</xdr:rowOff>
    </xdr:to>
    <xdr:sp macro="" textlink="">
      <xdr:nvSpPr>
        <xdr:cNvPr id="8" name="CuadroTexto 7">
          <a:extLst>
            <a:ext uri="{FF2B5EF4-FFF2-40B4-BE49-F238E27FC236}">
              <a16:creationId xmlns:a16="http://schemas.microsoft.com/office/drawing/2014/main" id="{BD73FA36-6098-4619-92BC-78CFD88FF21D}"/>
            </a:ext>
          </a:extLst>
        </xdr:cNvPr>
        <xdr:cNvSpPr txBox="1">
          <a:spLocks noChangeAspect="1"/>
        </xdr:cNvSpPr>
      </xdr:nvSpPr>
      <xdr:spPr>
        <a:xfrm>
          <a:off x="10233935" y="1194436"/>
          <a:ext cx="4846215" cy="274875"/>
        </a:xfrm>
        <a:prstGeom prst="snip2SameRect">
          <a:avLst/>
        </a:prstGeom>
        <a:solidFill>
          <a:srgbClr val="504F4E"/>
        </a:solidFill>
        <a:ln w="9525" cmpd="sng">
          <a:solidFill>
            <a:srgbClr val="FFC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solidFill>
                <a:srgbClr val="FFCD00"/>
              </a:solidFill>
              <a:latin typeface="Verdana" panose="020B0604030504040204" pitchFamily="34" charset="0"/>
              <a:ea typeface="Verdana" panose="020B0604030504040204" pitchFamily="34" charset="0"/>
              <a:cs typeface="Tahoma" panose="020B0604030504040204" pitchFamily="34" charset="0"/>
            </a:rPr>
            <a:t>Universos Superación de la Situación de Vulnerabilidad</a:t>
          </a:r>
        </a:p>
      </xdr:txBody>
    </xdr:sp>
    <xdr:clientData/>
  </xdr:twoCellAnchor>
  <xdr:twoCellAnchor editAs="absolute">
    <xdr:from>
      <xdr:col>2</xdr:col>
      <xdr:colOff>20916</xdr:colOff>
      <xdr:row>8</xdr:row>
      <xdr:rowOff>46844</xdr:rowOff>
    </xdr:from>
    <xdr:to>
      <xdr:col>2</xdr:col>
      <xdr:colOff>582516</xdr:colOff>
      <xdr:row>16</xdr:row>
      <xdr:rowOff>47522</xdr:rowOff>
    </xdr:to>
    <xdr:pic>
      <xdr:nvPicPr>
        <xdr:cNvPr id="9" name="Imagen 8">
          <a:extLst>
            <a:ext uri="{FF2B5EF4-FFF2-40B4-BE49-F238E27FC236}">
              <a16:creationId xmlns:a16="http://schemas.microsoft.com/office/drawing/2014/main" id="{AD305D49-FCB0-4CB9-AAB6-461CA20FBB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666" y="1570844"/>
          <a:ext cx="561600" cy="1524678"/>
        </a:xfrm>
        <a:prstGeom prst="rect">
          <a:avLst/>
        </a:prstGeom>
      </xdr:spPr>
    </xdr:pic>
    <xdr:clientData/>
  </xdr:twoCellAnchor>
  <xdr:twoCellAnchor editAs="absolute">
    <xdr:from>
      <xdr:col>1</xdr:col>
      <xdr:colOff>14513</xdr:colOff>
      <xdr:row>18</xdr:row>
      <xdr:rowOff>112956</xdr:rowOff>
    </xdr:from>
    <xdr:to>
      <xdr:col>17</xdr:col>
      <xdr:colOff>14084</xdr:colOff>
      <xdr:row>18</xdr:row>
      <xdr:rowOff>159756</xdr:rowOff>
    </xdr:to>
    <xdr:sp macro="" textlink="">
      <xdr:nvSpPr>
        <xdr:cNvPr id="30" name="Rectángulo 29">
          <a:extLst>
            <a:ext uri="{FF2B5EF4-FFF2-40B4-BE49-F238E27FC236}">
              <a16:creationId xmlns:a16="http://schemas.microsoft.com/office/drawing/2014/main" id="{AE9CB913-1337-46D5-8901-A2A7A6F37E20}"/>
            </a:ext>
          </a:extLst>
        </xdr:cNvPr>
        <xdr:cNvSpPr>
          <a:spLocks/>
        </xdr:cNvSpPr>
      </xdr:nvSpPr>
      <xdr:spPr>
        <a:xfrm>
          <a:off x="157388" y="3541956"/>
          <a:ext cx="18168509" cy="46800"/>
        </a:xfrm>
        <a:prstGeom prst="rect">
          <a:avLst/>
        </a:prstGeom>
        <a:solidFill>
          <a:srgbClr val="504F4E"/>
        </a:solidFill>
        <a:ln>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4</xdr:col>
      <xdr:colOff>848551</xdr:colOff>
      <xdr:row>13</xdr:row>
      <xdr:rowOff>165336</xdr:rowOff>
    </xdr:from>
    <xdr:to>
      <xdr:col>5</xdr:col>
      <xdr:colOff>821537</xdr:colOff>
      <xdr:row>17</xdr:row>
      <xdr:rowOff>104776</xdr:rowOff>
    </xdr:to>
    <xdr:grpSp>
      <xdr:nvGrpSpPr>
        <xdr:cNvPr id="42" name="Grupo 41">
          <a:extLst>
            <a:ext uri="{FF2B5EF4-FFF2-40B4-BE49-F238E27FC236}">
              <a16:creationId xmlns:a16="http://schemas.microsoft.com/office/drawing/2014/main" id="{79F5A400-3E30-73F5-601F-9C029CFD2984}"/>
            </a:ext>
          </a:extLst>
        </xdr:cNvPr>
        <xdr:cNvGrpSpPr>
          <a:grpSpLocks/>
        </xdr:cNvGrpSpPr>
      </xdr:nvGrpSpPr>
      <xdr:grpSpPr>
        <a:xfrm>
          <a:off x="3787694" y="2641836"/>
          <a:ext cx="1660272" cy="701440"/>
          <a:chOff x="14969539" y="1935770"/>
          <a:chExt cx="1569893" cy="730172"/>
        </a:xfrm>
      </xdr:grpSpPr>
      <xdr:sp macro="" textlink="BK5">
        <xdr:nvSpPr>
          <xdr:cNvPr id="36" name="CuadroTexto 35">
            <a:extLst>
              <a:ext uri="{FF2B5EF4-FFF2-40B4-BE49-F238E27FC236}">
                <a16:creationId xmlns:a16="http://schemas.microsoft.com/office/drawing/2014/main" id="{7CF4FB83-2757-43F8-A203-EC67E7916938}"/>
              </a:ext>
            </a:extLst>
          </xdr:cNvPr>
          <xdr:cNvSpPr txBox="1">
            <a:spLocks/>
          </xdr:cNvSpPr>
        </xdr:nvSpPr>
        <xdr:spPr>
          <a:xfrm>
            <a:off x="14978712" y="2411346"/>
            <a:ext cx="1560720" cy="254596"/>
          </a:xfrm>
          <a:prstGeom prst="rect">
            <a:avLst/>
          </a:prstGeom>
          <a:noFill/>
          <a:ln w="12700">
            <a:solidFill>
              <a:srgbClr val="FFCD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fld id="{82542284-49FE-409F-8E39-9671A88AE972}"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200" b="1" i="0">
              <a:solidFill>
                <a:sysClr val="windowText" lastClr="000000"/>
              </a:solidFill>
              <a:latin typeface="Verdana" panose="020B0604030504040204" pitchFamily="34" charset="0"/>
              <a:ea typeface="Verdana" panose="020B0604030504040204" pitchFamily="34" charset="0"/>
              <a:cs typeface="Tahoma" panose="020B0604030504040204" pitchFamily="34" charset="0"/>
            </a:endParaRPr>
          </a:p>
        </xdr:txBody>
      </xdr:sp>
      <xdr:sp macro="" textlink="">
        <xdr:nvSpPr>
          <xdr:cNvPr id="34" name="CuadroTexto 33">
            <a:extLst>
              <a:ext uri="{FF2B5EF4-FFF2-40B4-BE49-F238E27FC236}">
                <a16:creationId xmlns:a16="http://schemas.microsoft.com/office/drawing/2014/main" id="{51F21271-15F9-43DC-809F-1D424AE62007}"/>
              </a:ext>
            </a:extLst>
          </xdr:cNvPr>
          <xdr:cNvSpPr txBox="1">
            <a:spLocks/>
          </xdr:cNvSpPr>
        </xdr:nvSpPr>
        <xdr:spPr>
          <a:xfrm>
            <a:off x="14969539" y="1935770"/>
            <a:ext cx="1569151" cy="487260"/>
          </a:xfrm>
          <a:prstGeom prst="snip2SameRect">
            <a:avLst/>
          </a:prstGeom>
          <a:solidFill>
            <a:srgbClr val="504F4E"/>
          </a:solidFill>
          <a:ln w="9525" cmpd="sng">
            <a:solidFill>
              <a:srgbClr val="FFC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solidFill>
                  <a:srgbClr val="FFCD00"/>
                </a:solidFill>
                <a:latin typeface="Verdana" panose="020B0604030504040204" pitchFamily="34" charset="0"/>
                <a:ea typeface="Verdana" panose="020B0604030504040204" pitchFamily="34" charset="0"/>
                <a:cs typeface="Tahoma" panose="020B0604030504040204" pitchFamily="34" charset="0"/>
              </a:rPr>
              <a:t>CENTRO</a:t>
            </a:r>
            <a:r>
              <a:rPr lang="es-CO" sz="1000" b="1" baseline="0">
                <a:solidFill>
                  <a:srgbClr val="FFCD00"/>
                </a:solidFill>
                <a:latin typeface="Verdana" panose="020B0604030504040204" pitchFamily="34" charset="0"/>
                <a:ea typeface="Verdana" panose="020B0604030504040204" pitchFamily="34" charset="0"/>
                <a:cs typeface="Tahoma" panose="020B0604030504040204" pitchFamily="34" charset="0"/>
              </a:rPr>
              <a:t> REGIONAL</a:t>
            </a:r>
            <a:endParaRPr lang="es-CO" sz="1000" b="1">
              <a:solidFill>
                <a:srgbClr val="FFCD00"/>
              </a:solidFill>
              <a:latin typeface="Verdana" panose="020B0604030504040204" pitchFamily="34" charset="0"/>
              <a:ea typeface="Verdana" panose="020B0604030504040204" pitchFamily="34" charset="0"/>
              <a:cs typeface="Tahoma" panose="020B0604030504040204" pitchFamily="34" charset="0"/>
            </a:endParaRPr>
          </a:p>
        </xdr:txBody>
      </xdr:sp>
    </xdr:grpSp>
    <xdr:clientData/>
  </xdr:twoCellAnchor>
  <xdr:twoCellAnchor editAs="absolute">
    <xdr:from>
      <xdr:col>6</xdr:col>
      <xdr:colOff>44319</xdr:colOff>
      <xdr:row>13</xdr:row>
      <xdr:rowOff>165825</xdr:rowOff>
    </xdr:from>
    <xdr:to>
      <xdr:col>6</xdr:col>
      <xdr:colOff>1755921</xdr:colOff>
      <xdr:row>17</xdr:row>
      <xdr:rowOff>108168</xdr:rowOff>
    </xdr:to>
    <xdr:grpSp>
      <xdr:nvGrpSpPr>
        <xdr:cNvPr id="56" name="Grupo 54">
          <a:extLst>
            <a:ext uri="{FF2B5EF4-FFF2-40B4-BE49-F238E27FC236}">
              <a16:creationId xmlns:a16="http://schemas.microsoft.com/office/drawing/2014/main" id="{2BE36E8F-9406-7948-8AF0-8BC78B34F8D4}"/>
            </a:ext>
          </a:extLst>
        </xdr:cNvPr>
        <xdr:cNvGrpSpPr/>
      </xdr:nvGrpSpPr>
      <xdr:grpSpPr>
        <a:xfrm>
          <a:off x="5596033" y="2642325"/>
          <a:ext cx="1711602" cy="704343"/>
          <a:chOff x="5375412" y="2676042"/>
          <a:chExt cx="1514490" cy="704631"/>
        </a:xfrm>
      </xdr:grpSpPr>
      <xdr:sp macro="" textlink="AK5">
        <xdr:nvSpPr>
          <xdr:cNvPr id="58" name="CuadroTexto 36">
            <a:extLst>
              <a:ext uri="{FF2B5EF4-FFF2-40B4-BE49-F238E27FC236}">
                <a16:creationId xmlns:a16="http://schemas.microsoft.com/office/drawing/2014/main" id="{701F9AD7-B96E-4A6E-BF5E-0A682DE1C062}"/>
              </a:ext>
            </a:extLst>
          </xdr:cNvPr>
          <xdr:cNvSpPr txBox="1">
            <a:spLocks noChangeAspect="1"/>
          </xdr:cNvSpPr>
        </xdr:nvSpPr>
        <xdr:spPr>
          <a:xfrm>
            <a:off x="5376559" y="3127154"/>
            <a:ext cx="1500579" cy="253519"/>
          </a:xfrm>
          <a:prstGeom prst="rect">
            <a:avLst/>
          </a:prstGeom>
          <a:noFill/>
          <a:ln w="12700">
            <a:solidFill>
              <a:srgbClr val="FFCD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fld id="{FB076623-BC84-49EF-9301-3033D9C4C0CA}"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2800" b="1">
              <a:solidFill>
                <a:sysClr val="windowText" lastClr="000000"/>
              </a:solidFill>
              <a:latin typeface="Verdana" panose="020B0604030504040204" pitchFamily="34" charset="0"/>
              <a:ea typeface="Verdana" panose="020B0604030504040204" pitchFamily="34" charset="0"/>
              <a:cs typeface="Tahoma" panose="020B0604030504040204" pitchFamily="34" charset="0"/>
            </a:endParaRPr>
          </a:p>
        </xdr:txBody>
      </xdr:sp>
      <xdr:sp macro="" textlink="">
        <xdr:nvSpPr>
          <xdr:cNvPr id="57" name="CuadroTexto 34">
            <a:extLst>
              <a:ext uri="{FF2B5EF4-FFF2-40B4-BE49-F238E27FC236}">
                <a16:creationId xmlns:a16="http://schemas.microsoft.com/office/drawing/2014/main" id="{49558AF3-23F1-457C-9816-26E73C5B7E67}"/>
              </a:ext>
            </a:extLst>
          </xdr:cNvPr>
          <xdr:cNvSpPr txBox="1">
            <a:spLocks/>
          </xdr:cNvSpPr>
        </xdr:nvSpPr>
        <xdr:spPr>
          <a:xfrm>
            <a:off x="5375412" y="2676042"/>
            <a:ext cx="1514490" cy="467999"/>
          </a:xfrm>
          <a:prstGeom prst="snip2SameRect">
            <a:avLst/>
          </a:prstGeom>
          <a:solidFill>
            <a:srgbClr val="504F4E"/>
          </a:solidFill>
          <a:ln w="9525" cmpd="sng">
            <a:solidFill>
              <a:srgbClr val="FFC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solidFill>
                  <a:srgbClr val="FFCD00"/>
                </a:solidFill>
                <a:latin typeface="Verdana" panose="020B0604030504040204" pitchFamily="34" charset="0"/>
                <a:ea typeface="Verdana" panose="020B0604030504040204" pitchFamily="34" charset="0"/>
                <a:cs typeface="Tahoma" panose="020B0604030504040204" pitchFamily="34" charset="0"/>
              </a:rPr>
              <a:t>PUNTOS</a:t>
            </a:r>
            <a:r>
              <a:rPr lang="es-CO" sz="1000" b="1" baseline="0">
                <a:solidFill>
                  <a:srgbClr val="FFCD00"/>
                </a:solidFill>
                <a:latin typeface="Verdana" panose="020B0604030504040204" pitchFamily="34" charset="0"/>
                <a:ea typeface="Verdana" panose="020B0604030504040204" pitchFamily="34" charset="0"/>
                <a:cs typeface="Tahoma" panose="020B0604030504040204" pitchFamily="34" charset="0"/>
              </a:rPr>
              <a:t> DE ATENCIÓN</a:t>
            </a:r>
          </a:p>
        </xdr:txBody>
      </xdr:sp>
    </xdr:grpSp>
    <xdr:clientData/>
  </xdr:twoCellAnchor>
  <xdr:twoCellAnchor editAs="absolute">
    <xdr:from>
      <xdr:col>15</xdr:col>
      <xdr:colOff>910909</xdr:colOff>
      <xdr:row>8</xdr:row>
      <xdr:rowOff>106743</xdr:rowOff>
    </xdr:from>
    <xdr:to>
      <xdr:col>16</xdr:col>
      <xdr:colOff>15184</xdr:colOff>
      <xdr:row>16</xdr:row>
      <xdr:rowOff>116158</xdr:rowOff>
    </xdr:to>
    <xdr:pic>
      <xdr:nvPicPr>
        <xdr:cNvPr id="38" name="Imagen 37">
          <a:extLst>
            <a:ext uri="{FF2B5EF4-FFF2-40B4-BE49-F238E27FC236}">
              <a16:creationId xmlns:a16="http://schemas.microsoft.com/office/drawing/2014/main" id="{93339659-DC4E-493D-8A9B-10C4756364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0800000">
          <a:off x="17639190" y="1630743"/>
          <a:ext cx="521119" cy="1533415"/>
        </a:xfrm>
        <a:prstGeom prst="rect">
          <a:avLst/>
        </a:prstGeom>
      </xdr:spPr>
    </xdr:pic>
    <xdr:clientData/>
  </xdr:twoCellAnchor>
  <xdr:twoCellAnchor editAs="absolute">
    <xdr:from>
      <xdr:col>3</xdr:col>
      <xdr:colOff>14565</xdr:colOff>
      <xdr:row>13</xdr:row>
      <xdr:rowOff>165770</xdr:rowOff>
    </xdr:from>
    <xdr:to>
      <xdr:col>4</xdr:col>
      <xdr:colOff>673434</xdr:colOff>
      <xdr:row>17</xdr:row>
      <xdr:rowOff>106841</xdr:rowOff>
    </xdr:to>
    <xdr:grpSp>
      <xdr:nvGrpSpPr>
        <xdr:cNvPr id="15" name="Grupo 12">
          <a:extLst>
            <a:ext uri="{FF2B5EF4-FFF2-40B4-BE49-F238E27FC236}">
              <a16:creationId xmlns:a16="http://schemas.microsoft.com/office/drawing/2014/main" id="{4333BD5A-5DAF-28B8-96FB-639E17AF1F3C}"/>
            </a:ext>
          </a:extLst>
        </xdr:cNvPr>
        <xdr:cNvGrpSpPr/>
      </xdr:nvGrpSpPr>
      <xdr:grpSpPr>
        <a:xfrm>
          <a:off x="1565779" y="2642270"/>
          <a:ext cx="2046798" cy="703071"/>
          <a:chOff x="3713020" y="2460868"/>
          <a:chExt cx="1280993" cy="702974"/>
        </a:xfrm>
      </xdr:grpSpPr>
      <xdr:sp macro="" textlink="AI11">
        <xdr:nvSpPr>
          <xdr:cNvPr id="22" name="CuadroTexto 46">
            <a:extLst>
              <a:ext uri="{FF2B5EF4-FFF2-40B4-BE49-F238E27FC236}">
                <a16:creationId xmlns:a16="http://schemas.microsoft.com/office/drawing/2014/main" id="{3CFB83A9-B0C8-1958-3178-313859C8EF10}"/>
              </a:ext>
            </a:extLst>
          </xdr:cNvPr>
          <xdr:cNvSpPr txBox="1">
            <a:spLocks noChangeAspect="1"/>
          </xdr:cNvSpPr>
        </xdr:nvSpPr>
        <xdr:spPr>
          <a:xfrm>
            <a:off x="3714604" y="2910042"/>
            <a:ext cx="1271061" cy="253800"/>
          </a:xfrm>
          <a:prstGeom prst="rect">
            <a:avLst/>
          </a:prstGeom>
          <a:noFill/>
          <a:ln w="12700">
            <a:solidFill>
              <a:srgbClr val="FFCD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fld id="{E7BC94AB-6D92-4B1E-9110-468E67A7B64E}" type="TxLink">
              <a:rPr lang="en-US" sz="1100" b="1" i="0" u="none" strike="noStrike">
                <a:solidFill>
                  <a:srgbClr val="000000"/>
                </a:solidFill>
                <a:latin typeface="Verdana"/>
                <a:ea typeface="Verdana"/>
                <a:cs typeface="Calibri"/>
              </a:rPr>
              <a:pPr algn="ctr"/>
              <a:t>No</a:t>
            </a:fld>
            <a:endParaRPr lang="en-US" sz="1400" b="1" i="0" u="none" strike="noStrike">
              <a:solidFill>
                <a:schemeClr val="tx1"/>
              </a:solidFill>
              <a:latin typeface="Verdana" panose="020B0604030504040204" pitchFamily="34" charset="0"/>
              <a:ea typeface="Verdana" panose="020B0604030504040204" pitchFamily="34" charset="0"/>
              <a:cs typeface="Calibri"/>
            </a:endParaRPr>
          </a:p>
        </xdr:txBody>
      </xdr:sp>
      <xdr:sp macro="" textlink="">
        <xdr:nvSpPr>
          <xdr:cNvPr id="16" name="CuadroTexto 45">
            <a:extLst>
              <a:ext uri="{FF2B5EF4-FFF2-40B4-BE49-F238E27FC236}">
                <a16:creationId xmlns:a16="http://schemas.microsoft.com/office/drawing/2014/main" id="{6C334715-9A1D-B4C9-B41F-36BDFBDC3DB8}"/>
              </a:ext>
            </a:extLst>
          </xdr:cNvPr>
          <xdr:cNvSpPr txBox="1">
            <a:spLocks/>
          </xdr:cNvSpPr>
        </xdr:nvSpPr>
        <xdr:spPr>
          <a:xfrm>
            <a:off x="3713020" y="2460868"/>
            <a:ext cx="1280993" cy="456766"/>
          </a:xfrm>
          <a:prstGeom prst="snip2SameRect">
            <a:avLst/>
          </a:prstGeom>
          <a:solidFill>
            <a:srgbClr val="504F4E"/>
          </a:solidFill>
          <a:ln w="9525" cmpd="sng">
            <a:solidFill>
              <a:srgbClr val="FFC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solidFill>
                  <a:srgbClr val="FFCD00"/>
                </a:solidFill>
                <a:latin typeface="Verdana" panose="020B0604030504040204" pitchFamily="34" charset="0"/>
                <a:ea typeface="Verdana" panose="020B0604030504040204" pitchFamily="34" charset="0"/>
                <a:cs typeface="Tahoma" panose="020B0604030504040204" pitchFamily="34" charset="0"/>
              </a:rPr>
              <a:t>MUNICIPIOS</a:t>
            </a:r>
            <a:r>
              <a:rPr lang="es-CO" sz="900" b="1" baseline="0">
                <a:solidFill>
                  <a:srgbClr val="FFCD00"/>
                </a:solidFill>
                <a:latin typeface="Verdana" panose="020B0604030504040204" pitchFamily="34" charset="0"/>
                <a:ea typeface="Verdana" panose="020B0604030504040204" pitchFamily="34" charset="0"/>
                <a:cs typeface="Tahoma" panose="020B0604030504040204" pitchFamily="34" charset="0"/>
              </a:rPr>
              <a:t> </a:t>
            </a:r>
            <a:r>
              <a:rPr lang="es-CO" sz="900" b="1">
                <a:solidFill>
                  <a:srgbClr val="FFCD00"/>
                </a:solidFill>
                <a:latin typeface="Verdana" panose="020B0604030504040204" pitchFamily="34" charset="0"/>
                <a:ea typeface="Verdana" panose="020B0604030504040204" pitchFamily="34" charset="0"/>
                <a:cs typeface="Tahoma" panose="020B0604030504040204" pitchFamily="34" charset="0"/>
              </a:rPr>
              <a:t>CERTIFICADOS </a:t>
            </a:r>
            <a:r>
              <a:rPr lang="es-CO" sz="900" b="1" baseline="0">
                <a:solidFill>
                  <a:srgbClr val="FFCD00"/>
                </a:solidFill>
                <a:latin typeface="Verdana" panose="020B0604030504040204" pitchFamily="34" charset="0"/>
                <a:ea typeface="Verdana" panose="020B0604030504040204" pitchFamily="34" charset="0"/>
                <a:cs typeface="Tahoma" panose="020B0604030504040204" pitchFamily="34" charset="0"/>
              </a:rPr>
              <a:t>EDUCACIÓN</a:t>
            </a:r>
            <a:endParaRPr lang="es-CO" sz="900" b="1">
              <a:solidFill>
                <a:srgbClr val="FFCD00"/>
              </a:solidFill>
              <a:latin typeface="Verdana" panose="020B0604030504040204" pitchFamily="34" charset="0"/>
              <a:ea typeface="Verdana" panose="020B0604030504040204" pitchFamily="34" charset="0"/>
              <a:cs typeface="Tahoma" panose="020B0604030504040204" pitchFamily="34" charset="0"/>
            </a:endParaRPr>
          </a:p>
        </xdr:txBody>
      </xdr:sp>
    </xdr:grpSp>
    <xdr:clientData/>
  </xdr:twoCellAnchor>
  <xdr:twoCellAnchor editAs="absolute">
    <xdr:from>
      <xdr:col>24</xdr:col>
      <xdr:colOff>678199</xdr:colOff>
      <xdr:row>46</xdr:row>
      <xdr:rowOff>424465</xdr:rowOff>
    </xdr:from>
    <xdr:to>
      <xdr:col>30</xdr:col>
      <xdr:colOff>167371</xdr:colOff>
      <xdr:row>50</xdr:row>
      <xdr:rowOff>511981</xdr:rowOff>
    </xdr:to>
    <xdr:sp macro="" textlink="">
      <xdr:nvSpPr>
        <xdr:cNvPr id="31" name="Rectángulo: esquinas redondeadas 30">
          <a:extLst>
            <a:ext uri="{FF2B5EF4-FFF2-40B4-BE49-F238E27FC236}">
              <a16:creationId xmlns:a16="http://schemas.microsoft.com/office/drawing/2014/main" id="{D86AA030-8F98-4B1B-8795-7A5C823262FD}"/>
            </a:ext>
          </a:extLst>
        </xdr:cNvPr>
        <xdr:cNvSpPr>
          <a:spLocks noChangeAspect="1"/>
        </xdr:cNvSpPr>
      </xdr:nvSpPr>
      <xdr:spPr>
        <a:xfrm>
          <a:off x="24538324" y="23689278"/>
          <a:ext cx="4061172" cy="3421266"/>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absolute">
    <xdr:from>
      <xdr:col>2</xdr:col>
      <xdr:colOff>1199704</xdr:colOff>
      <xdr:row>7</xdr:row>
      <xdr:rowOff>166208</xdr:rowOff>
    </xdr:from>
    <xdr:to>
      <xdr:col>7</xdr:col>
      <xdr:colOff>14926</xdr:colOff>
      <xdr:row>13</xdr:row>
      <xdr:rowOff>63865</xdr:rowOff>
    </xdr:to>
    <xdr:grpSp>
      <xdr:nvGrpSpPr>
        <xdr:cNvPr id="52" name="Grupo 51">
          <a:extLst>
            <a:ext uri="{FF2B5EF4-FFF2-40B4-BE49-F238E27FC236}">
              <a16:creationId xmlns:a16="http://schemas.microsoft.com/office/drawing/2014/main" id="{A73D6D3D-0DF9-FC2C-EB98-39A9F5D89D8A}"/>
            </a:ext>
          </a:extLst>
        </xdr:cNvPr>
        <xdr:cNvGrpSpPr>
          <a:grpSpLocks/>
        </xdr:cNvGrpSpPr>
      </xdr:nvGrpSpPr>
      <xdr:grpSpPr>
        <a:xfrm>
          <a:off x="1499061" y="1499708"/>
          <a:ext cx="5958972" cy="1040657"/>
          <a:chOff x="2167759" y="1588714"/>
          <a:chExt cx="5452242" cy="1076735"/>
        </a:xfrm>
      </xdr:grpSpPr>
      <xdr:sp macro="" textlink="">
        <xdr:nvSpPr>
          <xdr:cNvPr id="23" name="Rectángulo: esquinas redondeadas 22">
            <a:extLst>
              <a:ext uri="{FF2B5EF4-FFF2-40B4-BE49-F238E27FC236}">
                <a16:creationId xmlns:a16="http://schemas.microsoft.com/office/drawing/2014/main" id="{876AFE95-46FC-477E-9BA8-1EB3B57496BA}"/>
              </a:ext>
            </a:extLst>
          </xdr:cNvPr>
          <xdr:cNvSpPr/>
        </xdr:nvSpPr>
        <xdr:spPr>
          <a:xfrm>
            <a:off x="2167759" y="1596253"/>
            <a:ext cx="5452242" cy="1069196"/>
          </a:xfrm>
          <a:prstGeom prst="roundRect">
            <a:avLst/>
          </a:prstGeom>
          <a:solidFill>
            <a:srgbClr val="504F4E"/>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AI5">
        <xdr:nvSpPr>
          <xdr:cNvPr id="24" name="Rectángulo: esquinas superiores redondeadas 23">
            <a:extLst>
              <a:ext uri="{FF2B5EF4-FFF2-40B4-BE49-F238E27FC236}">
                <a16:creationId xmlns:a16="http://schemas.microsoft.com/office/drawing/2014/main" id="{3D5DA695-BD5C-4BC2-BB2A-CB81E5ED217C}"/>
              </a:ext>
            </a:extLst>
          </xdr:cNvPr>
          <xdr:cNvSpPr/>
        </xdr:nvSpPr>
        <xdr:spPr>
          <a:xfrm>
            <a:off x="2369785" y="2134484"/>
            <a:ext cx="1589286" cy="378105"/>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A124DF1-1FE4-4C89-8881-B6E58CBEF4D0}"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56.103</a:t>
            </a:fld>
            <a:endParaRPr lang="es-CO" sz="1100" b="1">
              <a:latin typeface="Verdana" panose="020B0604030504040204" pitchFamily="34" charset="0"/>
              <a:ea typeface="Verdana" panose="020B0604030504040204" pitchFamily="34" charset="0"/>
            </a:endParaRPr>
          </a:p>
        </xdr:txBody>
      </xdr:sp>
      <xdr:sp macro="" textlink="">
        <xdr:nvSpPr>
          <xdr:cNvPr id="27" name="CuadroTexto 26">
            <a:extLst>
              <a:ext uri="{FF2B5EF4-FFF2-40B4-BE49-F238E27FC236}">
                <a16:creationId xmlns:a16="http://schemas.microsoft.com/office/drawing/2014/main" id="{42EFA2E8-BB86-46BD-B8D7-18A677EADBB4}"/>
              </a:ext>
            </a:extLst>
          </xdr:cNvPr>
          <xdr:cNvSpPr txBox="1"/>
        </xdr:nvSpPr>
        <xdr:spPr>
          <a:xfrm>
            <a:off x="2476500" y="1598954"/>
            <a:ext cx="1379484" cy="598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1000" b="1">
                <a:solidFill>
                  <a:srgbClr val="FFCD00"/>
                </a:solidFill>
                <a:latin typeface="Verdana" panose="020B0604030504040204" pitchFamily="34" charset="0"/>
                <a:ea typeface="Verdana" panose="020B0604030504040204" pitchFamily="34" charset="0"/>
                <a:cs typeface="Tahoma" panose="020B0604030504040204" pitchFamily="34" charset="0"/>
              </a:rPr>
              <a:t>Población DANE 2024</a:t>
            </a:r>
          </a:p>
        </xdr:txBody>
      </xdr:sp>
      <xdr:sp macro="" textlink="">
        <xdr:nvSpPr>
          <xdr:cNvPr id="28" name="CuadroTexto 27">
            <a:extLst>
              <a:ext uri="{FF2B5EF4-FFF2-40B4-BE49-F238E27FC236}">
                <a16:creationId xmlns:a16="http://schemas.microsoft.com/office/drawing/2014/main" id="{6F99C8EA-5E81-4D84-9DFA-021CE1B02F78}"/>
              </a:ext>
            </a:extLst>
          </xdr:cNvPr>
          <xdr:cNvSpPr txBox="1"/>
        </xdr:nvSpPr>
        <xdr:spPr>
          <a:xfrm>
            <a:off x="4039140" y="1588714"/>
            <a:ext cx="1763080" cy="618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1000" b="1">
                <a:solidFill>
                  <a:srgbClr val="FFCD00"/>
                </a:solidFill>
                <a:latin typeface="Verdana" panose="020B0604030504040204" pitchFamily="34" charset="0"/>
                <a:ea typeface="Verdana" panose="020B0604030504040204" pitchFamily="34" charset="0"/>
                <a:cs typeface="Tahoma" panose="020B0604030504040204" pitchFamily="34" charset="0"/>
              </a:rPr>
              <a:t>Víctimas</a:t>
            </a:r>
            <a:r>
              <a:rPr lang="es-CO" sz="1000" b="1" baseline="0">
                <a:solidFill>
                  <a:srgbClr val="FFCD00"/>
                </a:solidFill>
                <a:latin typeface="Verdana" panose="020B0604030504040204" pitchFamily="34" charset="0"/>
                <a:ea typeface="Verdana" panose="020B0604030504040204" pitchFamily="34" charset="0"/>
                <a:cs typeface="Tahoma" panose="020B0604030504040204" pitchFamily="34" charset="0"/>
              </a:rPr>
              <a:t> Sujetos de Atención</a:t>
            </a:r>
            <a:endParaRPr lang="es-CO" sz="1000" b="1">
              <a:solidFill>
                <a:srgbClr val="FFCD00"/>
              </a:solidFill>
              <a:latin typeface="Verdana" panose="020B0604030504040204" pitchFamily="34" charset="0"/>
              <a:ea typeface="Verdana" panose="020B0604030504040204" pitchFamily="34" charset="0"/>
              <a:cs typeface="Tahoma" panose="020B0604030504040204" pitchFamily="34" charset="0"/>
            </a:endParaRPr>
          </a:p>
        </xdr:txBody>
      </xdr:sp>
      <xdr:sp macro="" textlink="">
        <xdr:nvSpPr>
          <xdr:cNvPr id="29" name="CuadroTexto 28">
            <a:extLst>
              <a:ext uri="{FF2B5EF4-FFF2-40B4-BE49-F238E27FC236}">
                <a16:creationId xmlns:a16="http://schemas.microsoft.com/office/drawing/2014/main" id="{BFA4C2F9-A783-42B0-A2BE-1B67986D8A11}"/>
              </a:ext>
            </a:extLst>
          </xdr:cNvPr>
          <xdr:cNvSpPr txBox="1"/>
        </xdr:nvSpPr>
        <xdr:spPr>
          <a:xfrm>
            <a:off x="5882753" y="1642827"/>
            <a:ext cx="1458407" cy="564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1000" b="1">
                <a:solidFill>
                  <a:srgbClr val="FFCD00"/>
                </a:solidFill>
                <a:latin typeface="Verdana" panose="020B0604030504040204" pitchFamily="34" charset="0"/>
                <a:ea typeface="Verdana" panose="020B0604030504040204" pitchFamily="34" charset="0"/>
                <a:cs typeface="Tahoma" panose="020B0604030504040204" pitchFamily="34" charset="0"/>
              </a:rPr>
              <a:t>%</a:t>
            </a:r>
            <a:r>
              <a:rPr lang="es-CO" sz="1000" b="1" baseline="0">
                <a:solidFill>
                  <a:srgbClr val="FFCD00"/>
                </a:solidFill>
                <a:latin typeface="Verdana" panose="020B0604030504040204" pitchFamily="34" charset="0"/>
                <a:ea typeface="Verdana" panose="020B0604030504040204" pitchFamily="34" charset="0"/>
                <a:cs typeface="Tahoma" panose="020B0604030504040204" pitchFamily="34" charset="0"/>
              </a:rPr>
              <a:t> víctimas</a:t>
            </a:r>
            <a:endParaRPr lang="es-CO" sz="1000" b="1">
              <a:solidFill>
                <a:srgbClr val="FFCD00"/>
              </a:solidFill>
              <a:latin typeface="Verdana" panose="020B0604030504040204" pitchFamily="34" charset="0"/>
              <a:ea typeface="Verdana" panose="020B0604030504040204" pitchFamily="34" charset="0"/>
              <a:cs typeface="Tahoma" panose="020B0604030504040204" pitchFamily="34" charset="0"/>
            </a:endParaRPr>
          </a:p>
        </xdr:txBody>
      </xdr:sp>
      <xdr:sp macro="" textlink="AJ5">
        <xdr:nvSpPr>
          <xdr:cNvPr id="53" name="Rectángulo: esquinas superiores redondeadas 52">
            <a:extLst>
              <a:ext uri="{FF2B5EF4-FFF2-40B4-BE49-F238E27FC236}">
                <a16:creationId xmlns:a16="http://schemas.microsoft.com/office/drawing/2014/main" id="{F21DB02D-8360-4E49-85D5-3B348A1B34FF}"/>
              </a:ext>
            </a:extLst>
          </xdr:cNvPr>
          <xdr:cNvSpPr/>
        </xdr:nvSpPr>
        <xdr:spPr>
          <a:xfrm>
            <a:off x="4097630" y="2134933"/>
            <a:ext cx="1598683" cy="378065"/>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73A94EC-9ABC-4A44-BD65-714AF145EF09}"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6.835</a:t>
            </a:fld>
            <a:endParaRPr lang="es-CO" sz="1100" b="1">
              <a:latin typeface="Verdana" panose="020B0604030504040204" pitchFamily="34" charset="0"/>
              <a:ea typeface="Verdana" panose="020B0604030504040204" pitchFamily="34" charset="0"/>
            </a:endParaRPr>
          </a:p>
        </xdr:txBody>
      </xdr:sp>
      <xdr:sp macro="" textlink="BO5">
        <xdr:nvSpPr>
          <xdr:cNvPr id="54" name="Rectángulo: esquinas superiores redondeadas 53">
            <a:extLst>
              <a:ext uri="{FF2B5EF4-FFF2-40B4-BE49-F238E27FC236}">
                <a16:creationId xmlns:a16="http://schemas.microsoft.com/office/drawing/2014/main" id="{653ACB6A-0353-4BB8-A9D6-31EE90D2A3FB}"/>
              </a:ext>
            </a:extLst>
          </xdr:cNvPr>
          <xdr:cNvSpPr/>
        </xdr:nvSpPr>
        <xdr:spPr>
          <a:xfrm>
            <a:off x="5854890" y="2134807"/>
            <a:ext cx="1586706" cy="378106"/>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B6008D4-9F80-400C-8FF0-55B0CAA21D2A}"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12,18%</a:t>
            </a:fld>
            <a:endParaRPr lang="es-CO" sz="1100" b="1">
              <a:latin typeface="Verdana" panose="020B0604030504040204" pitchFamily="34" charset="0"/>
              <a:ea typeface="Verdana" panose="020B0604030504040204" pitchFamily="34" charset="0"/>
            </a:endParaRPr>
          </a:p>
        </xdr:txBody>
      </xdr:sp>
    </xdr:grpSp>
    <xdr:clientData/>
  </xdr:twoCellAnchor>
  <xdr:twoCellAnchor editAs="absolute">
    <xdr:from>
      <xdr:col>7</xdr:col>
      <xdr:colOff>1089629</xdr:colOff>
      <xdr:row>8</xdr:row>
      <xdr:rowOff>11948</xdr:rowOff>
    </xdr:from>
    <xdr:to>
      <xdr:col>15</xdr:col>
      <xdr:colOff>449171</xdr:colOff>
      <xdr:row>18</xdr:row>
      <xdr:rowOff>60435</xdr:rowOff>
    </xdr:to>
    <xdr:grpSp>
      <xdr:nvGrpSpPr>
        <xdr:cNvPr id="51" name="Grupo 50">
          <a:extLst>
            <a:ext uri="{FF2B5EF4-FFF2-40B4-BE49-F238E27FC236}">
              <a16:creationId xmlns:a16="http://schemas.microsoft.com/office/drawing/2014/main" id="{0144458A-B0EB-D16C-3AD4-350B66D41298}"/>
            </a:ext>
          </a:extLst>
        </xdr:cNvPr>
        <xdr:cNvGrpSpPr>
          <a:grpSpLocks/>
        </xdr:cNvGrpSpPr>
      </xdr:nvGrpSpPr>
      <xdr:grpSpPr>
        <a:xfrm>
          <a:off x="8532736" y="1535948"/>
          <a:ext cx="8639614" cy="1953487"/>
          <a:chOff x="8652012" y="1487364"/>
          <a:chExt cx="8141296" cy="1956289"/>
        </a:xfrm>
      </xdr:grpSpPr>
      <xdr:sp macro="" textlink="">
        <xdr:nvSpPr>
          <xdr:cNvPr id="11" name="Rectángulo: esquinas redondeadas 10">
            <a:extLst>
              <a:ext uri="{FF2B5EF4-FFF2-40B4-BE49-F238E27FC236}">
                <a16:creationId xmlns:a16="http://schemas.microsoft.com/office/drawing/2014/main" id="{3A440C4A-9D55-4B4E-8556-C5657EF8F8F1}"/>
              </a:ext>
            </a:extLst>
          </xdr:cNvPr>
          <xdr:cNvSpPr>
            <a:spLocks noChangeAspect="1"/>
          </xdr:cNvSpPr>
        </xdr:nvSpPr>
        <xdr:spPr>
          <a:xfrm>
            <a:off x="8698051" y="1487364"/>
            <a:ext cx="8095257" cy="1956289"/>
          </a:xfrm>
          <a:prstGeom prst="roundRect">
            <a:avLst/>
          </a:prstGeom>
          <a:solidFill>
            <a:srgbClr val="504F4E"/>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7" name="CuadroTexto 16">
            <a:extLst>
              <a:ext uri="{FF2B5EF4-FFF2-40B4-BE49-F238E27FC236}">
                <a16:creationId xmlns:a16="http://schemas.microsoft.com/office/drawing/2014/main" id="{230B884C-E8A8-4363-8B41-64583D4C821B}"/>
              </a:ext>
            </a:extLst>
          </xdr:cNvPr>
          <xdr:cNvSpPr txBox="1">
            <a:spLocks noChangeAspect="1"/>
          </xdr:cNvSpPr>
        </xdr:nvSpPr>
        <xdr:spPr>
          <a:xfrm>
            <a:off x="9610099" y="1594445"/>
            <a:ext cx="1089500" cy="2616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900" b="1">
                <a:solidFill>
                  <a:srgbClr val="FFCD00"/>
                </a:solidFill>
                <a:latin typeface="Verdana" panose="020B0604030504040204" pitchFamily="34" charset="0"/>
                <a:ea typeface="Verdana" panose="020B0604030504040204" pitchFamily="34" charset="0"/>
                <a:cs typeface="Tahoma" panose="020B0604030504040204" pitchFamily="34" charset="0"/>
              </a:rPr>
              <a:t>Alimentación</a:t>
            </a:r>
          </a:p>
        </xdr:txBody>
      </xdr:sp>
      <xdr:sp macro="" textlink="">
        <xdr:nvSpPr>
          <xdr:cNvPr id="18" name="CuadroTexto 17">
            <a:extLst>
              <a:ext uri="{FF2B5EF4-FFF2-40B4-BE49-F238E27FC236}">
                <a16:creationId xmlns:a16="http://schemas.microsoft.com/office/drawing/2014/main" id="{E253B698-7107-4E67-ACF1-0AD0AB3E0BC8}"/>
              </a:ext>
            </a:extLst>
          </xdr:cNvPr>
          <xdr:cNvSpPr txBox="1">
            <a:spLocks noChangeAspect="1"/>
          </xdr:cNvSpPr>
        </xdr:nvSpPr>
        <xdr:spPr>
          <a:xfrm>
            <a:off x="10843290" y="1583932"/>
            <a:ext cx="952739" cy="28255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900" b="1">
                <a:solidFill>
                  <a:srgbClr val="FFCD00"/>
                </a:solidFill>
                <a:latin typeface="Verdana" panose="020B0604030504040204" pitchFamily="34" charset="0"/>
                <a:ea typeface="Verdana" panose="020B0604030504040204" pitchFamily="34" charset="0"/>
                <a:cs typeface="Tahoma" panose="020B0604030504040204" pitchFamily="34" charset="0"/>
              </a:rPr>
              <a:t>Educación</a:t>
            </a:r>
          </a:p>
        </xdr:txBody>
      </xdr:sp>
      <xdr:sp macro="" textlink="">
        <xdr:nvSpPr>
          <xdr:cNvPr id="19" name="CuadroTexto 18">
            <a:extLst>
              <a:ext uri="{FF2B5EF4-FFF2-40B4-BE49-F238E27FC236}">
                <a16:creationId xmlns:a16="http://schemas.microsoft.com/office/drawing/2014/main" id="{118F128B-B010-477D-B540-C73A3BA278C5}"/>
              </a:ext>
            </a:extLst>
          </xdr:cNvPr>
          <xdr:cNvSpPr txBox="1">
            <a:spLocks noChangeAspect="1"/>
          </xdr:cNvSpPr>
        </xdr:nvSpPr>
        <xdr:spPr>
          <a:xfrm>
            <a:off x="11957770" y="1524446"/>
            <a:ext cx="1069499" cy="38909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900" b="1">
                <a:solidFill>
                  <a:srgbClr val="FFCD00"/>
                </a:solidFill>
                <a:latin typeface="Verdana" panose="020B0604030504040204" pitchFamily="34" charset="0"/>
                <a:ea typeface="Verdana" panose="020B0604030504040204" pitchFamily="34" charset="0"/>
                <a:cs typeface="Tahoma" panose="020B0604030504040204" pitchFamily="34" charset="0"/>
              </a:rPr>
              <a:t>Generación de ingresos</a:t>
            </a:r>
          </a:p>
        </xdr:txBody>
      </xdr:sp>
      <xdr:sp macro="" textlink="">
        <xdr:nvSpPr>
          <xdr:cNvPr id="20" name="CuadroTexto 19">
            <a:extLst>
              <a:ext uri="{FF2B5EF4-FFF2-40B4-BE49-F238E27FC236}">
                <a16:creationId xmlns:a16="http://schemas.microsoft.com/office/drawing/2014/main" id="{A3238367-F185-4A3D-BB3A-C2130D173F20}"/>
              </a:ext>
            </a:extLst>
          </xdr:cNvPr>
          <xdr:cNvSpPr txBox="1">
            <a:spLocks noChangeAspect="1"/>
          </xdr:cNvSpPr>
        </xdr:nvSpPr>
        <xdr:spPr>
          <a:xfrm>
            <a:off x="13360644" y="1564330"/>
            <a:ext cx="643185" cy="3212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900" b="1">
                <a:solidFill>
                  <a:srgbClr val="FFCD00"/>
                </a:solidFill>
                <a:latin typeface="Verdana" panose="020B0604030504040204" pitchFamily="34" charset="0"/>
                <a:ea typeface="Verdana" panose="020B0604030504040204" pitchFamily="34" charset="0"/>
                <a:cs typeface="Tahoma" panose="020B0604030504040204" pitchFamily="34" charset="0"/>
              </a:rPr>
              <a:t>Salud</a:t>
            </a:r>
          </a:p>
        </xdr:txBody>
      </xdr:sp>
      <xdr:sp macro="" textlink="">
        <xdr:nvSpPr>
          <xdr:cNvPr id="21" name="CuadroTexto 20">
            <a:extLst>
              <a:ext uri="{FF2B5EF4-FFF2-40B4-BE49-F238E27FC236}">
                <a16:creationId xmlns:a16="http://schemas.microsoft.com/office/drawing/2014/main" id="{AC09C69F-2F7D-4969-9210-C1DBE986EC6C}"/>
              </a:ext>
            </a:extLst>
          </xdr:cNvPr>
          <xdr:cNvSpPr txBox="1">
            <a:spLocks noChangeAspect="1"/>
          </xdr:cNvSpPr>
        </xdr:nvSpPr>
        <xdr:spPr>
          <a:xfrm>
            <a:off x="14456477" y="1565488"/>
            <a:ext cx="758485" cy="3212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900" b="1">
                <a:solidFill>
                  <a:srgbClr val="FFCD00"/>
                </a:solidFill>
                <a:latin typeface="Verdana" panose="020B0604030504040204" pitchFamily="34" charset="0"/>
                <a:ea typeface="Verdana" panose="020B0604030504040204" pitchFamily="34" charset="0"/>
                <a:cs typeface="Tahoma" panose="020B0604030504040204" pitchFamily="34" charset="0"/>
              </a:rPr>
              <a:t>Vivienda</a:t>
            </a:r>
          </a:p>
        </xdr:txBody>
      </xdr:sp>
      <xdr:sp macro="" textlink="AU5">
        <xdr:nvSpPr>
          <xdr:cNvPr id="95" name="Rectángulo: esquinas superiores redondeadas 94">
            <a:extLst>
              <a:ext uri="{FF2B5EF4-FFF2-40B4-BE49-F238E27FC236}">
                <a16:creationId xmlns:a16="http://schemas.microsoft.com/office/drawing/2014/main" id="{CE2E9804-E50A-8D7B-39CF-98E4D9678948}"/>
              </a:ext>
            </a:extLst>
          </xdr:cNvPr>
          <xdr:cNvSpPr>
            <a:spLocks/>
          </xdr:cNvSpPr>
        </xdr:nvSpPr>
        <xdr:spPr>
          <a:xfrm>
            <a:off x="9618775" y="1930093"/>
            <a:ext cx="1030580"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6849E01-7E47-44BA-8768-07584C2DC20E}"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274</a:t>
            </a:fld>
            <a:endParaRPr lang="es-CO" sz="1100" b="1">
              <a:latin typeface="Verdana" panose="020B0604030504040204" pitchFamily="34" charset="0"/>
              <a:ea typeface="Verdana" panose="020B0604030504040204" pitchFamily="34" charset="0"/>
            </a:endParaRPr>
          </a:p>
        </xdr:txBody>
      </xdr:sp>
      <xdr:sp macro="" textlink="AV5">
        <xdr:nvSpPr>
          <xdr:cNvPr id="96" name="Rectángulo: esquinas superiores redondeadas 95">
            <a:extLst>
              <a:ext uri="{FF2B5EF4-FFF2-40B4-BE49-F238E27FC236}">
                <a16:creationId xmlns:a16="http://schemas.microsoft.com/office/drawing/2014/main" id="{65A503C5-1309-044B-DCA5-A6BB5E55FE57}"/>
              </a:ext>
            </a:extLst>
          </xdr:cNvPr>
          <xdr:cNvSpPr>
            <a:spLocks/>
          </xdr:cNvSpPr>
        </xdr:nvSpPr>
        <xdr:spPr>
          <a:xfrm>
            <a:off x="9616347" y="2300361"/>
            <a:ext cx="1025100"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DD50461-4CA7-4197-B788-4D7D3AE38D6C}"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100" b="1">
              <a:latin typeface="Verdana" panose="020B0604030504040204" pitchFamily="34" charset="0"/>
              <a:ea typeface="Verdana" panose="020B0604030504040204" pitchFamily="34" charset="0"/>
            </a:endParaRPr>
          </a:p>
        </xdr:txBody>
      </xdr:sp>
      <xdr:sp macro="" textlink="AW5">
        <xdr:nvSpPr>
          <xdr:cNvPr id="97" name="Rectángulo: esquinas superiores redondeadas 96">
            <a:extLst>
              <a:ext uri="{FF2B5EF4-FFF2-40B4-BE49-F238E27FC236}">
                <a16:creationId xmlns:a16="http://schemas.microsoft.com/office/drawing/2014/main" id="{25F882AE-F732-D24C-C4F5-7FA8F3EB9059}"/>
              </a:ext>
            </a:extLst>
          </xdr:cNvPr>
          <xdr:cNvSpPr>
            <a:spLocks/>
          </xdr:cNvSpPr>
        </xdr:nvSpPr>
        <xdr:spPr>
          <a:xfrm>
            <a:off x="9616715" y="2665903"/>
            <a:ext cx="1026980"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942A1FD-078B-41C5-9CC6-734F9D392BBE}"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100" b="1">
              <a:latin typeface="Verdana" panose="020B0604030504040204" pitchFamily="34" charset="0"/>
              <a:ea typeface="Verdana" panose="020B0604030504040204" pitchFamily="34" charset="0"/>
            </a:endParaRPr>
          </a:p>
        </xdr:txBody>
      </xdr:sp>
      <xdr:sp macro="" textlink="AX5">
        <xdr:nvSpPr>
          <xdr:cNvPr id="98" name="Rectángulo: esquinas superiores redondeadas 97">
            <a:extLst>
              <a:ext uri="{FF2B5EF4-FFF2-40B4-BE49-F238E27FC236}">
                <a16:creationId xmlns:a16="http://schemas.microsoft.com/office/drawing/2014/main" id="{6091EDE1-AB3D-1B65-E7D0-78CA7B88B6BD}"/>
              </a:ext>
            </a:extLst>
          </xdr:cNvPr>
          <xdr:cNvSpPr>
            <a:spLocks/>
          </xdr:cNvSpPr>
        </xdr:nvSpPr>
        <xdr:spPr>
          <a:xfrm>
            <a:off x="9620844" y="3054028"/>
            <a:ext cx="1026980"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9580C89-00DE-4AF2-BF35-E487FF3140BF}"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15</a:t>
            </a:fld>
            <a:endParaRPr lang="es-CO" sz="1100" b="1">
              <a:latin typeface="Verdana" panose="020B0604030504040204" pitchFamily="34" charset="0"/>
              <a:ea typeface="Verdana" panose="020B0604030504040204" pitchFamily="34" charset="0"/>
            </a:endParaRPr>
          </a:p>
        </xdr:txBody>
      </xdr:sp>
      <xdr:sp macro="" textlink="">
        <xdr:nvSpPr>
          <xdr:cNvPr id="114" name="CuadroTexto 113">
            <a:extLst>
              <a:ext uri="{FF2B5EF4-FFF2-40B4-BE49-F238E27FC236}">
                <a16:creationId xmlns:a16="http://schemas.microsoft.com/office/drawing/2014/main" id="{F345CDE3-7467-4055-885C-AB9E167654CD}"/>
              </a:ext>
            </a:extLst>
          </xdr:cNvPr>
          <xdr:cNvSpPr txBox="1">
            <a:spLocks noChangeAspect="1"/>
          </xdr:cNvSpPr>
        </xdr:nvSpPr>
        <xdr:spPr>
          <a:xfrm>
            <a:off x="15515206" y="1518505"/>
            <a:ext cx="919560" cy="39356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900" b="1">
                <a:solidFill>
                  <a:srgbClr val="FFCD00"/>
                </a:solidFill>
                <a:latin typeface="Verdana" panose="020B0604030504040204" pitchFamily="34" charset="0"/>
                <a:ea typeface="Verdana" panose="020B0604030504040204" pitchFamily="34" charset="0"/>
                <a:cs typeface="Tahoma" panose="020B0604030504040204" pitchFamily="34" charset="0"/>
              </a:rPr>
              <a:t>Atención</a:t>
            </a:r>
            <a:r>
              <a:rPr lang="es-CO" sz="900" b="1" baseline="0">
                <a:solidFill>
                  <a:srgbClr val="FFCD00"/>
                </a:solidFill>
                <a:latin typeface="Verdana" panose="020B0604030504040204" pitchFamily="34" charset="0"/>
                <a:ea typeface="Verdana" panose="020B0604030504040204" pitchFamily="34" charset="0"/>
                <a:cs typeface="Tahoma" panose="020B0604030504040204" pitchFamily="34" charset="0"/>
              </a:rPr>
              <a:t> Psicosocial</a:t>
            </a:r>
            <a:endParaRPr lang="es-CO" sz="900" b="1">
              <a:solidFill>
                <a:srgbClr val="FFCD00"/>
              </a:solidFill>
              <a:latin typeface="Verdana" panose="020B0604030504040204" pitchFamily="34" charset="0"/>
              <a:ea typeface="Verdana" panose="020B0604030504040204" pitchFamily="34" charset="0"/>
              <a:cs typeface="Tahoma" panose="020B0604030504040204" pitchFamily="34" charset="0"/>
            </a:endParaRPr>
          </a:p>
        </xdr:txBody>
      </xdr:sp>
      <xdr:sp macro="" textlink="BC5">
        <xdr:nvSpPr>
          <xdr:cNvPr id="126" name="Rectángulo: esquinas superiores redondeadas 125">
            <a:extLst>
              <a:ext uri="{FF2B5EF4-FFF2-40B4-BE49-F238E27FC236}">
                <a16:creationId xmlns:a16="http://schemas.microsoft.com/office/drawing/2014/main" id="{3E408DF0-61AF-0801-CD0F-3B70F1347C39}"/>
              </a:ext>
            </a:extLst>
          </xdr:cNvPr>
          <xdr:cNvSpPr>
            <a:spLocks/>
          </xdr:cNvSpPr>
        </xdr:nvSpPr>
        <xdr:spPr>
          <a:xfrm>
            <a:off x="11983419" y="1935224"/>
            <a:ext cx="1022858"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CAF6890-A277-4A8B-95D4-996EDF991D9D}"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459</a:t>
            </a:fld>
            <a:endParaRPr lang="es-CO" sz="1100" b="1">
              <a:latin typeface="Verdana" panose="020B0604030504040204" pitchFamily="34" charset="0"/>
              <a:ea typeface="Verdana" panose="020B0604030504040204" pitchFamily="34" charset="0"/>
            </a:endParaRPr>
          </a:p>
        </xdr:txBody>
      </xdr:sp>
      <xdr:sp macro="" textlink="BD5">
        <xdr:nvSpPr>
          <xdr:cNvPr id="127" name="Rectángulo: esquinas superiores redondeadas 126">
            <a:extLst>
              <a:ext uri="{FF2B5EF4-FFF2-40B4-BE49-F238E27FC236}">
                <a16:creationId xmlns:a16="http://schemas.microsoft.com/office/drawing/2014/main" id="{72981E5C-F751-943E-C6E6-F79703C24F9A}"/>
              </a:ext>
            </a:extLst>
          </xdr:cNvPr>
          <xdr:cNvSpPr>
            <a:spLocks/>
          </xdr:cNvSpPr>
        </xdr:nvSpPr>
        <xdr:spPr>
          <a:xfrm>
            <a:off x="11981495" y="2303377"/>
            <a:ext cx="1022858"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ED57ABC-6503-42CC-8E73-395A2E3CA558}"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100" b="1">
              <a:latin typeface="Verdana" panose="020B0604030504040204" pitchFamily="34" charset="0"/>
              <a:ea typeface="Verdana" panose="020B0604030504040204" pitchFamily="34" charset="0"/>
            </a:endParaRPr>
          </a:p>
        </xdr:txBody>
      </xdr:sp>
      <xdr:sp macro="" textlink="BE5">
        <xdr:nvSpPr>
          <xdr:cNvPr id="128" name="Rectángulo: esquinas superiores redondeadas 127">
            <a:extLst>
              <a:ext uri="{FF2B5EF4-FFF2-40B4-BE49-F238E27FC236}">
                <a16:creationId xmlns:a16="http://schemas.microsoft.com/office/drawing/2014/main" id="{D0629B19-5CCA-14D1-E3EA-499A7016BC7E}"/>
              </a:ext>
            </a:extLst>
          </xdr:cNvPr>
          <xdr:cNvSpPr>
            <a:spLocks/>
          </xdr:cNvSpPr>
        </xdr:nvSpPr>
        <xdr:spPr>
          <a:xfrm>
            <a:off x="11993332" y="2672351"/>
            <a:ext cx="1022858"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A618BB0-88C3-4EA4-989F-86E01017CC2B}"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4</a:t>
            </a:fld>
            <a:endParaRPr lang="es-CO" sz="1100" b="1">
              <a:latin typeface="Verdana" panose="020B0604030504040204" pitchFamily="34" charset="0"/>
              <a:ea typeface="Verdana" panose="020B0604030504040204" pitchFamily="34" charset="0"/>
            </a:endParaRPr>
          </a:p>
        </xdr:txBody>
      </xdr:sp>
      <xdr:sp macro="" textlink="BF5">
        <xdr:nvSpPr>
          <xdr:cNvPr id="129" name="Rectángulo: esquinas superiores redondeadas 128">
            <a:extLst>
              <a:ext uri="{FF2B5EF4-FFF2-40B4-BE49-F238E27FC236}">
                <a16:creationId xmlns:a16="http://schemas.microsoft.com/office/drawing/2014/main" id="{0B60B9C9-59D6-476E-24B8-3738EF29F523}"/>
              </a:ext>
            </a:extLst>
          </xdr:cNvPr>
          <xdr:cNvSpPr>
            <a:spLocks/>
          </xdr:cNvSpPr>
        </xdr:nvSpPr>
        <xdr:spPr>
          <a:xfrm>
            <a:off x="11991389" y="3060883"/>
            <a:ext cx="1022858"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6FC65DE-E521-48AA-ACEB-451F1CF4E58F}"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12</a:t>
            </a:fld>
            <a:endParaRPr lang="es-CO" sz="1100" b="1">
              <a:latin typeface="Verdana" panose="020B0604030504040204" pitchFamily="34" charset="0"/>
              <a:ea typeface="Verdana" panose="020B0604030504040204" pitchFamily="34" charset="0"/>
            </a:endParaRPr>
          </a:p>
        </xdr:txBody>
      </xdr:sp>
      <xdr:sp macro="" textlink="AM5">
        <xdr:nvSpPr>
          <xdr:cNvPr id="131" name="Rectángulo: esquinas superiores redondeadas 130">
            <a:extLst>
              <a:ext uri="{FF2B5EF4-FFF2-40B4-BE49-F238E27FC236}">
                <a16:creationId xmlns:a16="http://schemas.microsoft.com/office/drawing/2014/main" id="{61271C37-BE94-E367-5E27-902477F28E0A}"/>
              </a:ext>
            </a:extLst>
          </xdr:cNvPr>
          <xdr:cNvSpPr>
            <a:spLocks/>
          </xdr:cNvSpPr>
        </xdr:nvSpPr>
        <xdr:spPr>
          <a:xfrm>
            <a:off x="13142400" y="1941175"/>
            <a:ext cx="1021668"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44F3A00-4537-4200-BB36-018C1DA25375}"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79</a:t>
            </a:fld>
            <a:endParaRPr lang="es-CO" sz="1100" b="1">
              <a:latin typeface="Verdana" panose="020B0604030504040204" pitchFamily="34" charset="0"/>
              <a:ea typeface="Verdana" panose="020B0604030504040204" pitchFamily="34" charset="0"/>
            </a:endParaRPr>
          </a:p>
        </xdr:txBody>
      </xdr:sp>
      <xdr:sp macro="" textlink="AN5">
        <xdr:nvSpPr>
          <xdr:cNvPr id="132" name="Rectángulo: esquinas superiores redondeadas 131">
            <a:extLst>
              <a:ext uri="{FF2B5EF4-FFF2-40B4-BE49-F238E27FC236}">
                <a16:creationId xmlns:a16="http://schemas.microsoft.com/office/drawing/2014/main" id="{B1BD3073-DB4B-7777-22A9-A20B0308CDE4}"/>
              </a:ext>
            </a:extLst>
          </xdr:cNvPr>
          <xdr:cNvSpPr>
            <a:spLocks/>
          </xdr:cNvSpPr>
        </xdr:nvSpPr>
        <xdr:spPr>
          <a:xfrm>
            <a:off x="13146510" y="2305250"/>
            <a:ext cx="1021668"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020DD94-0569-4866-A006-006C77B2B23C}"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100" b="1">
              <a:latin typeface="Verdana" panose="020B0604030504040204" pitchFamily="34" charset="0"/>
              <a:ea typeface="Verdana" panose="020B0604030504040204" pitchFamily="34" charset="0"/>
            </a:endParaRPr>
          </a:p>
        </xdr:txBody>
      </xdr:sp>
      <xdr:sp macro="" textlink="AO5">
        <xdr:nvSpPr>
          <xdr:cNvPr id="133" name="Rectángulo: esquinas superiores redondeadas 132">
            <a:extLst>
              <a:ext uri="{FF2B5EF4-FFF2-40B4-BE49-F238E27FC236}">
                <a16:creationId xmlns:a16="http://schemas.microsoft.com/office/drawing/2014/main" id="{EBE4C689-8617-A59B-0490-C35870037FFE}"/>
              </a:ext>
            </a:extLst>
          </xdr:cNvPr>
          <xdr:cNvSpPr>
            <a:spLocks/>
          </xdr:cNvSpPr>
        </xdr:nvSpPr>
        <xdr:spPr>
          <a:xfrm>
            <a:off x="13146312" y="2675922"/>
            <a:ext cx="1022858"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B9C4DB4-62A8-43DB-8927-B0E483C180A6}"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100" b="1">
              <a:latin typeface="Verdana" panose="020B0604030504040204" pitchFamily="34" charset="0"/>
              <a:ea typeface="Verdana" panose="020B0604030504040204" pitchFamily="34" charset="0"/>
            </a:endParaRPr>
          </a:p>
        </xdr:txBody>
      </xdr:sp>
      <xdr:sp macro="" textlink="AP5">
        <xdr:nvSpPr>
          <xdr:cNvPr id="134" name="Rectángulo: esquinas superiores redondeadas 133">
            <a:extLst>
              <a:ext uri="{FF2B5EF4-FFF2-40B4-BE49-F238E27FC236}">
                <a16:creationId xmlns:a16="http://schemas.microsoft.com/office/drawing/2014/main" id="{0AEB58EC-A4A6-BCAE-921E-0B5B8F52D220}"/>
              </a:ext>
            </a:extLst>
          </xdr:cNvPr>
          <xdr:cNvSpPr>
            <a:spLocks/>
          </xdr:cNvSpPr>
        </xdr:nvSpPr>
        <xdr:spPr>
          <a:xfrm>
            <a:off x="13150411" y="3058503"/>
            <a:ext cx="1022858"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97D0B6E-EF81-4B15-82CA-F18368CB514E}"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100" b="1">
              <a:latin typeface="Verdana" panose="020B0604030504040204" pitchFamily="34" charset="0"/>
              <a:ea typeface="Verdana" panose="020B0604030504040204" pitchFamily="34" charset="0"/>
            </a:endParaRPr>
          </a:p>
        </xdr:txBody>
      </xdr:sp>
      <xdr:sp macro="" textlink="AY5">
        <xdr:nvSpPr>
          <xdr:cNvPr id="141" name="Rectángulo: esquinas superiores redondeadas 140">
            <a:extLst>
              <a:ext uri="{FF2B5EF4-FFF2-40B4-BE49-F238E27FC236}">
                <a16:creationId xmlns:a16="http://schemas.microsoft.com/office/drawing/2014/main" id="{79FF548A-97D9-C47A-6077-6F8D74B59804}"/>
              </a:ext>
            </a:extLst>
          </xdr:cNvPr>
          <xdr:cNvSpPr>
            <a:spLocks/>
          </xdr:cNvSpPr>
        </xdr:nvSpPr>
        <xdr:spPr>
          <a:xfrm>
            <a:off x="14304815" y="1941175"/>
            <a:ext cx="1021484"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D407BD4-615C-416C-8F10-89311AD41413}"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1.689</a:t>
            </a:fld>
            <a:endParaRPr lang="es-CO" sz="1100" b="1">
              <a:latin typeface="Verdana" panose="020B0604030504040204" pitchFamily="34" charset="0"/>
              <a:ea typeface="Verdana" panose="020B0604030504040204" pitchFamily="34" charset="0"/>
            </a:endParaRPr>
          </a:p>
        </xdr:txBody>
      </xdr:sp>
      <xdr:sp macro="" textlink="AZ5">
        <xdr:nvSpPr>
          <xdr:cNvPr id="142" name="Rectángulo: esquinas superiores redondeadas 141">
            <a:extLst>
              <a:ext uri="{FF2B5EF4-FFF2-40B4-BE49-F238E27FC236}">
                <a16:creationId xmlns:a16="http://schemas.microsoft.com/office/drawing/2014/main" id="{CEC55025-7F8A-9407-BF23-24306B0AF2E5}"/>
              </a:ext>
            </a:extLst>
          </xdr:cNvPr>
          <xdr:cNvSpPr>
            <a:spLocks/>
          </xdr:cNvSpPr>
        </xdr:nvSpPr>
        <xdr:spPr>
          <a:xfrm>
            <a:off x="14308695" y="2306436"/>
            <a:ext cx="1021484"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AC65E38-F523-489B-AF2D-E5D3084358DA}"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100" b="1">
              <a:latin typeface="Verdana" panose="020B0604030504040204" pitchFamily="34" charset="0"/>
              <a:ea typeface="Verdana" panose="020B0604030504040204" pitchFamily="34" charset="0"/>
            </a:endParaRPr>
          </a:p>
        </xdr:txBody>
      </xdr:sp>
      <xdr:sp macro="" textlink="BA5">
        <xdr:nvSpPr>
          <xdr:cNvPr id="143" name="Rectángulo: esquinas superiores redondeadas 142">
            <a:extLst>
              <a:ext uri="{FF2B5EF4-FFF2-40B4-BE49-F238E27FC236}">
                <a16:creationId xmlns:a16="http://schemas.microsoft.com/office/drawing/2014/main" id="{736B5ADC-3AFB-ADBD-1555-C4337399FEC2}"/>
              </a:ext>
            </a:extLst>
          </xdr:cNvPr>
          <xdr:cNvSpPr>
            <a:spLocks/>
          </xdr:cNvSpPr>
        </xdr:nvSpPr>
        <xdr:spPr>
          <a:xfrm>
            <a:off x="14314794" y="2677109"/>
            <a:ext cx="1021484"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2E25D47-A24D-4C21-848B-56C20FA7BF67}"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15</a:t>
            </a:fld>
            <a:endParaRPr lang="es-CO" sz="1100" b="1">
              <a:latin typeface="Verdana" panose="020B0604030504040204" pitchFamily="34" charset="0"/>
              <a:ea typeface="Verdana" panose="020B0604030504040204" pitchFamily="34" charset="0"/>
            </a:endParaRPr>
          </a:p>
        </xdr:txBody>
      </xdr:sp>
      <xdr:sp macro="" textlink="BB5">
        <xdr:nvSpPr>
          <xdr:cNvPr id="144" name="Rectángulo: esquinas superiores redondeadas 143">
            <a:extLst>
              <a:ext uri="{FF2B5EF4-FFF2-40B4-BE49-F238E27FC236}">
                <a16:creationId xmlns:a16="http://schemas.microsoft.com/office/drawing/2014/main" id="{7A79AE0B-C78B-BEAC-5064-DB5B6338BF3A}"/>
              </a:ext>
            </a:extLst>
          </xdr:cNvPr>
          <xdr:cNvSpPr>
            <a:spLocks/>
          </xdr:cNvSpPr>
        </xdr:nvSpPr>
        <xdr:spPr>
          <a:xfrm>
            <a:off x="14318664" y="3059689"/>
            <a:ext cx="1021484"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CA49132-9388-4183-BB58-377D9307B50C}"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53</a:t>
            </a:fld>
            <a:endParaRPr lang="es-CO" sz="1100" b="1">
              <a:latin typeface="Verdana" panose="020B0604030504040204" pitchFamily="34" charset="0"/>
              <a:ea typeface="Verdana" panose="020B0604030504040204" pitchFamily="34" charset="0"/>
            </a:endParaRPr>
          </a:p>
        </xdr:txBody>
      </xdr:sp>
      <xdr:sp macro="" textlink="AQ5">
        <xdr:nvSpPr>
          <xdr:cNvPr id="146" name="Rectángulo: esquinas superiores redondeadas 145">
            <a:extLst>
              <a:ext uri="{FF2B5EF4-FFF2-40B4-BE49-F238E27FC236}">
                <a16:creationId xmlns:a16="http://schemas.microsoft.com/office/drawing/2014/main" id="{7AB13E1C-6B2C-6EC4-F7CB-904A4EA1F448}"/>
              </a:ext>
            </a:extLst>
          </xdr:cNvPr>
          <xdr:cNvSpPr>
            <a:spLocks/>
          </xdr:cNvSpPr>
        </xdr:nvSpPr>
        <xdr:spPr>
          <a:xfrm>
            <a:off x="10804773" y="1935849"/>
            <a:ext cx="1023133" cy="260633"/>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1F09E26-EDA1-47C0-A9A5-0F69E3305FC9}"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62</a:t>
            </a:fld>
            <a:endParaRPr lang="es-CO" sz="1100" b="1">
              <a:latin typeface="Verdana" panose="020B0604030504040204" pitchFamily="34" charset="0"/>
              <a:ea typeface="Verdana" panose="020B0604030504040204" pitchFamily="34" charset="0"/>
            </a:endParaRPr>
          </a:p>
        </xdr:txBody>
      </xdr:sp>
      <xdr:sp macro="" textlink="AR5">
        <xdr:nvSpPr>
          <xdr:cNvPr id="147" name="Rectángulo: esquinas superiores redondeadas 146">
            <a:extLst>
              <a:ext uri="{FF2B5EF4-FFF2-40B4-BE49-F238E27FC236}">
                <a16:creationId xmlns:a16="http://schemas.microsoft.com/office/drawing/2014/main" id="{1717A6EE-24F8-4F1D-2DC6-B458ABA685E4}"/>
              </a:ext>
            </a:extLst>
          </xdr:cNvPr>
          <xdr:cNvSpPr>
            <a:spLocks/>
          </xdr:cNvSpPr>
        </xdr:nvSpPr>
        <xdr:spPr>
          <a:xfrm>
            <a:off x="10810199" y="2301811"/>
            <a:ext cx="1023133"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308D5EF-CE06-4836-9619-4CD74194264E}"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100" b="1">
              <a:latin typeface="Verdana" panose="020B0604030504040204" pitchFamily="34" charset="0"/>
              <a:ea typeface="Verdana" panose="020B0604030504040204" pitchFamily="34" charset="0"/>
            </a:endParaRPr>
          </a:p>
        </xdr:txBody>
      </xdr:sp>
      <xdr:sp macro="" textlink="AS5">
        <xdr:nvSpPr>
          <xdr:cNvPr id="148" name="Rectángulo: esquinas superiores redondeadas 147">
            <a:extLst>
              <a:ext uri="{FF2B5EF4-FFF2-40B4-BE49-F238E27FC236}">
                <a16:creationId xmlns:a16="http://schemas.microsoft.com/office/drawing/2014/main" id="{4CD56F28-6FEA-9EC9-D1B4-01888E76B6C9}"/>
              </a:ext>
            </a:extLst>
          </xdr:cNvPr>
          <xdr:cNvSpPr>
            <a:spLocks/>
          </xdr:cNvSpPr>
        </xdr:nvSpPr>
        <xdr:spPr>
          <a:xfrm>
            <a:off x="10815068" y="2672352"/>
            <a:ext cx="1021942"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4CABEB5-4766-45DC-AE62-EF0C44EBB4DC}"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2</a:t>
            </a:fld>
            <a:endParaRPr lang="es-CO" sz="1100" b="1">
              <a:latin typeface="Verdana" panose="020B0604030504040204" pitchFamily="34" charset="0"/>
              <a:ea typeface="Verdana" panose="020B0604030504040204" pitchFamily="34" charset="0"/>
            </a:endParaRPr>
          </a:p>
        </xdr:txBody>
      </xdr:sp>
      <xdr:sp macro="" textlink="AT5">
        <xdr:nvSpPr>
          <xdr:cNvPr id="149" name="Rectángulo: esquinas superiores redondeadas 148">
            <a:extLst>
              <a:ext uri="{FF2B5EF4-FFF2-40B4-BE49-F238E27FC236}">
                <a16:creationId xmlns:a16="http://schemas.microsoft.com/office/drawing/2014/main" id="{A8B53A58-FBAF-058B-C5A5-6FB523E27172}"/>
              </a:ext>
            </a:extLst>
          </xdr:cNvPr>
          <xdr:cNvSpPr>
            <a:spLocks/>
          </xdr:cNvSpPr>
        </xdr:nvSpPr>
        <xdr:spPr>
          <a:xfrm>
            <a:off x="10818970" y="3054932"/>
            <a:ext cx="1021942"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9F9D4CA-8800-44D6-A07B-517330861C8E}"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100" b="1">
              <a:latin typeface="Verdana" panose="020B0604030504040204" pitchFamily="34" charset="0"/>
              <a:ea typeface="Verdana" panose="020B0604030504040204" pitchFamily="34" charset="0"/>
            </a:endParaRPr>
          </a:p>
        </xdr:txBody>
      </xdr:sp>
      <xdr:sp macro="" textlink="BG5">
        <xdr:nvSpPr>
          <xdr:cNvPr id="151" name="Rectángulo: esquinas superiores redondeadas 150">
            <a:extLst>
              <a:ext uri="{FF2B5EF4-FFF2-40B4-BE49-F238E27FC236}">
                <a16:creationId xmlns:a16="http://schemas.microsoft.com/office/drawing/2014/main" id="{71B13F9F-41A4-50D2-9D84-DCAD7165801D}"/>
              </a:ext>
            </a:extLst>
          </xdr:cNvPr>
          <xdr:cNvSpPr>
            <a:spLocks/>
          </xdr:cNvSpPr>
        </xdr:nvSpPr>
        <xdr:spPr>
          <a:xfrm>
            <a:off x="15473171" y="1947129"/>
            <a:ext cx="1021484"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F40114E-BB8F-41A0-B66B-33A038EE2408}"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438</a:t>
            </a:fld>
            <a:endParaRPr lang="es-CO" sz="1100" b="1">
              <a:latin typeface="Verdana" panose="020B0604030504040204" pitchFamily="34" charset="0"/>
              <a:ea typeface="Verdana" panose="020B0604030504040204" pitchFamily="34" charset="0"/>
            </a:endParaRPr>
          </a:p>
        </xdr:txBody>
      </xdr:sp>
      <xdr:sp macro="" textlink="BH5">
        <xdr:nvSpPr>
          <xdr:cNvPr id="152" name="Rectángulo: esquinas superiores redondeadas 151">
            <a:extLst>
              <a:ext uri="{FF2B5EF4-FFF2-40B4-BE49-F238E27FC236}">
                <a16:creationId xmlns:a16="http://schemas.microsoft.com/office/drawing/2014/main" id="{E2E90F4B-C4AB-7ADE-2E58-1A833D1F3238}"/>
              </a:ext>
            </a:extLst>
          </xdr:cNvPr>
          <xdr:cNvSpPr>
            <a:spLocks/>
          </xdr:cNvSpPr>
        </xdr:nvSpPr>
        <xdr:spPr>
          <a:xfrm>
            <a:off x="15477290" y="2302870"/>
            <a:ext cx="1021484"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842619B-9435-4720-8411-2FBC076C8F70}"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100" b="1">
              <a:latin typeface="Verdana" panose="020B0604030504040204" pitchFamily="34" charset="0"/>
              <a:ea typeface="Verdana" panose="020B0604030504040204" pitchFamily="34" charset="0"/>
            </a:endParaRPr>
          </a:p>
        </xdr:txBody>
      </xdr:sp>
      <xdr:sp macro="" textlink="BI5">
        <xdr:nvSpPr>
          <xdr:cNvPr id="153" name="Rectángulo: esquinas superiores redondeadas 152">
            <a:extLst>
              <a:ext uri="{FF2B5EF4-FFF2-40B4-BE49-F238E27FC236}">
                <a16:creationId xmlns:a16="http://schemas.microsoft.com/office/drawing/2014/main" id="{CF8E262F-41DA-925B-D661-C75F9FAA7902}"/>
              </a:ext>
            </a:extLst>
          </xdr:cNvPr>
          <xdr:cNvSpPr>
            <a:spLocks/>
          </xdr:cNvSpPr>
        </xdr:nvSpPr>
        <xdr:spPr>
          <a:xfrm>
            <a:off x="15483030" y="2673538"/>
            <a:ext cx="1021484"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67E8E38-8D88-477A-8DAB-0307D5762846}"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17</a:t>
            </a:fld>
            <a:endParaRPr lang="es-CO" sz="1100" b="1">
              <a:latin typeface="Verdana" panose="020B0604030504040204" pitchFamily="34" charset="0"/>
              <a:ea typeface="Verdana" panose="020B0604030504040204" pitchFamily="34" charset="0"/>
            </a:endParaRPr>
          </a:p>
        </xdr:txBody>
      </xdr:sp>
      <xdr:sp macro="" textlink="BJ5">
        <xdr:nvSpPr>
          <xdr:cNvPr id="154" name="Rectángulo: esquinas superiores redondeadas 153">
            <a:extLst>
              <a:ext uri="{FF2B5EF4-FFF2-40B4-BE49-F238E27FC236}">
                <a16:creationId xmlns:a16="http://schemas.microsoft.com/office/drawing/2014/main" id="{1E443041-4BDB-337D-9578-C9DA93B39BBA}"/>
              </a:ext>
            </a:extLst>
          </xdr:cNvPr>
          <xdr:cNvSpPr>
            <a:spLocks/>
          </xdr:cNvSpPr>
        </xdr:nvSpPr>
        <xdr:spPr>
          <a:xfrm>
            <a:off x="15487138" y="3062076"/>
            <a:ext cx="1021484"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27DB9B-CEB6-4471-AA3B-B99C8A6DABF4}"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16</a:t>
            </a:fld>
            <a:endParaRPr lang="es-CO" sz="1100" b="1">
              <a:latin typeface="Verdana" panose="020B0604030504040204" pitchFamily="34" charset="0"/>
              <a:ea typeface="Verdana" panose="020B0604030504040204" pitchFamily="34" charset="0"/>
            </a:endParaRPr>
          </a:p>
        </xdr:txBody>
      </xdr:sp>
      <xdr:sp macro="" textlink="">
        <xdr:nvSpPr>
          <xdr:cNvPr id="160" name="CuadroTexto 159">
            <a:extLst>
              <a:ext uri="{FF2B5EF4-FFF2-40B4-BE49-F238E27FC236}">
                <a16:creationId xmlns:a16="http://schemas.microsoft.com/office/drawing/2014/main" id="{A56AEA62-0ACB-40C5-B11E-DE8C32544E02}"/>
              </a:ext>
            </a:extLst>
          </xdr:cNvPr>
          <xdr:cNvSpPr txBox="1">
            <a:spLocks noChangeAspect="1"/>
          </xdr:cNvSpPr>
        </xdr:nvSpPr>
        <xdr:spPr>
          <a:xfrm>
            <a:off x="8665481" y="1943297"/>
            <a:ext cx="1008000" cy="2738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900" b="1" i="1" baseline="0">
                <a:solidFill>
                  <a:srgbClr val="FFCD00"/>
                </a:solidFill>
                <a:latin typeface="Verdana" panose="020B0604030504040204" pitchFamily="34" charset="0"/>
                <a:ea typeface="Verdana" panose="020B0604030504040204" pitchFamily="34" charset="0"/>
                <a:cs typeface="Tahoma" panose="020B0604030504040204" pitchFamily="34" charset="0"/>
              </a:rPr>
              <a:t>Ninguno</a:t>
            </a:r>
            <a:endParaRPr lang="es-CO" sz="900" b="1" i="1">
              <a:solidFill>
                <a:srgbClr val="FFCD00"/>
              </a:solidFill>
              <a:latin typeface="Verdana" panose="020B0604030504040204" pitchFamily="34" charset="0"/>
              <a:ea typeface="Verdana" panose="020B0604030504040204" pitchFamily="34" charset="0"/>
              <a:cs typeface="Tahoma" panose="020B0604030504040204" pitchFamily="34" charset="0"/>
            </a:endParaRPr>
          </a:p>
        </xdr:txBody>
      </xdr:sp>
      <xdr:sp macro="" textlink="">
        <xdr:nvSpPr>
          <xdr:cNvPr id="161" name="CuadroTexto 160">
            <a:extLst>
              <a:ext uri="{FF2B5EF4-FFF2-40B4-BE49-F238E27FC236}">
                <a16:creationId xmlns:a16="http://schemas.microsoft.com/office/drawing/2014/main" id="{F4421433-1389-427D-8922-857678BA5F0D}"/>
              </a:ext>
            </a:extLst>
          </xdr:cNvPr>
          <xdr:cNvSpPr txBox="1">
            <a:spLocks noChangeAspect="1"/>
          </xdr:cNvSpPr>
        </xdr:nvSpPr>
        <xdr:spPr>
          <a:xfrm>
            <a:off x="8652012" y="2253407"/>
            <a:ext cx="1008000" cy="387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900" b="1" i="1" baseline="0">
                <a:solidFill>
                  <a:srgbClr val="FFCD00"/>
                </a:solidFill>
                <a:latin typeface="Verdana" panose="020B0604030504040204" pitchFamily="34" charset="0"/>
                <a:ea typeface="Verdana" panose="020B0604030504040204" pitchFamily="34" charset="0"/>
                <a:cs typeface="Tahoma" panose="020B0604030504040204" pitchFamily="34" charset="0"/>
              </a:rPr>
              <a:t>Gitano(a) Rrom</a:t>
            </a:r>
            <a:endParaRPr lang="es-CO" sz="900" b="1" i="1">
              <a:solidFill>
                <a:srgbClr val="FFCD00"/>
              </a:solidFill>
              <a:latin typeface="Verdana" panose="020B0604030504040204" pitchFamily="34" charset="0"/>
              <a:ea typeface="Verdana" panose="020B0604030504040204" pitchFamily="34" charset="0"/>
              <a:cs typeface="Tahoma" panose="020B0604030504040204" pitchFamily="34" charset="0"/>
            </a:endParaRPr>
          </a:p>
        </xdr:txBody>
      </xdr:sp>
      <xdr:sp macro="" textlink="">
        <xdr:nvSpPr>
          <xdr:cNvPr id="10" name="CuadroTexto 9">
            <a:extLst>
              <a:ext uri="{FF2B5EF4-FFF2-40B4-BE49-F238E27FC236}">
                <a16:creationId xmlns:a16="http://schemas.microsoft.com/office/drawing/2014/main" id="{A73470C8-EB74-4376-A0DC-AF06D2154855}"/>
              </a:ext>
            </a:extLst>
          </xdr:cNvPr>
          <xdr:cNvSpPr txBox="1">
            <a:spLocks noChangeAspect="1"/>
          </xdr:cNvSpPr>
        </xdr:nvSpPr>
        <xdr:spPr>
          <a:xfrm>
            <a:off x="8669518" y="2661532"/>
            <a:ext cx="1008000" cy="301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900" b="1" i="1" baseline="0">
                <a:solidFill>
                  <a:srgbClr val="FFCD00"/>
                </a:solidFill>
                <a:latin typeface="Verdana" panose="020B0604030504040204" pitchFamily="34" charset="0"/>
                <a:ea typeface="Verdana" panose="020B0604030504040204" pitchFamily="34" charset="0"/>
                <a:cs typeface="Tahoma" panose="020B0604030504040204" pitchFamily="34" charset="0"/>
              </a:rPr>
              <a:t>Indígena</a:t>
            </a:r>
            <a:endParaRPr lang="es-CO" sz="900" b="1" i="1">
              <a:solidFill>
                <a:srgbClr val="FFCD00"/>
              </a:solidFill>
              <a:latin typeface="Verdana" panose="020B0604030504040204" pitchFamily="34" charset="0"/>
              <a:ea typeface="Verdana" panose="020B0604030504040204" pitchFamily="34" charset="0"/>
              <a:cs typeface="Tahoma" panose="020B0604030504040204" pitchFamily="34" charset="0"/>
            </a:endParaRPr>
          </a:p>
        </xdr:txBody>
      </xdr:sp>
      <xdr:sp macro="" textlink="">
        <xdr:nvSpPr>
          <xdr:cNvPr id="14" name="CuadroTexto 13">
            <a:extLst>
              <a:ext uri="{FF2B5EF4-FFF2-40B4-BE49-F238E27FC236}">
                <a16:creationId xmlns:a16="http://schemas.microsoft.com/office/drawing/2014/main" id="{4372071E-C8A7-4EF1-9C70-2AA1C2DD07D5}"/>
              </a:ext>
            </a:extLst>
          </xdr:cNvPr>
          <xdr:cNvSpPr txBox="1">
            <a:spLocks noChangeAspect="1"/>
          </xdr:cNvSpPr>
        </xdr:nvSpPr>
        <xdr:spPr>
          <a:xfrm>
            <a:off x="8669518" y="3062320"/>
            <a:ext cx="1008000" cy="293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900" b="1" i="1" baseline="0">
                <a:solidFill>
                  <a:srgbClr val="FFCD00"/>
                </a:solidFill>
                <a:latin typeface="Verdana" panose="020B0604030504040204" pitchFamily="34" charset="0"/>
                <a:ea typeface="Verdana" panose="020B0604030504040204" pitchFamily="34" charset="0"/>
                <a:cs typeface="Tahoma" panose="020B0604030504040204" pitchFamily="34" charset="0"/>
              </a:rPr>
              <a:t>NARP</a:t>
            </a:r>
            <a:endParaRPr lang="es-CO" sz="900" b="1" i="1">
              <a:solidFill>
                <a:srgbClr val="FFCD00"/>
              </a:solidFill>
              <a:latin typeface="Verdana" panose="020B0604030504040204" pitchFamily="34" charset="0"/>
              <a:ea typeface="Verdana" panose="020B0604030504040204" pitchFamily="34" charset="0"/>
              <a:cs typeface="Tahoma" panose="020B0604030504040204" pitchFamily="34" charset="0"/>
            </a:endParaRPr>
          </a:p>
        </xdr:txBody>
      </xdr:sp>
    </xdr:grpSp>
    <xdr:clientData/>
  </xdr:twoCellAnchor>
  <xdr:twoCellAnchor editAs="absolute">
    <xdr:from>
      <xdr:col>7</xdr:col>
      <xdr:colOff>1165792</xdr:colOff>
      <xdr:row>0</xdr:row>
      <xdr:rowOff>85949</xdr:rowOff>
    </xdr:from>
    <xdr:to>
      <xdr:col>15</xdr:col>
      <xdr:colOff>644737</xdr:colOff>
      <xdr:row>5</xdr:row>
      <xdr:rowOff>77657</xdr:rowOff>
    </xdr:to>
    <mc:AlternateContent xmlns:mc="http://schemas.openxmlformats.org/markup-compatibility/2006" xmlns:a14="http://schemas.microsoft.com/office/drawing/2010/main">
      <mc:Choice Requires="a14">
        <xdr:graphicFrame macro="">
          <xdr:nvGraphicFramePr>
            <xdr:cNvPr id="2" name="MUNICIPIO">
              <a:extLst>
                <a:ext uri="{FF2B5EF4-FFF2-40B4-BE49-F238E27FC236}">
                  <a16:creationId xmlns:a16="http://schemas.microsoft.com/office/drawing/2014/main" id="{8F15AC78-3A14-8074-8F69-75C96DAEAE4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MUNICIPIO"/>
            </a:graphicData>
          </a:graphic>
        </xdr:graphicFrame>
      </mc:Choice>
      <mc:Fallback xmlns="">
        <xdr:sp macro="" textlink="">
          <xdr:nvSpPr>
            <xdr:cNvPr id="0" name=""/>
            <xdr:cNvSpPr>
              <a:spLocks noTextEdit="1"/>
            </xdr:cNvSpPr>
          </xdr:nvSpPr>
          <xdr:spPr>
            <a:xfrm>
              <a:off x="8595292" y="85949"/>
              <a:ext cx="8777726" cy="944208"/>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2</xdr:col>
      <xdr:colOff>784792</xdr:colOff>
      <xdr:row>0</xdr:row>
      <xdr:rowOff>69316</xdr:rowOff>
    </xdr:from>
    <xdr:to>
      <xdr:col>7</xdr:col>
      <xdr:colOff>1056037</xdr:colOff>
      <xdr:row>5</xdr:row>
      <xdr:rowOff>65954</xdr:rowOff>
    </xdr:to>
    <mc:AlternateContent xmlns:mc="http://schemas.openxmlformats.org/markup-compatibility/2006" xmlns:a14="http://schemas.microsoft.com/office/drawing/2010/main">
      <mc:Choice Requires="a14">
        <xdr:graphicFrame macro="">
          <xdr:nvGraphicFramePr>
            <xdr:cNvPr id="4" name="DEPARTAMENTO">
              <a:extLst>
                <a:ext uri="{FF2B5EF4-FFF2-40B4-BE49-F238E27FC236}">
                  <a16:creationId xmlns:a16="http://schemas.microsoft.com/office/drawing/2014/main" id="{245BA8C6-53CC-A9D2-A9A6-8F2B87A02C76}"/>
                </a:ext>
              </a:extLst>
            </xdr:cNvPr>
            <xdr:cNvGraphicFramePr/>
          </xdr:nvGraphicFramePr>
          <xdr:xfrm>
            <a:off x="0" y="0"/>
            <a:ext cx="0" cy="0"/>
          </xdr:xfrm>
          <a:graphic>
            <a:graphicData uri="http://schemas.microsoft.com/office/drawing/2010/slicer">
              <sle:slicer xmlns:sle="http://schemas.microsoft.com/office/drawing/2010/slicer" name="DEPARTAMENTO"/>
            </a:graphicData>
          </a:graphic>
        </xdr:graphicFrame>
      </mc:Choice>
      <mc:Fallback xmlns="">
        <xdr:sp macro="" textlink="">
          <xdr:nvSpPr>
            <xdr:cNvPr id="0" name=""/>
            <xdr:cNvSpPr>
              <a:spLocks noTextEdit="1"/>
            </xdr:cNvSpPr>
          </xdr:nvSpPr>
          <xdr:spPr>
            <a:xfrm>
              <a:off x="1070542" y="69316"/>
              <a:ext cx="7414995" cy="949138"/>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xdr:from>
      <xdr:col>33</xdr:col>
      <xdr:colOff>636270</xdr:colOff>
      <xdr:row>27</xdr:row>
      <xdr:rowOff>53816</xdr:rowOff>
    </xdr:from>
    <xdr:to>
      <xdr:col>70</xdr:col>
      <xdr:colOff>331470</xdr:colOff>
      <xdr:row>28</xdr:row>
      <xdr:rowOff>829151</xdr:rowOff>
    </xdr:to>
    <xdr:sp macro="" textlink="">
      <xdr:nvSpPr>
        <xdr:cNvPr id="12" name="Rectángulo 11">
          <a:extLst>
            <a:ext uri="{FF2B5EF4-FFF2-40B4-BE49-F238E27FC236}">
              <a16:creationId xmlns:a16="http://schemas.microsoft.com/office/drawing/2014/main" id="{941A802A-19EB-40AD-A6F1-B87D751560D2}"/>
            </a:ext>
          </a:extLst>
        </xdr:cNvPr>
        <xdr:cNvSpPr/>
      </xdr:nvSpPr>
      <xdr:spPr>
        <a:xfrm>
          <a:off x="31354395" y="7816691"/>
          <a:ext cx="65620106" cy="19183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1</xdr:col>
      <xdr:colOff>27113</xdr:colOff>
      <xdr:row>0</xdr:row>
      <xdr:rowOff>0</xdr:rowOff>
    </xdr:from>
    <xdr:to>
      <xdr:col>2</xdr:col>
      <xdr:colOff>740480</xdr:colOff>
      <xdr:row>1</xdr:row>
      <xdr:rowOff>136237</xdr:rowOff>
    </xdr:to>
    <xdr:pic>
      <xdr:nvPicPr>
        <xdr:cNvPr id="69" name="Imagen 68">
          <a:extLst>
            <a:ext uri="{FF2B5EF4-FFF2-40B4-BE49-F238E27FC236}">
              <a16:creationId xmlns:a16="http://schemas.microsoft.com/office/drawing/2014/main" id="{65FB686D-38B4-46EC-827D-D9AA85DE77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9988" y="0"/>
          <a:ext cx="856242" cy="326737"/>
        </a:xfrm>
        <a:prstGeom prst="rect">
          <a:avLst/>
        </a:prstGeom>
      </xdr:spPr>
    </xdr:pic>
    <xdr:clientData/>
  </xdr:twoCellAnchor>
  <xdr:twoCellAnchor editAs="absolute">
    <xdr:from>
      <xdr:col>15</xdr:col>
      <xdr:colOff>683841</xdr:colOff>
      <xdr:row>0</xdr:row>
      <xdr:rowOff>65539</xdr:rowOff>
    </xdr:from>
    <xdr:to>
      <xdr:col>16</xdr:col>
      <xdr:colOff>137489</xdr:colOff>
      <xdr:row>2</xdr:row>
      <xdr:rowOff>24750</xdr:rowOff>
    </xdr:to>
    <xdr:pic>
      <xdr:nvPicPr>
        <xdr:cNvPr id="70" name="Imagen 69">
          <a:extLst>
            <a:ext uri="{FF2B5EF4-FFF2-40B4-BE49-F238E27FC236}">
              <a16:creationId xmlns:a16="http://schemas.microsoft.com/office/drawing/2014/main" id="{F7EB4A61-82F3-4376-AD73-5B7BC62E7966}"/>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7906" b="13881"/>
        <a:stretch/>
      </xdr:blipFill>
      <xdr:spPr>
        <a:xfrm>
          <a:off x="17412122" y="65539"/>
          <a:ext cx="870492" cy="340211"/>
        </a:xfrm>
        <a:prstGeom prst="rect">
          <a:avLst/>
        </a:prstGeom>
      </xdr:spPr>
    </xdr:pic>
    <xdr:clientData/>
  </xdr:twoCellAnchor>
  <xdr:twoCellAnchor>
    <xdr:from>
      <xdr:col>27</xdr:col>
      <xdr:colOff>666750</xdr:colOff>
      <xdr:row>0</xdr:row>
      <xdr:rowOff>166687</xdr:rowOff>
    </xdr:from>
    <xdr:to>
      <xdr:col>70</xdr:col>
      <xdr:colOff>142875</xdr:colOff>
      <xdr:row>13</xdr:row>
      <xdr:rowOff>71437</xdr:rowOff>
    </xdr:to>
    <xdr:sp macro="" textlink="">
      <xdr:nvSpPr>
        <xdr:cNvPr id="13" name="Rectángulo 12">
          <a:extLst>
            <a:ext uri="{FF2B5EF4-FFF2-40B4-BE49-F238E27FC236}">
              <a16:creationId xmlns:a16="http://schemas.microsoft.com/office/drawing/2014/main" id="{9682B0B5-70AF-46C5-A3D2-E3DAC5E70D26}"/>
            </a:ext>
          </a:extLst>
        </xdr:cNvPr>
        <xdr:cNvSpPr/>
      </xdr:nvSpPr>
      <xdr:spPr>
        <a:xfrm>
          <a:off x="26812875" y="166687"/>
          <a:ext cx="69973031" cy="23812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7820</xdr:colOff>
      <xdr:row>7</xdr:row>
      <xdr:rowOff>30586</xdr:rowOff>
    </xdr:from>
    <xdr:to>
      <xdr:col>17</xdr:col>
      <xdr:colOff>3702</xdr:colOff>
      <xdr:row>7</xdr:row>
      <xdr:rowOff>77386</xdr:rowOff>
    </xdr:to>
    <xdr:sp macro="" textlink="">
      <xdr:nvSpPr>
        <xdr:cNvPr id="690" name="Rectángulo 2">
          <a:extLst>
            <a:ext uri="{FF2B5EF4-FFF2-40B4-BE49-F238E27FC236}">
              <a16:creationId xmlns:a16="http://schemas.microsoft.com/office/drawing/2014/main" id="{8A9D2969-F6DB-488D-A9D9-0A52EFD3EB74}"/>
            </a:ext>
          </a:extLst>
        </xdr:cNvPr>
        <xdr:cNvSpPr/>
      </xdr:nvSpPr>
      <xdr:spPr>
        <a:xfrm>
          <a:off x="193350" y="1256412"/>
          <a:ext cx="18720000" cy="46800"/>
        </a:xfrm>
        <a:prstGeom prst="rect">
          <a:avLst/>
        </a:prstGeom>
        <a:solidFill>
          <a:srgbClr val="504F4E"/>
        </a:solidFill>
        <a:ln>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2</xdr:col>
      <xdr:colOff>18629</xdr:colOff>
      <xdr:row>19</xdr:row>
      <xdr:rowOff>323975</xdr:rowOff>
    </xdr:from>
    <xdr:to>
      <xdr:col>5</xdr:col>
      <xdr:colOff>90425</xdr:colOff>
      <xdr:row>19</xdr:row>
      <xdr:rowOff>758603</xdr:rowOff>
    </xdr:to>
    <xdr:grpSp>
      <xdr:nvGrpSpPr>
        <xdr:cNvPr id="693" name="Grupo 38">
          <a:extLst>
            <a:ext uri="{FF2B5EF4-FFF2-40B4-BE49-F238E27FC236}">
              <a16:creationId xmlns:a16="http://schemas.microsoft.com/office/drawing/2014/main" id="{2D02924F-63BC-4D9A-94FF-D8812C7DAB67}"/>
            </a:ext>
          </a:extLst>
        </xdr:cNvPr>
        <xdr:cNvGrpSpPr/>
      </xdr:nvGrpSpPr>
      <xdr:grpSpPr>
        <a:xfrm>
          <a:off x="340098" y="3872038"/>
          <a:ext cx="4369952" cy="434628"/>
          <a:chOff x="1280673" y="3590365"/>
          <a:chExt cx="5188643" cy="412378"/>
        </a:xfrm>
      </xdr:grpSpPr>
      <xdr:sp macro="" textlink="">
        <xdr:nvSpPr>
          <xdr:cNvPr id="694" name="Rectángulo: esquinas superiores cortadas 5">
            <a:extLst>
              <a:ext uri="{FF2B5EF4-FFF2-40B4-BE49-F238E27FC236}">
                <a16:creationId xmlns:a16="http://schemas.microsoft.com/office/drawing/2014/main" id="{7A1E3959-9F62-4A73-80EA-B4B20F1C0F8A}"/>
              </a:ext>
            </a:extLst>
          </xdr:cNvPr>
          <xdr:cNvSpPr/>
        </xdr:nvSpPr>
        <xdr:spPr>
          <a:xfrm rot="10800000">
            <a:off x="1280673" y="3590365"/>
            <a:ext cx="5188643" cy="412378"/>
          </a:xfrm>
          <a:prstGeom prst="snip2SameRect">
            <a:avLst/>
          </a:prstGeom>
          <a:solidFill>
            <a:srgbClr val="FFCD00"/>
          </a:solidFill>
          <a:ln w="28575">
            <a:solidFill>
              <a:srgbClr val="504F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695" name="CuadroTexto 6">
            <a:extLst>
              <a:ext uri="{FF2B5EF4-FFF2-40B4-BE49-F238E27FC236}">
                <a16:creationId xmlns:a16="http://schemas.microsoft.com/office/drawing/2014/main" id="{AE268F7E-5814-4EC9-A2B2-4CEC387F8407}"/>
              </a:ext>
            </a:extLst>
          </xdr:cNvPr>
          <xdr:cNvSpPr txBox="1"/>
        </xdr:nvSpPr>
        <xdr:spPr>
          <a:xfrm>
            <a:off x="1610956" y="3645357"/>
            <a:ext cx="4535556" cy="263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CO" sz="1200" b="1">
                <a:solidFill>
                  <a:schemeClr val="tx1"/>
                </a:solidFill>
                <a:latin typeface="Tahoma" panose="020B0604030504040204" pitchFamily="34" charset="0"/>
                <a:ea typeface="Tahoma" panose="020B0604030504040204" pitchFamily="34" charset="0"/>
                <a:cs typeface="Tahoma" panose="020B0604030504040204" pitchFamily="34" charset="0"/>
              </a:rPr>
              <a:t>ANUALIZACIÓN DERECHOS</a:t>
            </a:r>
            <a:r>
              <a:rPr lang="es-CO" sz="1200" b="1" baseline="0">
                <a:solidFill>
                  <a:schemeClr val="tx1"/>
                </a:solidFill>
                <a:latin typeface="Tahoma" panose="020B0604030504040204" pitchFamily="34" charset="0"/>
                <a:ea typeface="Tahoma" panose="020B0604030504040204" pitchFamily="34" charset="0"/>
                <a:cs typeface="Tahoma" panose="020B0604030504040204" pitchFamily="34" charset="0"/>
              </a:rPr>
              <a:t> PROGRESIVOS</a:t>
            </a:r>
            <a:endParaRPr lang="es-CO" sz="12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editAs="absolute">
    <xdr:from>
      <xdr:col>1</xdr:col>
      <xdr:colOff>8389</xdr:colOff>
      <xdr:row>19</xdr:row>
      <xdr:rowOff>187568</xdr:rowOff>
    </xdr:from>
    <xdr:to>
      <xdr:col>17</xdr:col>
      <xdr:colOff>4271</xdr:colOff>
      <xdr:row>19</xdr:row>
      <xdr:rowOff>234368</xdr:rowOff>
    </xdr:to>
    <xdr:sp macro="" textlink="">
      <xdr:nvSpPr>
        <xdr:cNvPr id="688" name="Rectángulo 29">
          <a:extLst>
            <a:ext uri="{FF2B5EF4-FFF2-40B4-BE49-F238E27FC236}">
              <a16:creationId xmlns:a16="http://schemas.microsoft.com/office/drawing/2014/main" id="{AB4E28AC-8787-40F5-9CEA-118CE1DEC9C3}"/>
            </a:ext>
          </a:extLst>
        </xdr:cNvPr>
        <xdr:cNvSpPr/>
      </xdr:nvSpPr>
      <xdr:spPr>
        <a:xfrm>
          <a:off x="193919" y="3639759"/>
          <a:ext cx="18720000" cy="46800"/>
        </a:xfrm>
        <a:prstGeom prst="rect">
          <a:avLst/>
        </a:prstGeom>
        <a:solidFill>
          <a:srgbClr val="504F4E"/>
        </a:solidFill>
        <a:ln>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4</xdr:col>
      <xdr:colOff>392356</xdr:colOff>
      <xdr:row>7</xdr:row>
      <xdr:rowOff>134116</xdr:rowOff>
    </xdr:from>
    <xdr:to>
      <xdr:col>6</xdr:col>
      <xdr:colOff>301562</xdr:colOff>
      <xdr:row>9</xdr:row>
      <xdr:rowOff>65013</xdr:rowOff>
    </xdr:to>
    <xdr:sp macro="" textlink="">
      <xdr:nvSpPr>
        <xdr:cNvPr id="679" name="CuadroTexto 9">
          <a:extLst>
            <a:ext uri="{FF2B5EF4-FFF2-40B4-BE49-F238E27FC236}">
              <a16:creationId xmlns:a16="http://schemas.microsoft.com/office/drawing/2014/main" id="{3F2409D1-1085-4FB8-83DF-EB55DF7C2C0F}"/>
            </a:ext>
          </a:extLst>
        </xdr:cNvPr>
        <xdr:cNvSpPr txBox="1">
          <a:spLocks/>
        </xdr:cNvSpPr>
      </xdr:nvSpPr>
      <xdr:spPr>
        <a:xfrm>
          <a:off x="3368638" y="1326422"/>
          <a:ext cx="2759983" cy="289485"/>
        </a:xfrm>
        <a:prstGeom prst="snip2SameRect">
          <a:avLst/>
        </a:prstGeom>
        <a:solidFill>
          <a:srgbClr val="504F4E"/>
        </a:solidFill>
        <a:ln w="9525" cmpd="sng">
          <a:solidFill>
            <a:srgbClr val="FFCD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lang="es-CO" sz="1000" b="1">
              <a:solidFill>
                <a:srgbClr val="FFCD00"/>
              </a:solidFill>
              <a:latin typeface="Verdana" panose="020B0604030504040204" pitchFamily="34" charset="0"/>
              <a:ea typeface="Verdana" panose="020B0604030504040204" pitchFamily="34" charset="0"/>
              <a:cs typeface="Tahoma" panose="020B0604030504040204" pitchFamily="34" charset="0"/>
            </a:rPr>
            <a:t>Universos generales</a:t>
          </a:r>
        </a:p>
      </xdr:txBody>
    </xdr:sp>
    <xdr:clientData/>
  </xdr:twoCellAnchor>
  <xdr:twoCellAnchor editAs="absolute">
    <xdr:from>
      <xdr:col>4</xdr:col>
      <xdr:colOff>1201893</xdr:colOff>
      <xdr:row>15</xdr:row>
      <xdr:rowOff>119543</xdr:rowOff>
    </xdr:from>
    <xdr:to>
      <xdr:col>6</xdr:col>
      <xdr:colOff>59779</xdr:colOff>
      <xdr:row>19</xdr:row>
      <xdr:rowOff>114300</xdr:rowOff>
    </xdr:to>
    <xdr:grpSp>
      <xdr:nvGrpSpPr>
        <xdr:cNvPr id="632" name="Grupo 30">
          <a:extLst>
            <a:ext uri="{FF2B5EF4-FFF2-40B4-BE49-F238E27FC236}">
              <a16:creationId xmlns:a16="http://schemas.microsoft.com/office/drawing/2014/main" id="{E758F97A-3305-44F4-A4F0-29BA5DB7874A}"/>
            </a:ext>
          </a:extLst>
        </xdr:cNvPr>
        <xdr:cNvGrpSpPr>
          <a:grpSpLocks noChangeAspect="1"/>
        </xdr:cNvGrpSpPr>
      </xdr:nvGrpSpPr>
      <xdr:grpSpPr>
        <a:xfrm>
          <a:off x="4095112" y="2905606"/>
          <a:ext cx="1632042" cy="756757"/>
          <a:chOff x="14969543" y="1950392"/>
          <a:chExt cx="1552978" cy="716709"/>
        </a:xfrm>
      </xdr:grpSpPr>
      <xdr:sp macro="" textlink="BK5">
        <xdr:nvSpPr>
          <xdr:cNvPr id="634" name="CuadroTexto 32">
            <a:extLst>
              <a:ext uri="{FF2B5EF4-FFF2-40B4-BE49-F238E27FC236}">
                <a16:creationId xmlns:a16="http://schemas.microsoft.com/office/drawing/2014/main" id="{5C264A21-622C-4DCD-18F4-0967011AFD2E}"/>
              </a:ext>
            </a:extLst>
          </xdr:cNvPr>
          <xdr:cNvSpPr txBox="1">
            <a:spLocks/>
          </xdr:cNvSpPr>
        </xdr:nvSpPr>
        <xdr:spPr>
          <a:xfrm>
            <a:off x="14976711" y="2411347"/>
            <a:ext cx="1543420" cy="255754"/>
          </a:xfrm>
          <a:prstGeom prst="rect">
            <a:avLst/>
          </a:prstGeom>
          <a:noFill/>
          <a:ln w="12700">
            <a:solidFill>
              <a:srgbClr val="FFCD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fld id="{9A9ABD3F-2972-476C-B4A7-5DBF846536F3}" type="TxLink">
              <a:rPr lang="en-US" sz="1100" b="1" i="0" u="none" strike="noStrike">
                <a:solidFill>
                  <a:srgbClr val="000000"/>
                </a:solidFill>
                <a:latin typeface="Verdana"/>
                <a:ea typeface="Verdana"/>
                <a:cs typeface="Calibri"/>
              </a:rPr>
              <a:pPr algn="ctr"/>
              <a:t>0</a:t>
            </a:fld>
            <a:endParaRPr lang="es-CO" sz="1200" b="1" i="0">
              <a:solidFill>
                <a:sysClr val="windowText" lastClr="000000"/>
              </a:solidFill>
              <a:latin typeface="Verdana" panose="020B0604030504040204" pitchFamily="34" charset="0"/>
              <a:ea typeface="Verdana" panose="020B0604030504040204" pitchFamily="34" charset="0"/>
              <a:cs typeface="Tahoma" panose="020B0604030504040204" pitchFamily="34" charset="0"/>
            </a:endParaRPr>
          </a:p>
        </xdr:txBody>
      </xdr:sp>
      <xdr:sp macro="" textlink="">
        <xdr:nvSpPr>
          <xdr:cNvPr id="633" name="CuadroTexto 31">
            <a:extLst>
              <a:ext uri="{FF2B5EF4-FFF2-40B4-BE49-F238E27FC236}">
                <a16:creationId xmlns:a16="http://schemas.microsoft.com/office/drawing/2014/main" id="{8B791BE6-58F0-4395-3591-E0AEF763E5F3}"/>
              </a:ext>
            </a:extLst>
          </xdr:cNvPr>
          <xdr:cNvSpPr txBox="1">
            <a:spLocks/>
          </xdr:cNvSpPr>
        </xdr:nvSpPr>
        <xdr:spPr>
          <a:xfrm>
            <a:off x="14969543" y="1950392"/>
            <a:ext cx="1552978" cy="488491"/>
          </a:xfrm>
          <a:prstGeom prst="snip2SameRect">
            <a:avLst/>
          </a:prstGeom>
          <a:solidFill>
            <a:srgbClr val="504F4E"/>
          </a:solidFill>
          <a:ln w="9525" cmpd="sng">
            <a:solidFill>
              <a:srgbClr val="FFC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solidFill>
                  <a:srgbClr val="FFCD00"/>
                </a:solidFill>
                <a:latin typeface="Verdana" panose="020B0604030504040204" pitchFamily="34" charset="0"/>
                <a:ea typeface="Verdana" panose="020B0604030504040204" pitchFamily="34" charset="0"/>
                <a:cs typeface="Tahoma" panose="020B0604030504040204" pitchFamily="34" charset="0"/>
              </a:rPr>
              <a:t>CENTRO</a:t>
            </a:r>
            <a:r>
              <a:rPr lang="es-CO" sz="1000" b="1" baseline="0">
                <a:solidFill>
                  <a:srgbClr val="FFCD00"/>
                </a:solidFill>
                <a:latin typeface="Verdana" panose="020B0604030504040204" pitchFamily="34" charset="0"/>
                <a:ea typeface="Verdana" panose="020B0604030504040204" pitchFamily="34" charset="0"/>
                <a:cs typeface="Tahoma" panose="020B0604030504040204" pitchFamily="34" charset="0"/>
              </a:rPr>
              <a:t> REGIONAL</a:t>
            </a:r>
            <a:endParaRPr lang="es-CO" sz="1000" b="1">
              <a:solidFill>
                <a:srgbClr val="FFCD00"/>
              </a:solidFill>
              <a:latin typeface="Verdana" panose="020B0604030504040204" pitchFamily="34" charset="0"/>
              <a:ea typeface="Verdana" panose="020B0604030504040204" pitchFamily="34" charset="0"/>
              <a:cs typeface="Tahoma" panose="020B0604030504040204" pitchFamily="34" charset="0"/>
            </a:endParaRPr>
          </a:p>
        </xdr:txBody>
      </xdr:sp>
    </xdr:grpSp>
    <xdr:clientData/>
  </xdr:twoCellAnchor>
  <xdr:twoCellAnchor editAs="absolute">
    <xdr:from>
      <xdr:col>6</xdr:col>
      <xdr:colOff>325680</xdr:colOff>
      <xdr:row>15</xdr:row>
      <xdr:rowOff>117121</xdr:rowOff>
    </xdr:from>
    <xdr:to>
      <xdr:col>6</xdr:col>
      <xdr:colOff>1875500</xdr:colOff>
      <xdr:row>19</xdr:row>
      <xdr:rowOff>124597</xdr:rowOff>
    </xdr:to>
    <xdr:grpSp>
      <xdr:nvGrpSpPr>
        <xdr:cNvPr id="629" name="Grupo 33">
          <a:extLst>
            <a:ext uri="{FF2B5EF4-FFF2-40B4-BE49-F238E27FC236}">
              <a16:creationId xmlns:a16="http://schemas.microsoft.com/office/drawing/2014/main" id="{F1AC0270-A2E0-4738-BE66-EA4F8B896B84}"/>
            </a:ext>
          </a:extLst>
        </xdr:cNvPr>
        <xdr:cNvGrpSpPr/>
      </xdr:nvGrpSpPr>
      <xdr:grpSpPr>
        <a:xfrm>
          <a:off x="5993055" y="2903184"/>
          <a:ext cx="1549820" cy="769476"/>
          <a:chOff x="5375411" y="2684352"/>
          <a:chExt cx="1515228" cy="701759"/>
        </a:xfrm>
      </xdr:grpSpPr>
      <xdr:sp macro="" textlink="AK5">
        <xdr:nvSpPr>
          <xdr:cNvPr id="631" name="CuadroTexto 35">
            <a:extLst>
              <a:ext uri="{FF2B5EF4-FFF2-40B4-BE49-F238E27FC236}">
                <a16:creationId xmlns:a16="http://schemas.microsoft.com/office/drawing/2014/main" id="{E05B534C-ADD8-8E9B-B720-415F7B0F739B}"/>
              </a:ext>
            </a:extLst>
          </xdr:cNvPr>
          <xdr:cNvSpPr txBox="1">
            <a:spLocks/>
          </xdr:cNvSpPr>
        </xdr:nvSpPr>
        <xdr:spPr>
          <a:xfrm>
            <a:off x="5380394" y="3131511"/>
            <a:ext cx="1506364" cy="254600"/>
          </a:xfrm>
          <a:prstGeom prst="rect">
            <a:avLst/>
          </a:prstGeom>
          <a:noFill/>
          <a:ln w="12700">
            <a:solidFill>
              <a:srgbClr val="FFCD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fld id="{63E3F72E-BEDC-4194-9D0B-B94B87FF390B}" type="TxLink">
              <a:rPr lang="en-US" sz="1100" b="1" i="0" u="none" strike="noStrike">
                <a:solidFill>
                  <a:srgbClr val="000000"/>
                </a:solidFill>
                <a:latin typeface="Verdana"/>
                <a:ea typeface="Verdana"/>
                <a:cs typeface="Calibri"/>
              </a:rPr>
              <a:pPr algn="ctr"/>
              <a:t>0</a:t>
            </a:fld>
            <a:endParaRPr lang="es-CO" sz="2800" b="1">
              <a:solidFill>
                <a:sysClr val="windowText" lastClr="000000"/>
              </a:solidFill>
              <a:latin typeface="Verdana" panose="020B0604030504040204" pitchFamily="34" charset="0"/>
              <a:ea typeface="Verdana" panose="020B0604030504040204" pitchFamily="34" charset="0"/>
              <a:cs typeface="Tahoma" panose="020B0604030504040204" pitchFamily="34" charset="0"/>
            </a:endParaRPr>
          </a:p>
        </xdr:txBody>
      </xdr:sp>
      <xdr:sp macro="" textlink="">
        <xdr:nvSpPr>
          <xdr:cNvPr id="630" name="CuadroTexto 34">
            <a:extLst>
              <a:ext uri="{FF2B5EF4-FFF2-40B4-BE49-F238E27FC236}">
                <a16:creationId xmlns:a16="http://schemas.microsoft.com/office/drawing/2014/main" id="{37D52552-FD72-29C3-6541-0D9EA0EE8034}"/>
              </a:ext>
            </a:extLst>
          </xdr:cNvPr>
          <xdr:cNvSpPr txBox="1">
            <a:spLocks/>
          </xdr:cNvSpPr>
        </xdr:nvSpPr>
        <xdr:spPr>
          <a:xfrm>
            <a:off x="5375411" y="2684352"/>
            <a:ext cx="1515228" cy="468000"/>
          </a:xfrm>
          <a:prstGeom prst="snip2SameRect">
            <a:avLst/>
          </a:prstGeom>
          <a:solidFill>
            <a:srgbClr val="504F4E"/>
          </a:solidFill>
          <a:ln w="9525" cmpd="sng">
            <a:solidFill>
              <a:srgbClr val="FFC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solidFill>
                  <a:srgbClr val="FFCD00"/>
                </a:solidFill>
                <a:latin typeface="Verdana" panose="020B0604030504040204" pitchFamily="34" charset="0"/>
                <a:ea typeface="Verdana" panose="020B0604030504040204" pitchFamily="34" charset="0"/>
                <a:cs typeface="Tahoma" panose="020B0604030504040204" pitchFamily="34" charset="0"/>
              </a:rPr>
              <a:t>PUNTOS</a:t>
            </a:r>
            <a:r>
              <a:rPr lang="es-CO" sz="1000" b="1" baseline="0">
                <a:solidFill>
                  <a:srgbClr val="FFCD00"/>
                </a:solidFill>
                <a:latin typeface="Verdana" panose="020B0604030504040204" pitchFamily="34" charset="0"/>
                <a:ea typeface="Verdana" panose="020B0604030504040204" pitchFamily="34" charset="0"/>
                <a:cs typeface="Tahoma" panose="020B0604030504040204" pitchFamily="34" charset="0"/>
              </a:rPr>
              <a:t> DE ATENCIÓN</a:t>
            </a:r>
          </a:p>
        </xdr:txBody>
      </xdr:sp>
    </xdr:grpSp>
    <xdr:clientData/>
  </xdr:twoCellAnchor>
  <xdr:twoCellAnchor editAs="absolute">
    <xdr:from>
      <xdr:col>3</xdr:col>
      <xdr:colOff>200073</xdr:colOff>
      <xdr:row>15</xdr:row>
      <xdr:rowOff>114216</xdr:rowOff>
    </xdr:from>
    <xdr:to>
      <xdr:col>4</xdr:col>
      <xdr:colOff>920626</xdr:colOff>
      <xdr:row>19</xdr:row>
      <xdr:rowOff>124706</xdr:rowOff>
    </xdr:to>
    <xdr:grpSp>
      <xdr:nvGrpSpPr>
        <xdr:cNvPr id="676" name="Grupo 36">
          <a:extLst>
            <a:ext uri="{FF2B5EF4-FFF2-40B4-BE49-F238E27FC236}">
              <a16:creationId xmlns:a16="http://schemas.microsoft.com/office/drawing/2014/main" id="{9B16D017-4333-45D3-8AEB-86A2FDE57B12}"/>
            </a:ext>
          </a:extLst>
        </xdr:cNvPr>
        <xdr:cNvGrpSpPr/>
      </xdr:nvGrpSpPr>
      <xdr:grpSpPr>
        <a:xfrm>
          <a:off x="1735979" y="2900279"/>
          <a:ext cx="2077866" cy="772490"/>
          <a:chOff x="3713018" y="2460869"/>
          <a:chExt cx="1403509" cy="704207"/>
        </a:xfrm>
      </xdr:grpSpPr>
      <xdr:sp macro="" textlink="AI11">
        <xdr:nvSpPr>
          <xdr:cNvPr id="678" name="CuadroTexto 52">
            <a:extLst>
              <a:ext uri="{FF2B5EF4-FFF2-40B4-BE49-F238E27FC236}">
                <a16:creationId xmlns:a16="http://schemas.microsoft.com/office/drawing/2014/main" id="{5725899A-426A-52D1-DA67-7B7DA8F815AD}"/>
              </a:ext>
            </a:extLst>
          </xdr:cNvPr>
          <xdr:cNvSpPr txBox="1">
            <a:spLocks/>
          </xdr:cNvSpPr>
        </xdr:nvSpPr>
        <xdr:spPr>
          <a:xfrm>
            <a:off x="3714795" y="2888229"/>
            <a:ext cx="1401144" cy="276847"/>
          </a:xfrm>
          <a:prstGeom prst="rect">
            <a:avLst/>
          </a:prstGeom>
          <a:noFill/>
          <a:ln w="12700">
            <a:solidFill>
              <a:srgbClr val="FFCD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fld id="{05B19CDC-9C51-446C-9A7F-29383A591A63}"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No</a:t>
            </a:fld>
            <a:endParaRPr lang="en-US" sz="1400" b="1" i="0" u="none" strike="noStrike">
              <a:solidFill>
                <a:sysClr val="windowText" lastClr="000000"/>
              </a:solidFill>
              <a:latin typeface="Verdana" panose="020B0604030504040204" pitchFamily="34" charset="0"/>
              <a:ea typeface="Verdana" panose="020B0604030504040204" pitchFamily="34" charset="0"/>
              <a:cs typeface="Calibri"/>
            </a:endParaRPr>
          </a:p>
        </xdr:txBody>
      </xdr:sp>
      <xdr:sp macro="" textlink="">
        <xdr:nvSpPr>
          <xdr:cNvPr id="677" name="CuadroTexto 45">
            <a:extLst>
              <a:ext uri="{FF2B5EF4-FFF2-40B4-BE49-F238E27FC236}">
                <a16:creationId xmlns:a16="http://schemas.microsoft.com/office/drawing/2014/main" id="{C330A975-D89F-F71E-93FA-BC587B4E16F4}"/>
              </a:ext>
            </a:extLst>
          </xdr:cNvPr>
          <xdr:cNvSpPr txBox="1">
            <a:spLocks/>
          </xdr:cNvSpPr>
        </xdr:nvSpPr>
        <xdr:spPr>
          <a:xfrm>
            <a:off x="3713018" y="2460869"/>
            <a:ext cx="1403509" cy="468000"/>
          </a:xfrm>
          <a:prstGeom prst="snip2SameRect">
            <a:avLst/>
          </a:prstGeom>
          <a:solidFill>
            <a:srgbClr val="504F4E"/>
          </a:solidFill>
          <a:ln w="9525" cmpd="sng">
            <a:solidFill>
              <a:srgbClr val="FFC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solidFill>
                  <a:srgbClr val="FFCD00"/>
                </a:solidFill>
                <a:latin typeface="Verdana" panose="020B0604030504040204" pitchFamily="34" charset="0"/>
                <a:ea typeface="Verdana" panose="020B0604030504040204" pitchFamily="34" charset="0"/>
                <a:cs typeface="Tahoma" panose="020B0604030504040204" pitchFamily="34" charset="0"/>
              </a:rPr>
              <a:t>MUNICIPIOS</a:t>
            </a:r>
            <a:r>
              <a:rPr lang="es-CO" sz="900" b="1" baseline="0">
                <a:solidFill>
                  <a:srgbClr val="FFCD00"/>
                </a:solidFill>
                <a:latin typeface="Verdana" panose="020B0604030504040204" pitchFamily="34" charset="0"/>
                <a:ea typeface="Verdana" panose="020B0604030504040204" pitchFamily="34" charset="0"/>
                <a:cs typeface="Tahoma" panose="020B0604030504040204" pitchFamily="34" charset="0"/>
              </a:rPr>
              <a:t> </a:t>
            </a:r>
            <a:r>
              <a:rPr lang="es-CO" sz="900" b="1">
                <a:solidFill>
                  <a:srgbClr val="FFCD00"/>
                </a:solidFill>
                <a:latin typeface="Verdana" panose="020B0604030504040204" pitchFamily="34" charset="0"/>
                <a:ea typeface="Verdana" panose="020B0604030504040204" pitchFamily="34" charset="0"/>
                <a:cs typeface="Tahoma" panose="020B0604030504040204" pitchFamily="34" charset="0"/>
              </a:rPr>
              <a:t>CERTIFICADOS </a:t>
            </a:r>
            <a:r>
              <a:rPr lang="es-CO" sz="900" b="1" baseline="0">
                <a:solidFill>
                  <a:srgbClr val="FFCD00"/>
                </a:solidFill>
                <a:latin typeface="Verdana" panose="020B0604030504040204" pitchFamily="34" charset="0"/>
                <a:ea typeface="Verdana" panose="020B0604030504040204" pitchFamily="34" charset="0"/>
                <a:cs typeface="Tahoma" panose="020B0604030504040204" pitchFamily="34" charset="0"/>
              </a:rPr>
              <a:t>EDUCACIÓN</a:t>
            </a:r>
            <a:endParaRPr lang="es-CO" sz="900" b="1">
              <a:solidFill>
                <a:srgbClr val="FFCD00"/>
              </a:solidFill>
              <a:latin typeface="Verdana" panose="020B0604030504040204" pitchFamily="34" charset="0"/>
              <a:ea typeface="Verdana" panose="020B0604030504040204" pitchFamily="34" charset="0"/>
              <a:cs typeface="Tahoma" panose="020B0604030504040204" pitchFamily="34" charset="0"/>
            </a:endParaRPr>
          </a:p>
        </xdr:txBody>
      </xdr:sp>
    </xdr:grpSp>
    <xdr:clientData/>
  </xdr:twoCellAnchor>
  <xdr:twoCellAnchor editAs="absolute">
    <xdr:from>
      <xdr:col>3</xdr:col>
      <xdr:colOff>70412</xdr:colOff>
      <xdr:row>9</xdr:row>
      <xdr:rowOff>117223</xdr:rowOff>
    </xdr:from>
    <xdr:to>
      <xdr:col>6</xdr:col>
      <xdr:colOff>2046514</xdr:colOff>
      <xdr:row>15</xdr:row>
      <xdr:rowOff>50958</xdr:rowOff>
    </xdr:to>
    <xdr:grpSp>
      <xdr:nvGrpSpPr>
        <xdr:cNvPr id="680" name="Grupo 53">
          <a:extLst>
            <a:ext uri="{FF2B5EF4-FFF2-40B4-BE49-F238E27FC236}">
              <a16:creationId xmlns:a16="http://schemas.microsoft.com/office/drawing/2014/main" id="{D73D8934-F35F-4725-91E4-5994E2AFE2FE}"/>
            </a:ext>
          </a:extLst>
        </xdr:cNvPr>
        <xdr:cNvGrpSpPr>
          <a:grpSpLocks noChangeAspect="1"/>
        </xdr:cNvGrpSpPr>
      </xdr:nvGrpSpPr>
      <xdr:grpSpPr>
        <a:xfrm>
          <a:off x="1606318" y="1760286"/>
          <a:ext cx="6107571" cy="1076735"/>
          <a:chOff x="2167759" y="1588714"/>
          <a:chExt cx="5452242" cy="1076735"/>
        </a:xfrm>
      </xdr:grpSpPr>
      <xdr:sp macro="" textlink="">
        <xdr:nvSpPr>
          <xdr:cNvPr id="681" name="Rectángulo: esquinas redondeadas 54">
            <a:extLst>
              <a:ext uri="{FF2B5EF4-FFF2-40B4-BE49-F238E27FC236}">
                <a16:creationId xmlns:a16="http://schemas.microsoft.com/office/drawing/2014/main" id="{84C44E93-E2C0-E786-3077-CA53D0BE9576}"/>
              </a:ext>
            </a:extLst>
          </xdr:cNvPr>
          <xdr:cNvSpPr/>
        </xdr:nvSpPr>
        <xdr:spPr>
          <a:xfrm>
            <a:off x="2167759" y="1596253"/>
            <a:ext cx="5452242" cy="1069196"/>
          </a:xfrm>
          <a:prstGeom prst="roundRect">
            <a:avLst/>
          </a:prstGeom>
          <a:solidFill>
            <a:srgbClr val="504F4E"/>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AI5">
        <xdr:nvSpPr>
          <xdr:cNvPr id="682" name="Rectángulo: esquinas superiores redondeadas 55">
            <a:extLst>
              <a:ext uri="{FF2B5EF4-FFF2-40B4-BE49-F238E27FC236}">
                <a16:creationId xmlns:a16="http://schemas.microsoft.com/office/drawing/2014/main" id="{B320D0E1-13C3-0D9C-6347-2E406F3E440C}"/>
              </a:ext>
            </a:extLst>
          </xdr:cNvPr>
          <xdr:cNvSpPr/>
        </xdr:nvSpPr>
        <xdr:spPr>
          <a:xfrm>
            <a:off x="2369785" y="2134484"/>
            <a:ext cx="1589286" cy="378105"/>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9CF7AAD-8EF5-4750-B877-21BD64F558F1}" type="TxLink">
              <a:rPr lang="en-US" sz="1100" b="1" i="0" u="none" strike="noStrike">
                <a:solidFill>
                  <a:srgbClr val="000000"/>
                </a:solidFill>
                <a:latin typeface="Verdana"/>
                <a:ea typeface="Verdana"/>
                <a:cs typeface="Calibri"/>
              </a:rPr>
              <a:pPr algn="ctr"/>
              <a:t>56.103</a:t>
            </a:fld>
            <a:endParaRPr lang="es-CO" sz="1100" b="1">
              <a:latin typeface="Verdana" panose="020B0604030504040204" pitchFamily="34" charset="0"/>
              <a:ea typeface="Verdana" panose="020B0604030504040204" pitchFamily="34" charset="0"/>
            </a:endParaRPr>
          </a:p>
        </xdr:txBody>
      </xdr:sp>
      <xdr:sp macro="" textlink="">
        <xdr:nvSpPr>
          <xdr:cNvPr id="683" name="CuadroTexto 56">
            <a:extLst>
              <a:ext uri="{FF2B5EF4-FFF2-40B4-BE49-F238E27FC236}">
                <a16:creationId xmlns:a16="http://schemas.microsoft.com/office/drawing/2014/main" id="{DF1C2188-EEA2-CADE-D34C-E0B21A0AFDC4}"/>
              </a:ext>
            </a:extLst>
          </xdr:cNvPr>
          <xdr:cNvSpPr txBox="1"/>
        </xdr:nvSpPr>
        <xdr:spPr>
          <a:xfrm>
            <a:off x="2476500" y="1598954"/>
            <a:ext cx="1379484" cy="598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1000" b="1">
                <a:solidFill>
                  <a:srgbClr val="FFCD00"/>
                </a:solidFill>
                <a:latin typeface="Verdana" panose="020B0604030504040204" pitchFamily="34" charset="0"/>
                <a:ea typeface="Verdana" panose="020B0604030504040204" pitchFamily="34" charset="0"/>
                <a:cs typeface="Tahoma" panose="020B0604030504040204" pitchFamily="34" charset="0"/>
              </a:rPr>
              <a:t>Población DANE 2024</a:t>
            </a:r>
          </a:p>
        </xdr:txBody>
      </xdr:sp>
      <xdr:sp macro="" textlink="">
        <xdr:nvSpPr>
          <xdr:cNvPr id="684" name="CuadroTexto 57">
            <a:extLst>
              <a:ext uri="{FF2B5EF4-FFF2-40B4-BE49-F238E27FC236}">
                <a16:creationId xmlns:a16="http://schemas.microsoft.com/office/drawing/2014/main" id="{A59CD0C9-6797-13D9-BE0E-82A0CE83F9DA}"/>
              </a:ext>
            </a:extLst>
          </xdr:cNvPr>
          <xdr:cNvSpPr txBox="1"/>
        </xdr:nvSpPr>
        <xdr:spPr>
          <a:xfrm>
            <a:off x="4039140" y="1588714"/>
            <a:ext cx="1763080" cy="618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1000" b="1">
                <a:solidFill>
                  <a:srgbClr val="FFCD00"/>
                </a:solidFill>
                <a:latin typeface="Verdana" panose="020B0604030504040204" pitchFamily="34" charset="0"/>
                <a:ea typeface="Verdana" panose="020B0604030504040204" pitchFamily="34" charset="0"/>
                <a:cs typeface="Tahoma" panose="020B0604030504040204" pitchFamily="34" charset="0"/>
              </a:rPr>
              <a:t>Víctimas</a:t>
            </a:r>
            <a:r>
              <a:rPr lang="es-CO" sz="1000" b="1" baseline="0">
                <a:solidFill>
                  <a:srgbClr val="FFCD00"/>
                </a:solidFill>
                <a:latin typeface="Verdana" panose="020B0604030504040204" pitchFamily="34" charset="0"/>
                <a:ea typeface="Verdana" panose="020B0604030504040204" pitchFamily="34" charset="0"/>
                <a:cs typeface="Tahoma" panose="020B0604030504040204" pitchFamily="34" charset="0"/>
              </a:rPr>
              <a:t> Sujetos de Atención</a:t>
            </a:r>
            <a:endParaRPr lang="es-CO" sz="1000" b="1">
              <a:solidFill>
                <a:srgbClr val="FFCD00"/>
              </a:solidFill>
              <a:latin typeface="Verdana" panose="020B0604030504040204" pitchFamily="34" charset="0"/>
              <a:ea typeface="Verdana" panose="020B0604030504040204" pitchFamily="34" charset="0"/>
              <a:cs typeface="Tahoma" panose="020B0604030504040204" pitchFamily="34" charset="0"/>
            </a:endParaRPr>
          </a:p>
        </xdr:txBody>
      </xdr:sp>
      <xdr:sp macro="" textlink="">
        <xdr:nvSpPr>
          <xdr:cNvPr id="685" name="CuadroTexto 58">
            <a:extLst>
              <a:ext uri="{FF2B5EF4-FFF2-40B4-BE49-F238E27FC236}">
                <a16:creationId xmlns:a16="http://schemas.microsoft.com/office/drawing/2014/main" id="{954A466A-13A6-78CE-858E-F9850C7E7696}"/>
              </a:ext>
            </a:extLst>
          </xdr:cNvPr>
          <xdr:cNvSpPr txBox="1"/>
        </xdr:nvSpPr>
        <xdr:spPr>
          <a:xfrm>
            <a:off x="5882753" y="1642827"/>
            <a:ext cx="1458407" cy="564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1000" b="1">
                <a:solidFill>
                  <a:srgbClr val="FFCD00"/>
                </a:solidFill>
                <a:latin typeface="Verdana" panose="020B0604030504040204" pitchFamily="34" charset="0"/>
                <a:ea typeface="Verdana" panose="020B0604030504040204" pitchFamily="34" charset="0"/>
                <a:cs typeface="Tahoma" panose="020B0604030504040204" pitchFamily="34" charset="0"/>
              </a:rPr>
              <a:t>%</a:t>
            </a:r>
            <a:r>
              <a:rPr lang="es-CO" sz="1000" b="1" baseline="0">
                <a:solidFill>
                  <a:srgbClr val="FFCD00"/>
                </a:solidFill>
                <a:latin typeface="Verdana" panose="020B0604030504040204" pitchFamily="34" charset="0"/>
                <a:ea typeface="Verdana" panose="020B0604030504040204" pitchFamily="34" charset="0"/>
                <a:cs typeface="Tahoma" panose="020B0604030504040204" pitchFamily="34" charset="0"/>
              </a:rPr>
              <a:t> víctimas</a:t>
            </a:r>
            <a:endParaRPr lang="es-CO" sz="1000" b="1">
              <a:solidFill>
                <a:srgbClr val="FFCD00"/>
              </a:solidFill>
              <a:latin typeface="Verdana" panose="020B0604030504040204" pitchFamily="34" charset="0"/>
              <a:ea typeface="Verdana" panose="020B0604030504040204" pitchFamily="34" charset="0"/>
              <a:cs typeface="Tahoma" panose="020B0604030504040204" pitchFamily="34" charset="0"/>
            </a:endParaRPr>
          </a:p>
        </xdr:txBody>
      </xdr:sp>
      <xdr:sp macro="" textlink="AJ5">
        <xdr:nvSpPr>
          <xdr:cNvPr id="686" name="Rectángulo: esquinas superiores redondeadas 59">
            <a:extLst>
              <a:ext uri="{FF2B5EF4-FFF2-40B4-BE49-F238E27FC236}">
                <a16:creationId xmlns:a16="http://schemas.microsoft.com/office/drawing/2014/main" id="{A5D43ADE-1325-DDF9-0806-70198F70B6F4}"/>
              </a:ext>
            </a:extLst>
          </xdr:cNvPr>
          <xdr:cNvSpPr/>
        </xdr:nvSpPr>
        <xdr:spPr>
          <a:xfrm>
            <a:off x="4097630" y="2134933"/>
            <a:ext cx="1598683" cy="378065"/>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4C904C7-A5AC-4A9B-B743-4DDBC12B9F7A}" type="TxLink">
              <a:rPr lang="en-US" sz="1100" b="1" i="0" u="none" strike="noStrike">
                <a:solidFill>
                  <a:srgbClr val="000000"/>
                </a:solidFill>
                <a:latin typeface="Verdana"/>
                <a:ea typeface="Verdana"/>
                <a:cs typeface="Calibri"/>
              </a:rPr>
              <a:pPr algn="ctr"/>
              <a:t>6.835</a:t>
            </a:fld>
            <a:endParaRPr lang="es-CO" sz="1100" b="1">
              <a:latin typeface="Verdana" panose="020B0604030504040204" pitchFamily="34" charset="0"/>
              <a:ea typeface="Verdana" panose="020B0604030504040204" pitchFamily="34" charset="0"/>
            </a:endParaRPr>
          </a:p>
        </xdr:txBody>
      </xdr:sp>
      <xdr:sp macro="" textlink="BO5">
        <xdr:nvSpPr>
          <xdr:cNvPr id="687" name="Rectángulo: esquinas superiores redondeadas 60">
            <a:extLst>
              <a:ext uri="{FF2B5EF4-FFF2-40B4-BE49-F238E27FC236}">
                <a16:creationId xmlns:a16="http://schemas.microsoft.com/office/drawing/2014/main" id="{92639D4D-7BA8-4D08-9DAB-3DD21453CA01}"/>
              </a:ext>
            </a:extLst>
          </xdr:cNvPr>
          <xdr:cNvSpPr/>
        </xdr:nvSpPr>
        <xdr:spPr>
          <a:xfrm>
            <a:off x="5854890" y="2134807"/>
            <a:ext cx="1586706" cy="378106"/>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EEE9694-D98B-4731-B942-53BAAA146757}"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12,18%</a:t>
            </a:fld>
            <a:endParaRPr lang="es-CO" sz="1100" b="1">
              <a:latin typeface="Verdana" panose="020B0604030504040204" pitchFamily="34" charset="0"/>
              <a:ea typeface="Verdana" panose="020B0604030504040204" pitchFamily="34" charset="0"/>
            </a:endParaRPr>
          </a:p>
        </xdr:txBody>
      </xdr:sp>
    </xdr:grpSp>
    <xdr:clientData/>
  </xdr:twoCellAnchor>
  <xdr:twoCellAnchor editAs="absolute">
    <xdr:from>
      <xdr:col>1</xdr:col>
      <xdr:colOff>112600</xdr:colOff>
      <xdr:row>9</xdr:row>
      <xdr:rowOff>138452</xdr:rowOff>
    </xdr:from>
    <xdr:to>
      <xdr:col>2</xdr:col>
      <xdr:colOff>530421</xdr:colOff>
      <xdr:row>17</xdr:row>
      <xdr:rowOff>118015</xdr:rowOff>
    </xdr:to>
    <xdr:pic>
      <xdr:nvPicPr>
        <xdr:cNvPr id="689" name="Imagen 1">
          <a:extLst>
            <a:ext uri="{FF2B5EF4-FFF2-40B4-BE49-F238E27FC236}">
              <a16:creationId xmlns:a16="http://schemas.microsoft.com/office/drawing/2014/main" id="{3BB158FB-1D35-46CB-9C97-4CFA445318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493" y="1771309"/>
          <a:ext cx="567499" cy="1503563"/>
        </a:xfrm>
        <a:prstGeom prst="rect">
          <a:avLst/>
        </a:prstGeom>
      </xdr:spPr>
    </xdr:pic>
    <xdr:clientData/>
  </xdr:twoCellAnchor>
  <xdr:twoCellAnchor editAs="absolute">
    <xdr:from>
      <xdr:col>15</xdr:col>
      <xdr:colOff>556682</xdr:colOff>
      <xdr:row>9</xdr:row>
      <xdr:rowOff>86720</xdr:rowOff>
    </xdr:from>
    <xdr:to>
      <xdr:col>16</xdr:col>
      <xdr:colOff>15623</xdr:colOff>
      <xdr:row>17</xdr:row>
      <xdr:rowOff>172354</xdr:rowOff>
    </xdr:to>
    <xdr:pic>
      <xdr:nvPicPr>
        <xdr:cNvPr id="637" name="Imagen 3">
          <a:extLst>
            <a:ext uri="{FF2B5EF4-FFF2-40B4-BE49-F238E27FC236}">
              <a16:creationId xmlns:a16="http://schemas.microsoft.com/office/drawing/2014/main" id="{24CC68E0-CFED-4E22-A60B-E1CADEEC6E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0800000">
          <a:off x="18235082" y="1637614"/>
          <a:ext cx="561600" cy="1519987"/>
        </a:xfrm>
        <a:prstGeom prst="rect">
          <a:avLst/>
        </a:prstGeom>
      </xdr:spPr>
    </xdr:pic>
    <xdr:clientData/>
  </xdr:twoCellAnchor>
  <xdr:twoCellAnchor editAs="absolute">
    <xdr:from>
      <xdr:col>8</xdr:col>
      <xdr:colOff>1080958</xdr:colOff>
      <xdr:row>7</xdr:row>
      <xdr:rowOff>89124</xdr:rowOff>
    </xdr:from>
    <xdr:to>
      <xdr:col>13</xdr:col>
      <xdr:colOff>355451</xdr:colOff>
      <xdr:row>9</xdr:row>
      <xdr:rowOff>3286</xdr:rowOff>
    </xdr:to>
    <xdr:sp macro="" textlink="">
      <xdr:nvSpPr>
        <xdr:cNvPr id="592" name="CuadroTexto 4">
          <a:extLst>
            <a:ext uri="{FF2B5EF4-FFF2-40B4-BE49-F238E27FC236}">
              <a16:creationId xmlns:a16="http://schemas.microsoft.com/office/drawing/2014/main" id="{298831BE-DC2A-4490-9197-626D28BC79C4}"/>
            </a:ext>
          </a:extLst>
        </xdr:cNvPr>
        <xdr:cNvSpPr txBox="1">
          <a:spLocks noChangeAspect="1"/>
        </xdr:cNvSpPr>
      </xdr:nvSpPr>
      <xdr:spPr>
        <a:xfrm>
          <a:off x="10333815" y="1340981"/>
          <a:ext cx="4880636" cy="285637"/>
        </a:xfrm>
        <a:prstGeom prst="snip2SameRect">
          <a:avLst/>
        </a:prstGeom>
        <a:solidFill>
          <a:srgbClr val="504F4E"/>
        </a:solidFill>
        <a:ln w="9525" cmpd="sng">
          <a:solidFill>
            <a:srgbClr val="FFC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solidFill>
                <a:srgbClr val="FFCD00"/>
              </a:solidFill>
              <a:latin typeface="Verdana" panose="020B0604030504040204" pitchFamily="34" charset="0"/>
              <a:ea typeface="Verdana" panose="020B0604030504040204" pitchFamily="34" charset="0"/>
              <a:cs typeface="Tahoma" panose="020B0604030504040204" pitchFamily="34" charset="0"/>
            </a:rPr>
            <a:t>Universos Superación de la Situación de Vulnerabilidad</a:t>
          </a:r>
        </a:p>
      </xdr:txBody>
    </xdr:sp>
    <xdr:clientData/>
  </xdr:twoCellAnchor>
  <xdr:twoCellAnchor editAs="absolute">
    <xdr:from>
      <xdr:col>7</xdr:col>
      <xdr:colOff>736486</xdr:colOff>
      <xdr:row>9</xdr:row>
      <xdr:rowOff>50873</xdr:rowOff>
    </xdr:from>
    <xdr:to>
      <xdr:col>15</xdr:col>
      <xdr:colOff>43542</xdr:colOff>
      <xdr:row>19</xdr:row>
      <xdr:rowOff>105236</xdr:rowOff>
    </xdr:to>
    <xdr:grpSp>
      <xdr:nvGrpSpPr>
        <xdr:cNvPr id="593" name="Grupo 7">
          <a:extLst>
            <a:ext uri="{FF2B5EF4-FFF2-40B4-BE49-F238E27FC236}">
              <a16:creationId xmlns:a16="http://schemas.microsoft.com/office/drawing/2014/main" id="{3EC76CAD-F8B2-4159-8301-FE475E4F5A0E}"/>
            </a:ext>
          </a:extLst>
        </xdr:cNvPr>
        <xdr:cNvGrpSpPr/>
      </xdr:nvGrpSpPr>
      <xdr:grpSpPr>
        <a:xfrm>
          <a:off x="8582705" y="1693936"/>
          <a:ext cx="8641556" cy="1959363"/>
          <a:chOff x="8652012" y="1487364"/>
          <a:chExt cx="8141296" cy="1956289"/>
        </a:xfrm>
      </xdr:grpSpPr>
      <xdr:sp macro="" textlink="">
        <xdr:nvSpPr>
          <xdr:cNvPr id="594" name="Rectángulo: esquinas redondeadas 10">
            <a:extLst>
              <a:ext uri="{FF2B5EF4-FFF2-40B4-BE49-F238E27FC236}">
                <a16:creationId xmlns:a16="http://schemas.microsoft.com/office/drawing/2014/main" id="{5F9A30ED-FCF3-8EAD-8B9E-F36190A51B8E}"/>
              </a:ext>
            </a:extLst>
          </xdr:cNvPr>
          <xdr:cNvSpPr>
            <a:spLocks noChangeAspect="1"/>
          </xdr:cNvSpPr>
        </xdr:nvSpPr>
        <xdr:spPr>
          <a:xfrm>
            <a:off x="8698051" y="1487364"/>
            <a:ext cx="8095257" cy="1956289"/>
          </a:xfrm>
          <a:prstGeom prst="roundRect">
            <a:avLst/>
          </a:prstGeom>
          <a:solidFill>
            <a:srgbClr val="504F4E"/>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595" name="CuadroTexto 11">
            <a:extLst>
              <a:ext uri="{FF2B5EF4-FFF2-40B4-BE49-F238E27FC236}">
                <a16:creationId xmlns:a16="http://schemas.microsoft.com/office/drawing/2014/main" id="{FF352973-C34B-0D2E-750A-833E37EAFE1A}"/>
              </a:ext>
            </a:extLst>
          </xdr:cNvPr>
          <xdr:cNvSpPr txBox="1">
            <a:spLocks noChangeAspect="1"/>
          </xdr:cNvSpPr>
        </xdr:nvSpPr>
        <xdr:spPr>
          <a:xfrm>
            <a:off x="9610099" y="1594445"/>
            <a:ext cx="1089500" cy="2616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900" b="1">
                <a:solidFill>
                  <a:srgbClr val="FFCD00"/>
                </a:solidFill>
                <a:latin typeface="Verdana" panose="020B0604030504040204" pitchFamily="34" charset="0"/>
                <a:ea typeface="Verdana" panose="020B0604030504040204" pitchFamily="34" charset="0"/>
                <a:cs typeface="Tahoma" panose="020B0604030504040204" pitchFamily="34" charset="0"/>
              </a:rPr>
              <a:t>Alimentación</a:t>
            </a:r>
          </a:p>
        </xdr:txBody>
      </xdr:sp>
      <xdr:sp macro="" textlink="">
        <xdr:nvSpPr>
          <xdr:cNvPr id="596" name="CuadroTexto 12">
            <a:extLst>
              <a:ext uri="{FF2B5EF4-FFF2-40B4-BE49-F238E27FC236}">
                <a16:creationId xmlns:a16="http://schemas.microsoft.com/office/drawing/2014/main" id="{3B53307C-5568-E93D-511A-87DE66BC09C6}"/>
              </a:ext>
            </a:extLst>
          </xdr:cNvPr>
          <xdr:cNvSpPr txBox="1">
            <a:spLocks noChangeAspect="1"/>
          </xdr:cNvSpPr>
        </xdr:nvSpPr>
        <xdr:spPr>
          <a:xfrm>
            <a:off x="10843290" y="1583932"/>
            <a:ext cx="952739" cy="28255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900" b="1">
                <a:solidFill>
                  <a:srgbClr val="FFCD00"/>
                </a:solidFill>
                <a:latin typeface="Verdana" panose="020B0604030504040204" pitchFamily="34" charset="0"/>
                <a:ea typeface="Verdana" panose="020B0604030504040204" pitchFamily="34" charset="0"/>
                <a:cs typeface="Tahoma" panose="020B0604030504040204" pitchFamily="34" charset="0"/>
              </a:rPr>
              <a:t>Educación</a:t>
            </a:r>
          </a:p>
        </xdr:txBody>
      </xdr:sp>
      <xdr:sp macro="" textlink="">
        <xdr:nvSpPr>
          <xdr:cNvPr id="597" name="CuadroTexto 13">
            <a:extLst>
              <a:ext uri="{FF2B5EF4-FFF2-40B4-BE49-F238E27FC236}">
                <a16:creationId xmlns:a16="http://schemas.microsoft.com/office/drawing/2014/main" id="{0F7B0DF1-A8EF-595A-08E7-6419F8C76EC0}"/>
              </a:ext>
            </a:extLst>
          </xdr:cNvPr>
          <xdr:cNvSpPr txBox="1">
            <a:spLocks noChangeAspect="1"/>
          </xdr:cNvSpPr>
        </xdr:nvSpPr>
        <xdr:spPr>
          <a:xfrm>
            <a:off x="11957770" y="1524446"/>
            <a:ext cx="1069499" cy="38909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900" b="1">
                <a:solidFill>
                  <a:srgbClr val="FFCD00"/>
                </a:solidFill>
                <a:latin typeface="Verdana" panose="020B0604030504040204" pitchFamily="34" charset="0"/>
                <a:ea typeface="Verdana" panose="020B0604030504040204" pitchFamily="34" charset="0"/>
                <a:cs typeface="Tahoma" panose="020B0604030504040204" pitchFamily="34" charset="0"/>
              </a:rPr>
              <a:t>Generación de ingresos</a:t>
            </a:r>
          </a:p>
        </xdr:txBody>
      </xdr:sp>
      <xdr:sp macro="" textlink="">
        <xdr:nvSpPr>
          <xdr:cNvPr id="598" name="CuadroTexto 14">
            <a:extLst>
              <a:ext uri="{FF2B5EF4-FFF2-40B4-BE49-F238E27FC236}">
                <a16:creationId xmlns:a16="http://schemas.microsoft.com/office/drawing/2014/main" id="{AD333DFD-A3BD-BE40-97F0-B4B1F3CF9BDD}"/>
              </a:ext>
            </a:extLst>
          </xdr:cNvPr>
          <xdr:cNvSpPr txBox="1">
            <a:spLocks noChangeAspect="1"/>
          </xdr:cNvSpPr>
        </xdr:nvSpPr>
        <xdr:spPr>
          <a:xfrm>
            <a:off x="13360644" y="1564330"/>
            <a:ext cx="643185" cy="3212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900" b="1">
                <a:solidFill>
                  <a:srgbClr val="FFCD00"/>
                </a:solidFill>
                <a:latin typeface="Verdana" panose="020B0604030504040204" pitchFamily="34" charset="0"/>
                <a:ea typeface="Verdana" panose="020B0604030504040204" pitchFamily="34" charset="0"/>
                <a:cs typeface="Tahoma" panose="020B0604030504040204" pitchFamily="34" charset="0"/>
              </a:rPr>
              <a:t>Salud</a:t>
            </a:r>
          </a:p>
        </xdr:txBody>
      </xdr:sp>
      <xdr:sp macro="" textlink="">
        <xdr:nvSpPr>
          <xdr:cNvPr id="599" name="CuadroTexto 15">
            <a:extLst>
              <a:ext uri="{FF2B5EF4-FFF2-40B4-BE49-F238E27FC236}">
                <a16:creationId xmlns:a16="http://schemas.microsoft.com/office/drawing/2014/main" id="{DE9634E4-61F1-F66D-B626-7EEFA2068234}"/>
              </a:ext>
            </a:extLst>
          </xdr:cNvPr>
          <xdr:cNvSpPr txBox="1">
            <a:spLocks noChangeAspect="1"/>
          </xdr:cNvSpPr>
        </xdr:nvSpPr>
        <xdr:spPr>
          <a:xfrm>
            <a:off x="14456477" y="1565488"/>
            <a:ext cx="758485" cy="3212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900" b="1">
                <a:solidFill>
                  <a:srgbClr val="FFCD00"/>
                </a:solidFill>
                <a:latin typeface="Verdana" panose="020B0604030504040204" pitchFamily="34" charset="0"/>
                <a:ea typeface="Verdana" panose="020B0604030504040204" pitchFamily="34" charset="0"/>
                <a:cs typeface="Tahoma" panose="020B0604030504040204" pitchFamily="34" charset="0"/>
              </a:rPr>
              <a:t>Vivienda</a:t>
            </a:r>
          </a:p>
        </xdr:txBody>
      </xdr:sp>
      <xdr:sp macro="" textlink="AU5">
        <xdr:nvSpPr>
          <xdr:cNvPr id="600" name="Rectángulo: esquinas superiores redondeadas 16">
            <a:extLst>
              <a:ext uri="{FF2B5EF4-FFF2-40B4-BE49-F238E27FC236}">
                <a16:creationId xmlns:a16="http://schemas.microsoft.com/office/drawing/2014/main" id="{773FB324-2DAA-7FDD-45E5-68D49758DD86}"/>
              </a:ext>
            </a:extLst>
          </xdr:cNvPr>
          <xdr:cNvSpPr>
            <a:spLocks/>
          </xdr:cNvSpPr>
        </xdr:nvSpPr>
        <xdr:spPr>
          <a:xfrm>
            <a:off x="9618775" y="1930093"/>
            <a:ext cx="1030580"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DFEE6BE-6D4A-47E5-971A-DBDECAE85127}"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274</a:t>
            </a:fld>
            <a:endParaRPr lang="es-CO" sz="1100" b="1">
              <a:latin typeface="Verdana" panose="020B0604030504040204" pitchFamily="34" charset="0"/>
              <a:ea typeface="Verdana" panose="020B0604030504040204" pitchFamily="34" charset="0"/>
            </a:endParaRPr>
          </a:p>
        </xdr:txBody>
      </xdr:sp>
      <xdr:sp macro="" textlink="AV5">
        <xdr:nvSpPr>
          <xdr:cNvPr id="601" name="Rectángulo: esquinas superiores redondeadas 17">
            <a:extLst>
              <a:ext uri="{FF2B5EF4-FFF2-40B4-BE49-F238E27FC236}">
                <a16:creationId xmlns:a16="http://schemas.microsoft.com/office/drawing/2014/main" id="{3122913D-1BC2-65A4-07B9-0ACE43076B49}"/>
              </a:ext>
            </a:extLst>
          </xdr:cNvPr>
          <xdr:cNvSpPr>
            <a:spLocks/>
          </xdr:cNvSpPr>
        </xdr:nvSpPr>
        <xdr:spPr>
          <a:xfrm>
            <a:off x="9616347" y="2300361"/>
            <a:ext cx="1025100"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DD50461-4CA7-4197-B788-4D7D3AE38D6C}"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100" b="1">
              <a:latin typeface="Verdana" panose="020B0604030504040204" pitchFamily="34" charset="0"/>
              <a:ea typeface="Verdana" panose="020B0604030504040204" pitchFamily="34" charset="0"/>
            </a:endParaRPr>
          </a:p>
        </xdr:txBody>
      </xdr:sp>
      <xdr:sp macro="" textlink="AW5">
        <xdr:nvSpPr>
          <xdr:cNvPr id="602" name="Rectángulo: esquinas superiores redondeadas 18">
            <a:extLst>
              <a:ext uri="{FF2B5EF4-FFF2-40B4-BE49-F238E27FC236}">
                <a16:creationId xmlns:a16="http://schemas.microsoft.com/office/drawing/2014/main" id="{C788C45E-92CE-03C5-CD46-70A9A39880F3}"/>
              </a:ext>
            </a:extLst>
          </xdr:cNvPr>
          <xdr:cNvSpPr>
            <a:spLocks/>
          </xdr:cNvSpPr>
        </xdr:nvSpPr>
        <xdr:spPr>
          <a:xfrm>
            <a:off x="9616715" y="2665903"/>
            <a:ext cx="1026980"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942A1FD-078B-41C5-9CC6-734F9D392BBE}"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100" b="1">
              <a:latin typeface="Verdana" panose="020B0604030504040204" pitchFamily="34" charset="0"/>
              <a:ea typeface="Verdana" panose="020B0604030504040204" pitchFamily="34" charset="0"/>
            </a:endParaRPr>
          </a:p>
        </xdr:txBody>
      </xdr:sp>
      <xdr:sp macro="" textlink="AX5">
        <xdr:nvSpPr>
          <xdr:cNvPr id="603" name="Rectángulo: esquinas superiores redondeadas 19">
            <a:extLst>
              <a:ext uri="{FF2B5EF4-FFF2-40B4-BE49-F238E27FC236}">
                <a16:creationId xmlns:a16="http://schemas.microsoft.com/office/drawing/2014/main" id="{4E9C7F0F-1F97-3611-CF44-76DD016B1220}"/>
              </a:ext>
            </a:extLst>
          </xdr:cNvPr>
          <xdr:cNvSpPr>
            <a:spLocks/>
          </xdr:cNvSpPr>
        </xdr:nvSpPr>
        <xdr:spPr>
          <a:xfrm>
            <a:off x="9620844" y="3054028"/>
            <a:ext cx="1026980"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9580C89-00DE-4AF2-BF35-E487FF3140BF}"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15</a:t>
            </a:fld>
            <a:endParaRPr lang="es-CO" sz="1100" b="1">
              <a:latin typeface="Verdana" panose="020B0604030504040204" pitchFamily="34" charset="0"/>
              <a:ea typeface="Verdana" panose="020B0604030504040204" pitchFamily="34" charset="0"/>
            </a:endParaRPr>
          </a:p>
        </xdr:txBody>
      </xdr:sp>
      <xdr:sp macro="" textlink="">
        <xdr:nvSpPr>
          <xdr:cNvPr id="604" name="CuadroTexto 20">
            <a:extLst>
              <a:ext uri="{FF2B5EF4-FFF2-40B4-BE49-F238E27FC236}">
                <a16:creationId xmlns:a16="http://schemas.microsoft.com/office/drawing/2014/main" id="{AC9FCCF2-AF02-AAAB-CF2C-ADCE76E82337}"/>
              </a:ext>
            </a:extLst>
          </xdr:cNvPr>
          <xdr:cNvSpPr txBox="1">
            <a:spLocks noChangeAspect="1"/>
          </xdr:cNvSpPr>
        </xdr:nvSpPr>
        <xdr:spPr>
          <a:xfrm>
            <a:off x="15515206" y="1518505"/>
            <a:ext cx="919560" cy="39356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900" b="1">
                <a:solidFill>
                  <a:srgbClr val="FFCD00"/>
                </a:solidFill>
                <a:latin typeface="Verdana" panose="020B0604030504040204" pitchFamily="34" charset="0"/>
                <a:ea typeface="Verdana" panose="020B0604030504040204" pitchFamily="34" charset="0"/>
                <a:cs typeface="Tahoma" panose="020B0604030504040204" pitchFamily="34" charset="0"/>
              </a:rPr>
              <a:t>Atención</a:t>
            </a:r>
            <a:r>
              <a:rPr lang="es-CO" sz="900" b="1" baseline="0">
                <a:solidFill>
                  <a:srgbClr val="FFCD00"/>
                </a:solidFill>
                <a:latin typeface="Verdana" panose="020B0604030504040204" pitchFamily="34" charset="0"/>
                <a:ea typeface="Verdana" panose="020B0604030504040204" pitchFamily="34" charset="0"/>
                <a:cs typeface="Tahoma" panose="020B0604030504040204" pitchFamily="34" charset="0"/>
              </a:rPr>
              <a:t> Psicosocial</a:t>
            </a:r>
            <a:endParaRPr lang="es-CO" sz="900" b="1">
              <a:solidFill>
                <a:srgbClr val="FFCD00"/>
              </a:solidFill>
              <a:latin typeface="Verdana" panose="020B0604030504040204" pitchFamily="34" charset="0"/>
              <a:ea typeface="Verdana" panose="020B0604030504040204" pitchFamily="34" charset="0"/>
              <a:cs typeface="Tahoma" panose="020B0604030504040204" pitchFamily="34" charset="0"/>
            </a:endParaRPr>
          </a:p>
        </xdr:txBody>
      </xdr:sp>
      <xdr:sp macro="" textlink="BC5">
        <xdr:nvSpPr>
          <xdr:cNvPr id="605" name="Rectángulo: esquinas superiores redondeadas 21">
            <a:extLst>
              <a:ext uri="{FF2B5EF4-FFF2-40B4-BE49-F238E27FC236}">
                <a16:creationId xmlns:a16="http://schemas.microsoft.com/office/drawing/2014/main" id="{0208B96A-7A01-3A02-3A98-FF8295F56601}"/>
              </a:ext>
            </a:extLst>
          </xdr:cNvPr>
          <xdr:cNvSpPr>
            <a:spLocks/>
          </xdr:cNvSpPr>
        </xdr:nvSpPr>
        <xdr:spPr>
          <a:xfrm>
            <a:off x="11983419" y="1935224"/>
            <a:ext cx="1022858"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CAF6890-A277-4A8B-95D4-996EDF991D9D}"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459</a:t>
            </a:fld>
            <a:endParaRPr lang="es-CO" sz="1100" b="1">
              <a:latin typeface="Verdana" panose="020B0604030504040204" pitchFamily="34" charset="0"/>
              <a:ea typeface="Verdana" panose="020B0604030504040204" pitchFamily="34" charset="0"/>
            </a:endParaRPr>
          </a:p>
        </xdr:txBody>
      </xdr:sp>
      <xdr:sp macro="" textlink="BD5">
        <xdr:nvSpPr>
          <xdr:cNvPr id="606" name="Rectángulo: esquinas superiores redondeadas 22">
            <a:extLst>
              <a:ext uri="{FF2B5EF4-FFF2-40B4-BE49-F238E27FC236}">
                <a16:creationId xmlns:a16="http://schemas.microsoft.com/office/drawing/2014/main" id="{1EFC4811-26D4-2FBD-654C-52D879C39580}"/>
              </a:ext>
            </a:extLst>
          </xdr:cNvPr>
          <xdr:cNvSpPr>
            <a:spLocks/>
          </xdr:cNvSpPr>
        </xdr:nvSpPr>
        <xdr:spPr>
          <a:xfrm>
            <a:off x="11981495" y="2303377"/>
            <a:ext cx="1022858"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ED57ABC-6503-42CC-8E73-395A2E3CA558}"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100" b="1">
              <a:latin typeface="Verdana" panose="020B0604030504040204" pitchFamily="34" charset="0"/>
              <a:ea typeface="Verdana" panose="020B0604030504040204" pitchFamily="34" charset="0"/>
            </a:endParaRPr>
          </a:p>
        </xdr:txBody>
      </xdr:sp>
      <xdr:sp macro="" textlink="BE5">
        <xdr:nvSpPr>
          <xdr:cNvPr id="607" name="Rectángulo: esquinas superiores redondeadas 23">
            <a:extLst>
              <a:ext uri="{FF2B5EF4-FFF2-40B4-BE49-F238E27FC236}">
                <a16:creationId xmlns:a16="http://schemas.microsoft.com/office/drawing/2014/main" id="{D344A204-9F77-FD39-23C8-7A7F2CE5A42B}"/>
              </a:ext>
            </a:extLst>
          </xdr:cNvPr>
          <xdr:cNvSpPr>
            <a:spLocks/>
          </xdr:cNvSpPr>
        </xdr:nvSpPr>
        <xdr:spPr>
          <a:xfrm>
            <a:off x="11993332" y="2672351"/>
            <a:ext cx="1022858"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A618BB0-88C3-4EA4-989F-86E01017CC2B}"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4</a:t>
            </a:fld>
            <a:endParaRPr lang="es-CO" sz="1100" b="1">
              <a:latin typeface="Verdana" panose="020B0604030504040204" pitchFamily="34" charset="0"/>
              <a:ea typeface="Verdana" panose="020B0604030504040204" pitchFamily="34" charset="0"/>
            </a:endParaRPr>
          </a:p>
        </xdr:txBody>
      </xdr:sp>
      <xdr:sp macro="" textlink="BF5">
        <xdr:nvSpPr>
          <xdr:cNvPr id="608" name="Rectángulo: esquinas superiores redondeadas 24">
            <a:extLst>
              <a:ext uri="{FF2B5EF4-FFF2-40B4-BE49-F238E27FC236}">
                <a16:creationId xmlns:a16="http://schemas.microsoft.com/office/drawing/2014/main" id="{8F4D3E1D-5B78-F744-E1C6-EF17C3A4D247}"/>
              </a:ext>
            </a:extLst>
          </xdr:cNvPr>
          <xdr:cNvSpPr>
            <a:spLocks/>
          </xdr:cNvSpPr>
        </xdr:nvSpPr>
        <xdr:spPr>
          <a:xfrm>
            <a:off x="11991389" y="3060883"/>
            <a:ext cx="1022858"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6FC65DE-E521-48AA-ACEB-451F1CF4E58F}"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12</a:t>
            </a:fld>
            <a:endParaRPr lang="es-CO" sz="1100" b="1">
              <a:latin typeface="Verdana" panose="020B0604030504040204" pitchFamily="34" charset="0"/>
              <a:ea typeface="Verdana" panose="020B0604030504040204" pitchFamily="34" charset="0"/>
            </a:endParaRPr>
          </a:p>
        </xdr:txBody>
      </xdr:sp>
      <xdr:sp macro="" textlink="AM5">
        <xdr:nvSpPr>
          <xdr:cNvPr id="609" name="Rectángulo: esquinas superiores redondeadas 25">
            <a:extLst>
              <a:ext uri="{FF2B5EF4-FFF2-40B4-BE49-F238E27FC236}">
                <a16:creationId xmlns:a16="http://schemas.microsoft.com/office/drawing/2014/main" id="{218A6B42-E83A-B8CA-C8C0-07CD874AC5A9}"/>
              </a:ext>
            </a:extLst>
          </xdr:cNvPr>
          <xdr:cNvSpPr>
            <a:spLocks/>
          </xdr:cNvSpPr>
        </xdr:nvSpPr>
        <xdr:spPr>
          <a:xfrm>
            <a:off x="13142400" y="1941175"/>
            <a:ext cx="1021668"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44F3A00-4537-4200-BB36-018C1DA25375}"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79</a:t>
            </a:fld>
            <a:endParaRPr lang="es-CO" sz="1100" b="1">
              <a:latin typeface="Verdana" panose="020B0604030504040204" pitchFamily="34" charset="0"/>
              <a:ea typeface="Verdana" panose="020B0604030504040204" pitchFamily="34" charset="0"/>
            </a:endParaRPr>
          </a:p>
        </xdr:txBody>
      </xdr:sp>
      <xdr:sp macro="" textlink="AN5">
        <xdr:nvSpPr>
          <xdr:cNvPr id="610" name="Rectángulo: esquinas superiores redondeadas 26">
            <a:extLst>
              <a:ext uri="{FF2B5EF4-FFF2-40B4-BE49-F238E27FC236}">
                <a16:creationId xmlns:a16="http://schemas.microsoft.com/office/drawing/2014/main" id="{82CAE1CE-34B3-B153-AB7D-4F116AC7291F}"/>
              </a:ext>
            </a:extLst>
          </xdr:cNvPr>
          <xdr:cNvSpPr>
            <a:spLocks/>
          </xdr:cNvSpPr>
        </xdr:nvSpPr>
        <xdr:spPr>
          <a:xfrm>
            <a:off x="13146510" y="2305250"/>
            <a:ext cx="1021668"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020DD94-0569-4866-A006-006C77B2B23C}"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100" b="1">
              <a:latin typeface="Verdana" panose="020B0604030504040204" pitchFamily="34" charset="0"/>
              <a:ea typeface="Verdana" panose="020B0604030504040204" pitchFamily="34" charset="0"/>
            </a:endParaRPr>
          </a:p>
        </xdr:txBody>
      </xdr:sp>
      <xdr:sp macro="" textlink="AO5">
        <xdr:nvSpPr>
          <xdr:cNvPr id="611" name="Rectángulo: esquinas superiores redondeadas 27">
            <a:extLst>
              <a:ext uri="{FF2B5EF4-FFF2-40B4-BE49-F238E27FC236}">
                <a16:creationId xmlns:a16="http://schemas.microsoft.com/office/drawing/2014/main" id="{E095C5DF-E44F-D1BA-C8F6-AD6476170ADC}"/>
              </a:ext>
            </a:extLst>
          </xdr:cNvPr>
          <xdr:cNvSpPr>
            <a:spLocks/>
          </xdr:cNvSpPr>
        </xdr:nvSpPr>
        <xdr:spPr>
          <a:xfrm>
            <a:off x="13146312" y="2675922"/>
            <a:ext cx="1022858"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B9C4DB4-62A8-43DB-8927-B0E483C180A6}"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100" b="1">
              <a:latin typeface="Verdana" panose="020B0604030504040204" pitchFamily="34" charset="0"/>
              <a:ea typeface="Verdana" panose="020B0604030504040204" pitchFamily="34" charset="0"/>
            </a:endParaRPr>
          </a:p>
        </xdr:txBody>
      </xdr:sp>
      <xdr:sp macro="" textlink="AP5">
        <xdr:nvSpPr>
          <xdr:cNvPr id="612" name="Rectángulo: esquinas superiores redondeadas 28">
            <a:extLst>
              <a:ext uri="{FF2B5EF4-FFF2-40B4-BE49-F238E27FC236}">
                <a16:creationId xmlns:a16="http://schemas.microsoft.com/office/drawing/2014/main" id="{74A895FA-3D4E-AC09-C799-E241EC38EAB7}"/>
              </a:ext>
            </a:extLst>
          </xdr:cNvPr>
          <xdr:cNvSpPr>
            <a:spLocks/>
          </xdr:cNvSpPr>
        </xdr:nvSpPr>
        <xdr:spPr>
          <a:xfrm>
            <a:off x="13150411" y="3058503"/>
            <a:ext cx="1022858"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97D0B6E-EF81-4B15-82CA-F18368CB514E}"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100" b="1">
              <a:latin typeface="Verdana" panose="020B0604030504040204" pitchFamily="34" charset="0"/>
              <a:ea typeface="Verdana" panose="020B0604030504040204" pitchFamily="34" charset="0"/>
            </a:endParaRPr>
          </a:p>
        </xdr:txBody>
      </xdr:sp>
      <xdr:sp macro="" textlink="AY5">
        <xdr:nvSpPr>
          <xdr:cNvPr id="613" name="Rectángulo: esquinas superiores redondeadas 39">
            <a:extLst>
              <a:ext uri="{FF2B5EF4-FFF2-40B4-BE49-F238E27FC236}">
                <a16:creationId xmlns:a16="http://schemas.microsoft.com/office/drawing/2014/main" id="{9DDA278F-84FC-B3EA-AA83-34B9E503568E}"/>
              </a:ext>
            </a:extLst>
          </xdr:cNvPr>
          <xdr:cNvSpPr>
            <a:spLocks/>
          </xdr:cNvSpPr>
        </xdr:nvSpPr>
        <xdr:spPr>
          <a:xfrm>
            <a:off x="14304815" y="1941175"/>
            <a:ext cx="1021484"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D407BD4-615C-416C-8F10-89311AD41413}"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1.689</a:t>
            </a:fld>
            <a:endParaRPr lang="es-CO" sz="1100" b="1">
              <a:latin typeface="Verdana" panose="020B0604030504040204" pitchFamily="34" charset="0"/>
              <a:ea typeface="Verdana" panose="020B0604030504040204" pitchFamily="34" charset="0"/>
            </a:endParaRPr>
          </a:p>
        </xdr:txBody>
      </xdr:sp>
      <xdr:sp macro="" textlink="AZ5">
        <xdr:nvSpPr>
          <xdr:cNvPr id="614" name="Rectángulo: esquinas superiores redondeadas 40">
            <a:extLst>
              <a:ext uri="{FF2B5EF4-FFF2-40B4-BE49-F238E27FC236}">
                <a16:creationId xmlns:a16="http://schemas.microsoft.com/office/drawing/2014/main" id="{13A3A680-CFCC-A4EC-E457-899B7EF746FF}"/>
              </a:ext>
            </a:extLst>
          </xdr:cNvPr>
          <xdr:cNvSpPr>
            <a:spLocks/>
          </xdr:cNvSpPr>
        </xdr:nvSpPr>
        <xdr:spPr>
          <a:xfrm>
            <a:off x="14308695" y="2306436"/>
            <a:ext cx="1021484"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AC65E38-F523-489B-AF2D-E5D3084358DA}"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100" b="1">
              <a:latin typeface="Verdana" panose="020B0604030504040204" pitchFamily="34" charset="0"/>
              <a:ea typeface="Verdana" panose="020B0604030504040204" pitchFamily="34" charset="0"/>
            </a:endParaRPr>
          </a:p>
        </xdr:txBody>
      </xdr:sp>
      <xdr:sp macro="" textlink="BA5">
        <xdr:nvSpPr>
          <xdr:cNvPr id="615" name="Rectángulo: esquinas superiores redondeadas 41">
            <a:extLst>
              <a:ext uri="{FF2B5EF4-FFF2-40B4-BE49-F238E27FC236}">
                <a16:creationId xmlns:a16="http://schemas.microsoft.com/office/drawing/2014/main" id="{91D1D450-522A-7A03-C747-7A99DF0365D8}"/>
              </a:ext>
            </a:extLst>
          </xdr:cNvPr>
          <xdr:cNvSpPr>
            <a:spLocks/>
          </xdr:cNvSpPr>
        </xdr:nvSpPr>
        <xdr:spPr>
          <a:xfrm>
            <a:off x="14314794" y="2677109"/>
            <a:ext cx="1021484"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2E25D47-A24D-4C21-848B-56C20FA7BF67}"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15</a:t>
            </a:fld>
            <a:endParaRPr lang="es-CO" sz="1100" b="1">
              <a:latin typeface="Verdana" panose="020B0604030504040204" pitchFamily="34" charset="0"/>
              <a:ea typeface="Verdana" panose="020B0604030504040204" pitchFamily="34" charset="0"/>
            </a:endParaRPr>
          </a:p>
        </xdr:txBody>
      </xdr:sp>
      <xdr:sp macro="" textlink="BB5">
        <xdr:nvSpPr>
          <xdr:cNvPr id="616" name="Rectángulo: esquinas superiores redondeadas 42">
            <a:extLst>
              <a:ext uri="{FF2B5EF4-FFF2-40B4-BE49-F238E27FC236}">
                <a16:creationId xmlns:a16="http://schemas.microsoft.com/office/drawing/2014/main" id="{0CCC70F4-68DE-7D2B-FF2C-A52B8313AAA9}"/>
              </a:ext>
            </a:extLst>
          </xdr:cNvPr>
          <xdr:cNvSpPr>
            <a:spLocks/>
          </xdr:cNvSpPr>
        </xdr:nvSpPr>
        <xdr:spPr>
          <a:xfrm>
            <a:off x="14318664" y="3059689"/>
            <a:ext cx="1021484"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CA49132-9388-4183-BB58-377D9307B50C}"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53</a:t>
            </a:fld>
            <a:endParaRPr lang="es-CO" sz="1100" b="1">
              <a:latin typeface="Verdana" panose="020B0604030504040204" pitchFamily="34" charset="0"/>
              <a:ea typeface="Verdana" panose="020B0604030504040204" pitchFamily="34" charset="0"/>
            </a:endParaRPr>
          </a:p>
        </xdr:txBody>
      </xdr:sp>
      <xdr:sp macro="" textlink="AQ5">
        <xdr:nvSpPr>
          <xdr:cNvPr id="617" name="Rectángulo: esquinas superiores redondeadas 43">
            <a:extLst>
              <a:ext uri="{FF2B5EF4-FFF2-40B4-BE49-F238E27FC236}">
                <a16:creationId xmlns:a16="http://schemas.microsoft.com/office/drawing/2014/main" id="{53E075E2-7040-8B11-DDD4-466C72F6F490}"/>
              </a:ext>
            </a:extLst>
          </xdr:cNvPr>
          <xdr:cNvSpPr>
            <a:spLocks/>
          </xdr:cNvSpPr>
        </xdr:nvSpPr>
        <xdr:spPr>
          <a:xfrm>
            <a:off x="10804773" y="1935849"/>
            <a:ext cx="1023133" cy="260633"/>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1F09E26-EDA1-47C0-A9A5-0F69E3305FC9}"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62</a:t>
            </a:fld>
            <a:endParaRPr lang="es-CO" sz="1100" b="1">
              <a:latin typeface="Verdana" panose="020B0604030504040204" pitchFamily="34" charset="0"/>
              <a:ea typeface="Verdana" panose="020B0604030504040204" pitchFamily="34" charset="0"/>
            </a:endParaRPr>
          </a:p>
        </xdr:txBody>
      </xdr:sp>
      <xdr:sp macro="" textlink="AR5">
        <xdr:nvSpPr>
          <xdr:cNvPr id="618" name="Rectángulo: esquinas superiores redondeadas 44">
            <a:extLst>
              <a:ext uri="{FF2B5EF4-FFF2-40B4-BE49-F238E27FC236}">
                <a16:creationId xmlns:a16="http://schemas.microsoft.com/office/drawing/2014/main" id="{32A90F94-65DA-CE22-F852-75AC4E823136}"/>
              </a:ext>
            </a:extLst>
          </xdr:cNvPr>
          <xdr:cNvSpPr>
            <a:spLocks/>
          </xdr:cNvSpPr>
        </xdr:nvSpPr>
        <xdr:spPr>
          <a:xfrm>
            <a:off x="10810199" y="2301811"/>
            <a:ext cx="1023133"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308D5EF-CE06-4836-9619-4CD74194264E}"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100" b="1">
              <a:latin typeface="Verdana" panose="020B0604030504040204" pitchFamily="34" charset="0"/>
              <a:ea typeface="Verdana" panose="020B0604030504040204" pitchFamily="34" charset="0"/>
            </a:endParaRPr>
          </a:p>
        </xdr:txBody>
      </xdr:sp>
      <xdr:sp macro="" textlink="AS5">
        <xdr:nvSpPr>
          <xdr:cNvPr id="619" name="Rectángulo: esquinas superiores redondeadas 45">
            <a:extLst>
              <a:ext uri="{FF2B5EF4-FFF2-40B4-BE49-F238E27FC236}">
                <a16:creationId xmlns:a16="http://schemas.microsoft.com/office/drawing/2014/main" id="{34F143FE-19B6-F09C-7AFD-BE6CED69F752}"/>
              </a:ext>
            </a:extLst>
          </xdr:cNvPr>
          <xdr:cNvSpPr>
            <a:spLocks/>
          </xdr:cNvSpPr>
        </xdr:nvSpPr>
        <xdr:spPr>
          <a:xfrm>
            <a:off x="10815068" y="2672352"/>
            <a:ext cx="1021942"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4CABEB5-4766-45DC-AE62-EF0C44EBB4DC}"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2</a:t>
            </a:fld>
            <a:endParaRPr lang="es-CO" sz="1100" b="1">
              <a:latin typeface="Verdana" panose="020B0604030504040204" pitchFamily="34" charset="0"/>
              <a:ea typeface="Verdana" panose="020B0604030504040204" pitchFamily="34" charset="0"/>
            </a:endParaRPr>
          </a:p>
        </xdr:txBody>
      </xdr:sp>
      <xdr:sp macro="" textlink="AT5">
        <xdr:nvSpPr>
          <xdr:cNvPr id="620" name="Rectángulo: esquinas superiores redondeadas 46">
            <a:extLst>
              <a:ext uri="{FF2B5EF4-FFF2-40B4-BE49-F238E27FC236}">
                <a16:creationId xmlns:a16="http://schemas.microsoft.com/office/drawing/2014/main" id="{FDD895EA-5EB5-278E-66D0-A9B62E2A7164}"/>
              </a:ext>
            </a:extLst>
          </xdr:cNvPr>
          <xdr:cNvSpPr>
            <a:spLocks/>
          </xdr:cNvSpPr>
        </xdr:nvSpPr>
        <xdr:spPr>
          <a:xfrm>
            <a:off x="10818970" y="3054932"/>
            <a:ext cx="1021942"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9F9D4CA-8800-44D6-A07B-517330861C8E}"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100" b="1">
              <a:latin typeface="Verdana" panose="020B0604030504040204" pitchFamily="34" charset="0"/>
              <a:ea typeface="Verdana" panose="020B0604030504040204" pitchFamily="34" charset="0"/>
            </a:endParaRPr>
          </a:p>
        </xdr:txBody>
      </xdr:sp>
      <xdr:sp macro="" textlink="BG5">
        <xdr:nvSpPr>
          <xdr:cNvPr id="621" name="Rectángulo: esquinas superiores redondeadas 47">
            <a:extLst>
              <a:ext uri="{FF2B5EF4-FFF2-40B4-BE49-F238E27FC236}">
                <a16:creationId xmlns:a16="http://schemas.microsoft.com/office/drawing/2014/main" id="{8833A0BD-2108-A8FD-2140-CC71FF194E92}"/>
              </a:ext>
            </a:extLst>
          </xdr:cNvPr>
          <xdr:cNvSpPr>
            <a:spLocks/>
          </xdr:cNvSpPr>
        </xdr:nvSpPr>
        <xdr:spPr>
          <a:xfrm>
            <a:off x="15473171" y="1947129"/>
            <a:ext cx="1021484"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F40114E-BB8F-41A0-B66B-33A038EE2408}"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438</a:t>
            </a:fld>
            <a:endParaRPr lang="es-CO" sz="1100" b="1">
              <a:latin typeface="Verdana" panose="020B0604030504040204" pitchFamily="34" charset="0"/>
              <a:ea typeface="Verdana" panose="020B0604030504040204" pitchFamily="34" charset="0"/>
            </a:endParaRPr>
          </a:p>
        </xdr:txBody>
      </xdr:sp>
      <xdr:sp macro="" textlink="BH5">
        <xdr:nvSpPr>
          <xdr:cNvPr id="622" name="Rectángulo: esquinas superiores redondeadas 48">
            <a:extLst>
              <a:ext uri="{FF2B5EF4-FFF2-40B4-BE49-F238E27FC236}">
                <a16:creationId xmlns:a16="http://schemas.microsoft.com/office/drawing/2014/main" id="{A1E500A3-707D-93E9-6BDC-09289F402A4C}"/>
              </a:ext>
            </a:extLst>
          </xdr:cNvPr>
          <xdr:cNvSpPr>
            <a:spLocks/>
          </xdr:cNvSpPr>
        </xdr:nvSpPr>
        <xdr:spPr>
          <a:xfrm>
            <a:off x="15477290" y="2302870"/>
            <a:ext cx="1021484"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842619B-9435-4720-8411-2FBC076C8F70}"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0</a:t>
            </a:fld>
            <a:endParaRPr lang="es-CO" sz="1100" b="1">
              <a:latin typeface="Verdana" panose="020B0604030504040204" pitchFamily="34" charset="0"/>
              <a:ea typeface="Verdana" panose="020B0604030504040204" pitchFamily="34" charset="0"/>
            </a:endParaRPr>
          </a:p>
        </xdr:txBody>
      </xdr:sp>
      <xdr:sp macro="" textlink="BI5">
        <xdr:nvSpPr>
          <xdr:cNvPr id="623" name="Rectángulo: esquinas superiores redondeadas 49">
            <a:extLst>
              <a:ext uri="{FF2B5EF4-FFF2-40B4-BE49-F238E27FC236}">
                <a16:creationId xmlns:a16="http://schemas.microsoft.com/office/drawing/2014/main" id="{9D3CE0CA-EF55-8F45-3645-AAB8AA10AB22}"/>
              </a:ext>
            </a:extLst>
          </xdr:cNvPr>
          <xdr:cNvSpPr>
            <a:spLocks/>
          </xdr:cNvSpPr>
        </xdr:nvSpPr>
        <xdr:spPr>
          <a:xfrm>
            <a:off x="15483030" y="2673538"/>
            <a:ext cx="1021484"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67E8E38-8D88-477A-8DAB-0307D5762846}"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17</a:t>
            </a:fld>
            <a:endParaRPr lang="es-CO" sz="1100" b="1">
              <a:latin typeface="Verdana" panose="020B0604030504040204" pitchFamily="34" charset="0"/>
              <a:ea typeface="Verdana" panose="020B0604030504040204" pitchFamily="34" charset="0"/>
            </a:endParaRPr>
          </a:p>
        </xdr:txBody>
      </xdr:sp>
      <xdr:sp macro="" textlink="BJ5">
        <xdr:nvSpPr>
          <xdr:cNvPr id="624" name="Rectángulo: esquinas superiores redondeadas 50">
            <a:extLst>
              <a:ext uri="{FF2B5EF4-FFF2-40B4-BE49-F238E27FC236}">
                <a16:creationId xmlns:a16="http://schemas.microsoft.com/office/drawing/2014/main" id="{A084C9EF-A7B8-3B20-BA0F-2DD00DD726DB}"/>
              </a:ext>
            </a:extLst>
          </xdr:cNvPr>
          <xdr:cNvSpPr>
            <a:spLocks/>
          </xdr:cNvSpPr>
        </xdr:nvSpPr>
        <xdr:spPr>
          <a:xfrm>
            <a:off x="15487138" y="3062076"/>
            <a:ext cx="1021484" cy="270000"/>
          </a:xfrm>
          <a:prstGeom prst="round2SameRect">
            <a:avLst/>
          </a:prstGeom>
          <a:solidFill>
            <a:sysClr val="window" lastClr="FFFFFF"/>
          </a:solidFill>
          <a:ln w="19050">
            <a:solidFill>
              <a:srgbClr val="FFC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27DB9B-CEB6-4471-AA3B-B99C8A6DABF4}" type="TxLink">
              <a:rPr lang="en-US" sz="1100" b="1" i="0" u="none" strike="noStrike">
                <a:solidFill>
                  <a:srgbClr val="000000"/>
                </a:solidFill>
                <a:latin typeface="Verdana" panose="020B0604030504040204" pitchFamily="34" charset="0"/>
                <a:ea typeface="Verdana" panose="020B0604030504040204" pitchFamily="34" charset="0"/>
                <a:cs typeface="Calibri"/>
              </a:rPr>
              <a:pPr algn="ctr"/>
              <a:t>16</a:t>
            </a:fld>
            <a:endParaRPr lang="es-CO" sz="1100" b="1">
              <a:latin typeface="Verdana" panose="020B0604030504040204" pitchFamily="34" charset="0"/>
              <a:ea typeface="Verdana" panose="020B0604030504040204" pitchFamily="34" charset="0"/>
            </a:endParaRPr>
          </a:p>
        </xdr:txBody>
      </xdr:sp>
      <xdr:sp macro="" textlink="">
        <xdr:nvSpPr>
          <xdr:cNvPr id="625" name="CuadroTexto 62">
            <a:extLst>
              <a:ext uri="{FF2B5EF4-FFF2-40B4-BE49-F238E27FC236}">
                <a16:creationId xmlns:a16="http://schemas.microsoft.com/office/drawing/2014/main" id="{642F4295-FAB6-D7DD-248D-D7D7F0A89F72}"/>
              </a:ext>
            </a:extLst>
          </xdr:cNvPr>
          <xdr:cNvSpPr txBox="1">
            <a:spLocks noChangeAspect="1"/>
          </xdr:cNvSpPr>
        </xdr:nvSpPr>
        <xdr:spPr>
          <a:xfrm>
            <a:off x="8665481" y="1943297"/>
            <a:ext cx="1008000" cy="2738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900" b="1" i="1" baseline="0">
                <a:solidFill>
                  <a:srgbClr val="FFCD00"/>
                </a:solidFill>
                <a:latin typeface="Verdana" panose="020B0604030504040204" pitchFamily="34" charset="0"/>
                <a:ea typeface="Verdana" panose="020B0604030504040204" pitchFamily="34" charset="0"/>
                <a:cs typeface="Tahoma" panose="020B0604030504040204" pitchFamily="34" charset="0"/>
              </a:rPr>
              <a:t>Ninguno</a:t>
            </a:r>
            <a:endParaRPr lang="es-CO" sz="900" b="1" i="1">
              <a:solidFill>
                <a:srgbClr val="FFCD00"/>
              </a:solidFill>
              <a:latin typeface="Verdana" panose="020B0604030504040204" pitchFamily="34" charset="0"/>
              <a:ea typeface="Verdana" panose="020B0604030504040204" pitchFamily="34" charset="0"/>
              <a:cs typeface="Tahoma" panose="020B0604030504040204" pitchFamily="34" charset="0"/>
            </a:endParaRPr>
          </a:p>
        </xdr:txBody>
      </xdr:sp>
      <xdr:sp macro="" textlink="">
        <xdr:nvSpPr>
          <xdr:cNvPr id="626" name="CuadroTexto 63">
            <a:extLst>
              <a:ext uri="{FF2B5EF4-FFF2-40B4-BE49-F238E27FC236}">
                <a16:creationId xmlns:a16="http://schemas.microsoft.com/office/drawing/2014/main" id="{1D463A05-C3EC-958A-16A3-0675DB91BDBA}"/>
              </a:ext>
            </a:extLst>
          </xdr:cNvPr>
          <xdr:cNvSpPr txBox="1">
            <a:spLocks noChangeAspect="1"/>
          </xdr:cNvSpPr>
        </xdr:nvSpPr>
        <xdr:spPr>
          <a:xfrm>
            <a:off x="8652012" y="2221460"/>
            <a:ext cx="1008000" cy="447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900" b="1" i="1" baseline="0">
                <a:solidFill>
                  <a:srgbClr val="FFCD00"/>
                </a:solidFill>
                <a:latin typeface="Verdana" panose="020B0604030504040204" pitchFamily="34" charset="0"/>
                <a:ea typeface="Verdana" panose="020B0604030504040204" pitchFamily="34" charset="0"/>
                <a:cs typeface="Tahoma" panose="020B0604030504040204" pitchFamily="34" charset="0"/>
              </a:rPr>
              <a:t>Gitano(a) Rrom</a:t>
            </a:r>
            <a:endParaRPr lang="es-CO" sz="900" b="1" i="1">
              <a:solidFill>
                <a:srgbClr val="FFCD00"/>
              </a:solidFill>
              <a:latin typeface="Verdana" panose="020B0604030504040204" pitchFamily="34" charset="0"/>
              <a:ea typeface="Verdana" panose="020B0604030504040204" pitchFamily="34" charset="0"/>
              <a:cs typeface="Tahoma" panose="020B0604030504040204" pitchFamily="34" charset="0"/>
            </a:endParaRPr>
          </a:p>
        </xdr:txBody>
      </xdr:sp>
      <xdr:sp macro="" textlink="">
        <xdr:nvSpPr>
          <xdr:cNvPr id="627" name="CuadroTexto 64">
            <a:extLst>
              <a:ext uri="{FF2B5EF4-FFF2-40B4-BE49-F238E27FC236}">
                <a16:creationId xmlns:a16="http://schemas.microsoft.com/office/drawing/2014/main" id="{F7727DB3-DF26-5B86-BFFA-2E0E051F7AE6}"/>
              </a:ext>
            </a:extLst>
          </xdr:cNvPr>
          <xdr:cNvSpPr txBox="1">
            <a:spLocks noChangeAspect="1"/>
          </xdr:cNvSpPr>
        </xdr:nvSpPr>
        <xdr:spPr>
          <a:xfrm>
            <a:off x="8669518" y="2661532"/>
            <a:ext cx="1008000" cy="301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900" b="1" i="1" baseline="0">
                <a:solidFill>
                  <a:srgbClr val="FFCD00"/>
                </a:solidFill>
                <a:latin typeface="Verdana" panose="020B0604030504040204" pitchFamily="34" charset="0"/>
                <a:ea typeface="Verdana" panose="020B0604030504040204" pitchFamily="34" charset="0"/>
                <a:cs typeface="Tahoma" panose="020B0604030504040204" pitchFamily="34" charset="0"/>
              </a:rPr>
              <a:t>Indígena</a:t>
            </a:r>
            <a:endParaRPr lang="es-CO" sz="900" b="1" i="1">
              <a:solidFill>
                <a:srgbClr val="FFCD00"/>
              </a:solidFill>
              <a:latin typeface="Verdana" panose="020B0604030504040204" pitchFamily="34" charset="0"/>
              <a:ea typeface="Verdana" panose="020B0604030504040204" pitchFamily="34" charset="0"/>
              <a:cs typeface="Tahoma" panose="020B0604030504040204" pitchFamily="34" charset="0"/>
            </a:endParaRPr>
          </a:p>
        </xdr:txBody>
      </xdr:sp>
      <xdr:sp macro="" textlink="">
        <xdr:nvSpPr>
          <xdr:cNvPr id="628" name="CuadroTexto 65">
            <a:extLst>
              <a:ext uri="{FF2B5EF4-FFF2-40B4-BE49-F238E27FC236}">
                <a16:creationId xmlns:a16="http://schemas.microsoft.com/office/drawing/2014/main" id="{292C8E43-6325-81F3-0F48-094335029E06}"/>
              </a:ext>
            </a:extLst>
          </xdr:cNvPr>
          <xdr:cNvSpPr txBox="1">
            <a:spLocks noChangeAspect="1"/>
          </xdr:cNvSpPr>
        </xdr:nvSpPr>
        <xdr:spPr>
          <a:xfrm>
            <a:off x="8669518" y="3062320"/>
            <a:ext cx="1008000" cy="293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900" b="1" i="1" baseline="0">
                <a:solidFill>
                  <a:srgbClr val="FFCD00"/>
                </a:solidFill>
                <a:latin typeface="Verdana" panose="020B0604030504040204" pitchFamily="34" charset="0"/>
                <a:ea typeface="Verdana" panose="020B0604030504040204" pitchFamily="34" charset="0"/>
                <a:cs typeface="Tahoma" panose="020B0604030504040204" pitchFamily="34" charset="0"/>
              </a:rPr>
              <a:t>NARP</a:t>
            </a:r>
            <a:endParaRPr lang="es-CO" sz="900" b="1" i="1">
              <a:solidFill>
                <a:srgbClr val="FFCD00"/>
              </a:solidFill>
              <a:latin typeface="Verdana" panose="020B0604030504040204" pitchFamily="34" charset="0"/>
              <a:ea typeface="Verdana" panose="020B0604030504040204" pitchFamily="34" charset="0"/>
              <a:cs typeface="Tahoma" panose="020B0604030504040204" pitchFamily="34" charset="0"/>
            </a:endParaRPr>
          </a:p>
        </xdr:txBody>
      </xdr:sp>
    </xdr:grpSp>
    <xdr:clientData/>
  </xdr:twoCellAnchor>
  <xdr:twoCellAnchor editAs="absolute">
    <xdr:from>
      <xdr:col>2</xdr:col>
      <xdr:colOff>783772</xdr:colOff>
      <xdr:row>1</xdr:row>
      <xdr:rowOff>20895</xdr:rowOff>
    </xdr:from>
    <xdr:to>
      <xdr:col>7</xdr:col>
      <xdr:colOff>265029</xdr:colOff>
      <xdr:row>6</xdr:row>
      <xdr:rowOff>132948</xdr:rowOff>
    </xdr:to>
    <mc:AlternateContent xmlns:mc="http://schemas.openxmlformats.org/markup-compatibility/2006" xmlns:a14="http://schemas.microsoft.com/office/drawing/2010/main">
      <mc:Choice Requires="a14">
        <xdr:graphicFrame macro="">
          <xdr:nvGraphicFramePr>
            <xdr:cNvPr id="13" name="DEPARTAMENTO 1">
              <a:extLst>
                <a:ext uri="{FF2B5EF4-FFF2-40B4-BE49-F238E27FC236}">
                  <a16:creationId xmlns:a16="http://schemas.microsoft.com/office/drawing/2014/main" id="{B7806B18-04F9-28C3-1E6E-28B962C57919}"/>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DEPARTAMENTO 1"/>
            </a:graphicData>
          </a:graphic>
        </xdr:graphicFrame>
      </mc:Choice>
      <mc:Fallback xmlns="">
        <xdr:sp macro="" textlink="">
          <xdr:nvSpPr>
            <xdr:cNvPr id="0" name=""/>
            <xdr:cNvSpPr>
              <a:spLocks noTextEdit="1"/>
            </xdr:cNvSpPr>
          </xdr:nvSpPr>
          <xdr:spPr>
            <a:xfrm>
              <a:off x="1105241" y="139958"/>
              <a:ext cx="7006007" cy="1064553"/>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31</xdr:col>
      <xdr:colOff>488016</xdr:colOff>
      <xdr:row>1</xdr:row>
      <xdr:rowOff>118782</xdr:rowOff>
    </xdr:from>
    <xdr:to>
      <xdr:col>70</xdr:col>
      <xdr:colOff>230841</xdr:colOff>
      <xdr:row>12</xdr:row>
      <xdr:rowOff>34738</xdr:rowOff>
    </xdr:to>
    <xdr:sp macro="" textlink="">
      <xdr:nvSpPr>
        <xdr:cNvPr id="67" name="Rectángulo 66">
          <a:extLst>
            <a:ext uri="{FF2B5EF4-FFF2-40B4-BE49-F238E27FC236}">
              <a16:creationId xmlns:a16="http://schemas.microsoft.com/office/drawing/2014/main" id="{F6E5EFBA-D60F-4686-A4B0-DB490B9C62BE}"/>
            </a:ext>
          </a:extLst>
        </xdr:cNvPr>
        <xdr:cNvSpPr/>
      </xdr:nvSpPr>
      <xdr:spPr>
        <a:xfrm>
          <a:off x="29999828" y="235323"/>
          <a:ext cx="66843648" cy="18881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1</xdr:col>
      <xdr:colOff>35923</xdr:colOff>
      <xdr:row>0</xdr:row>
      <xdr:rowOff>60960</xdr:rowOff>
    </xdr:from>
    <xdr:to>
      <xdr:col>2</xdr:col>
      <xdr:colOff>748730</xdr:colOff>
      <xdr:row>2</xdr:row>
      <xdr:rowOff>82337</xdr:rowOff>
    </xdr:to>
    <xdr:pic>
      <xdr:nvPicPr>
        <xdr:cNvPr id="68" name="Imagen 67">
          <a:extLst>
            <a:ext uri="{FF2B5EF4-FFF2-40B4-BE49-F238E27FC236}">
              <a16:creationId xmlns:a16="http://schemas.microsoft.com/office/drawing/2014/main" id="{3541AF27-3638-4FDE-BDA1-BF7A733FBF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6423" y="60960"/>
          <a:ext cx="865207" cy="318557"/>
        </a:xfrm>
        <a:prstGeom prst="rect">
          <a:avLst/>
        </a:prstGeom>
      </xdr:spPr>
    </xdr:pic>
    <xdr:clientData/>
  </xdr:twoCellAnchor>
  <xdr:twoCellAnchor editAs="absolute">
    <xdr:from>
      <xdr:col>15</xdr:col>
      <xdr:colOff>295002</xdr:colOff>
      <xdr:row>0</xdr:row>
      <xdr:rowOff>29391</xdr:rowOff>
    </xdr:from>
    <xdr:to>
      <xdr:col>16</xdr:col>
      <xdr:colOff>111480</xdr:colOff>
      <xdr:row>2</xdr:row>
      <xdr:rowOff>58799</xdr:rowOff>
    </xdr:to>
    <xdr:pic>
      <xdr:nvPicPr>
        <xdr:cNvPr id="69" name="Imagen 68">
          <a:extLst>
            <a:ext uri="{FF2B5EF4-FFF2-40B4-BE49-F238E27FC236}">
              <a16:creationId xmlns:a16="http://schemas.microsoft.com/office/drawing/2014/main" id="{E37E0024-DF1B-43F7-AE7D-D7033319BBB2}"/>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7906" b="13881"/>
        <a:stretch/>
      </xdr:blipFill>
      <xdr:spPr>
        <a:xfrm>
          <a:off x="18750642" y="29391"/>
          <a:ext cx="967098" cy="326588"/>
        </a:xfrm>
        <a:prstGeom prst="rect">
          <a:avLst/>
        </a:prstGeom>
      </xdr:spPr>
    </xdr:pic>
    <xdr:clientData/>
  </xdr:twoCellAnchor>
  <xdr:twoCellAnchor editAs="absolute">
    <xdr:from>
      <xdr:col>7</xdr:col>
      <xdr:colOff>333039</xdr:colOff>
      <xdr:row>1</xdr:row>
      <xdr:rowOff>18464</xdr:rowOff>
    </xdr:from>
    <xdr:to>
      <xdr:col>15</xdr:col>
      <xdr:colOff>283029</xdr:colOff>
      <xdr:row>6</xdr:row>
      <xdr:rowOff>130517</xdr:rowOff>
    </xdr:to>
    <mc:AlternateContent xmlns:mc="http://schemas.openxmlformats.org/markup-compatibility/2006" xmlns:a14="http://schemas.microsoft.com/office/drawing/2010/main">
      <mc:Choice Requires="a14">
        <xdr:graphicFrame macro="">
          <xdr:nvGraphicFramePr>
            <xdr:cNvPr id="12" name="MUNICIPIO 1">
              <a:extLst>
                <a:ext uri="{FF2B5EF4-FFF2-40B4-BE49-F238E27FC236}">
                  <a16:creationId xmlns:a16="http://schemas.microsoft.com/office/drawing/2014/main" id="{81BEDBC7-F499-3684-34F7-692B71D1BA8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MUNICIPIO 1"/>
            </a:graphicData>
          </a:graphic>
        </xdr:graphicFrame>
      </mc:Choice>
      <mc:Fallback xmlns="">
        <xdr:sp macro="" textlink="">
          <xdr:nvSpPr>
            <xdr:cNvPr id="0" name=""/>
            <xdr:cNvSpPr>
              <a:spLocks noTextEdit="1"/>
            </xdr:cNvSpPr>
          </xdr:nvSpPr>
          <xdr:spPr>
            <a:xfrm>
              <a:off x="8179258" y="137527"/>
              <a:ext cx="9284490" cy="1064553"/>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63500</xdr:colOff>
      <xdr:row>0</xdr:row>
      <xdr:rowOff>133169</xdr:rowOff>
    </xdr:from>
    <xdr:to>
      <xdr:col>1</xdr:col>
      <xdr:colOff>410334</xdr:colOff>
      <xdr:row>0</xdr:row>
      <xdr:rowOff>1041400</xdr:rowOff>
    </xdr:to>
    <xdr:pic>
      <xdr:nvPicPr>
        <xdr:cNvPr id="3" name="Imagen 2">
          <a:extLst>
            <a:ext uri="{FF2B5EF4-FFF2-40B4-BE49-F238E27FC236}">
              <a16:creationId xmlns:a16="http://schemas.microsoft.com/office/drawing/2014/main" id="{DBA1AE7F-63AE-46BB-B17D-6E419D50C3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133169"/>
          <a:ext cx="2378834" cy="908231"/>
        </a:xfrm>
        <a:prstGeom prst="rect">
          <a:avLst/>
        </a:prstGeom>
      </xdr:spPr>
    </xdr:pic>
    <xdr:clientData/>
  </xdr:twoCellAnchor>
  <xdr:twoCellAnchor editAs="absolute">
    <xdr:from>
      <xdr:col>1</xdr:col>
      <xdr:colOff>5975893</xdr:colOff>
      <xdr:row>0</xdr:row>
      <xdr:rowOff>152400</xdr:rowOff>
    </xdr:from>
    <xdr:to>
      <xdr:col>2</xdr:col>
      <xdr:colOff>3151</xdr:colOff>
      <xdr:row>0</xdr:row>
      <xdr:rowOff>1082992</xdr:rowOff>
    </xdr:to>
    <xdr:pic>
      <xdr:nvPicPr>
        <xdr:cNvPr id="4" name="Imagen 3">
          <a:extLst>
            <a:ext uri="{FF2B5EF4-FFF2-40B4-BE49-F238E27FC236}">
              <a16:creationId xmlns:a16="http://schemas.microsoft.com/office/drawing/2014/main" id="{4508373A-9D4E-4148-9397-0698E5392AC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7906" b="13881"/>
        <a:stretch/>
      </xdr:blipFill>
      <xdr:spPr>
        <a:xfrm>
          <a:off x="8000636" y="152400"/>
          <a:ext cx="2580708" cy="93059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JULIAN DAVID ZAMBRANO ESPINOSA" refreshedDate="45404.512583796299" createdVersion="8" refreshedVersion="8" minRefreshableVersion="3" recordCount="1134" xr:uid="{4648AD22-8661-469B-8373-82DCBD0B98F2}">
  <cacheSource type="worksheet">
    <worksheetSource ref="A1:AN1135" sheet="ALL SF_F"/>
  </cacheSource>
  <cacheFields count="40">
    <cacheField name="COD_MPIO" numFmtId="0">
      <sharedItems containsSemiMixedTypes="0" containsString="0" containsNumber="1" containsInteger="1" minValue="5" maxValue="99773"/>
    </cacheField>
    <cacheField name="MUNICIPIO" numFmtId="0">
      <sharedItems count="1021">
        <s v="Medellín"/>
        <s v="Abejorral"/>
        <s v="Abriaquí"/>
        <s v="Alejandría"/>
        <s v="Amagá"/>
        <s v="Amalfi"/>
        <s v="Andes"/>
        <s v="Angelópolis"/>
        <s v="Angostura"/>
        <s v="Anorí"/>
        <s v="Santa Fé de Antioquia"/>
        <s v="Anzá"/>
        <s v="Apartadó"/>
        <s v="Arboletes"/>
        <s v="Argelia"/>
        <s v="Armenia"/>
        <s v="Barbosa"/>
        <s v="Belmira"/>
        <s v="Bello"/>
        <s v="Betania"/>
        <s v="Betulia"/>
        <s v="Ciudad Bolívar"/>
        <s v="Briceño"/>
        <s v="Buriticá"/>
        <s v="Cáceres"/>
        <s v="Caicedo"/>
        <s v="Caldas"/>
        <s v="Campamento"/>
        <s v="Cañasgordas"/>
        <s v="Caracolí"/>
        <s v="Caramanta"/>
        <s v="Carepa"/>
        <s v="El Carmen de Viboral"/>
        <s v="Carolina"/>
        <s v="Caucasia"/>
        <s v="Chigorodó"/>
        <s v="Cisneros"/>
        <s v="Cocorná"/>
        <s v="Concepción"/>
        <s v="Concordia"/>
        <s v="Copacabana"/>
        <s v="Dabeiba"/>
        <s v="Donmatías"/>
        <s v="Ebéjico"/>
        <s v="El Bagre"/>
        <s v="Entrerríos"/>
        <s v="Envigado"/>
        <s v="Fredonia"/>
        <s v="Frontino"/>
        <s v="Giraldo"/>
        <s v="Girardota"/>
        <s v="Gómez Plata"/>
        <s v="Granada"/>
        <s v="Guadalupe"/>
        <s v="Guarne"/>
        <s v="Guatapé"/>
        <s v="Heliconia"/>
        <s v="Hispania"/>
        <s v="Itagüí"/>
        <s v="Ituango"/>
        <s v="Jardín"/>
        <s v="Jericó"/>
        <s v="La Ceja"/>
        <s v="La Estrella"/>
        <s v="La Pintada"/>
        <s v="La Unión"/>
        <s v="Liborina"/>
        <s v="Maceo"/>
        <s v="Marinilla"/>
        <s v="Montebello"/>
        <s v="Murindó"/>
        <s v="Mutatá"/>
        <s v="Nariño"/>
        <s v="Necoclí"/>
        <s v="Nechí"/>
        <s v="Olaya"/>
        <s v="Peñol"/>
        <s v="Peque"/>
        <s v="Pueblorrico"/>
        <s v="Puerto Berrío"/>
        <s v="Puerto Nare"/>
        <s v="Puerto Triunfo"/>
        <s v="Remedios"/>
        <s v="Retiro"/>
        <s v="Rionegro"/>
        <s v="Sabanalarga"/>
        <s v="Sabaneta"/>
        <s v="Salgar"/>
        <s v="San Andrés de Cuerquía"/>
        <s v="San Carlos"/>
        <s v="San Francisco"/>
        <s v="San Jerónimo"/>
        <s v="San José de la Montaña"/>
        <s v="San Juan de Urabá"/>
        <s v="San Luis"/>
        <s v="San Pedro de los Milagros"/>
        <s v="San Pedro de Urabá"/>
        <s v="San Rafael"/>
        <s v="San Roque"/>
        <s v="San Vicente Ferrer"/>
        <s v="Santa Bárbara"/>
        <s v="Santa Rosa de Osos"/>
        <s v="Santo Domingo"/>
        <s v="El Santuario"/>
        <s v="Segovia"/>
        <s v="Sonsón"/>
        <s v="Sopetrán"/>
        <s v="Támesis"/>
        <s v="Tarazá"/>
        <s v="Tarso"/>
        <s v="Titiribí"/>
        <s v="Toledo"/>
        <s v="Turbo"/>
        <s v="Uramita"/>
        <s v="Urrao"/>
        <s v="Valdivia"/>
        <s v="Valparaíso"/>
        <s v="Vegachí"/>
        <s v="Venecia"/>
        <s v="Vigía del Fuerte"/>
        <s v="Yalí"/>
        <s v="Yarumal"/>
        <s v="Yolombó"/>
        <s v="Yondó"/>
        <s v="Zaragoza"/>
        <s v="Gobernación"/>
        <s v="Barranquilla"/>
        <s v="Baranoa"/>
        <s v="Campo de la Cruz"/>
        <s v="Candelaria"/>
        <s v="Galapa"/>
        <s v="Juan de Acosta"/>
        <s v="Luruaco"/>
        <s v="Malambo"/>
        <s v="Manatí"/>
        <s v="Palmar de Varela"/>
        <s v="Piojó"/>
        <s v="Polonuevo"/>
        <s v="Ponedera"/>
        <s v="Puerto Colombia"/>
        <s v="Repelón"/>
        <s v="Sabanagrande"/>
        <s v="Santa Lucía"/>
        <s v="Santo Tomás"/>
        <s v="Soledad"/>
        <s v="Suan"/>
        <s v="Tubará"/>
        <s v="Usiacurí"/>
        <s v="Bogotá, D.C."/>
        <s v="Cartagena de Indias"/>
        <s v="Achí"/>
        <s v="Altos del Rosario"/>
        <s v="Arenal"/>
        <s v="Arjona"/>
        <s v="Arroyohondo"/>
        <s v="Barranco de Loba"/>
        <s v="Calamar"/>
        <s v="Cantagallo"/>
        <s v="Cicuco"/>
        <s v="Córdoba"/>
        <s v="Clemencia"/>
        <s v="El Carmen de Bolívar"/>
        <s v="El Guamo"/>
        <s v="El Peñón"/>
        <s v="Hatillo de Loba"/>
        <s v="Magangué"/>
        <s v="Mahates"/>
        <s v="Margarita"/>
        <s v="María la Baja"/>
        <s v="Montecristo"/>
        <s v="Santa Cruz de Mompox"/>
        <s v="Morales"/>
        <s v="Norosí"/>
        <s v="Pinillos"/>
        <s v="Regidor"/>
        <s v="Río Viejo"/>
        <s v="San Cristóbal"/>
        <s v="San Estanislao"/>
        <s v="San Fernando"/>
        <s v="San Jacinto"/>
        <s v="San Jacinto del Cauca"/>
        <s v="San Juan Nepomuceno"/>
        <s v="San Martín de Loba"/>
        <s v="San Pablo"/>
        <s v="Santa Catalina"/>
        <s v="Santa Rosa"/>
        <s v="Santa Rosa del Sur"/>
        <s v="Simití"/>
        <s v="Soplaviento"/>
        <s v="Talaigua Nuevo"/>
        <s v="Tiquisio"/>
        <s v="Turbaco"/>
        <s v="Turbana"/>
        <s v="Villanueva"/>
        <s v="Zambrano"/>
        <s v="Tunja"/>
        <s v="Almeida"/>
        <s v="Aquitania"/>
        <s v="Arcabuco"/>
        <s v="Belén"/>
        <s v="Berbeo"/>
        <s v="Betéitiva"/>
        <s v="Boavita"/>
        <s v="Boyacá"/>
        <s v="Buenavista"/>
        <s v="Busbanzá"/>
        <s v="Campohermoso"/>
        <s v="Cerinza"/>
        <s v="Chinavita"/>
        <s v="Chiquinquirá"/>
        <s v="Chiscas"/>
        <s v="Chita"/>
        <s v="Chitaraque"/>
        <s v="Chivatá"/>
        <s v="Ciénega"/>
        <s v="Cómbita"/>
        <s v="Coper"/>
        <s v="Corrales"/>
        <s v="Covarachía"/>
        <s v="Cubará"/>
        <s v="Cucaita"/>
        <s v="Cuítiva"/>
        <s v="Chíquiza"/>
        <s v="Chivor"/>
        <s v="Duitama"/>
        <s v="El Cocuy"/>
        <s v="El Espino"/>
        <s v="Firavitoba"/>
        <s v="Floresta"/>
        <s v="Gachantivá"/>
        <s v="Gámeza"/>
        <s v="Garagoa"/>
        <s v="Guacamayas"/>
        <s v="Guateque"/>
        <s v="Guayatá"/>
        <s v="Güicán de la Sierra"/>
        <s v="Iza"/>
        <s v="Jenesano"/>
        <s v="Labranzagrande"/>
        <s v="La Capilla"/>
        <s v="La Victoria"/>
        <s v="La Uvita"/>
        <s v="Villa de Leyva"/>
        <s v="Macanal"/>
        <s v="Maripí"/>
        <s v="Miraflores"/>
        <s v="Mongua"/>
        <s v="Monguí"/>
        <s v="Moniquirá"/>
        <s v="Motavita"/>
        <s v="Muzo"/>
        <s v="Nobsa"/>
        <s v="Nuevo Colón"/>
        <s v="Oicatá"/>
        <s v="Otanche"/>
        <s v="Pachavita"/>
        <s v="Páez"/>
        <s v="Paipa"/>
        <s v="Pajarito"/>
        <s v="Panqueba"/>
        <s v="Pauna"/>
        <s v="Paya"/>
        <s v="Paz de Río"/>
        <s v="Pesca"/>
        <s v="Pisba"/>
        <s v="Puerto Boyacá"/>
        <s v="Quípama"/>
        <s v="Ramiriquí"/>
        <s v="Ráquira"/>
        <s v="Rondón"/>
        <s v="Saboyá"/>
        <s v="Sáchica"/>
        <s v="Samacá"/>
        <s v="San Eduardo"/>
        <s v="San José de Pare"/>
        <s v="San Luis de Gaceno"/>
        <s v="San Mateo"/>
        <s v="San Miguel de Sema"/>
        <s v="San Pablo de Borbur"/>
        <s v="Santana"/>
        <s v="Santa María"/>
        <s v="Santa Rosa de Viterbo"/>
        <s v="Santa Sofía"/>
        <s v="Sativanorte"/>
        <s v="Sativasur"/>
        <s v="Siachoque"/>
        <s v="Soatá"/>
        <s v="Socotá"/>
        <s v="Socha"/>
        <s v="Sogamoso"/>
        <s v="Somondoco"/>
        <s v="Sora"/>
        <s v="Sotaquirá"/>
        <s v="Soracá"/>
        <s v="Susacón"/>
        <s v="Sutamarchán"/>
        <s v="Sutatenza"/>
        <s v="Tasco"/>
        <s v="Tenza"/>
        <s v="Tibaná"/>
        <s v="Tibasosa"/>
        <s v="Tinjacá"/>
        <s v="Tipacoque"/>
        <s v="Toca"/>
        <s v="Togüí"/>
        <s v="Tópaga"/>
        <s v="Tota"/>
        <s v="Tununguá"/>
        <s v="Turmequé"/>
        <s v="Tuta"/>
        <s v="Tutazá"/>
        <s v="Úmbita"/>
        <s v="Ventaquemada"/>
        <s v="Viracachá"/>
        <s v="Zetaquira"/>
        <s v="Manizales"/>
        <s v="Aguadas"/>
        <s v="Anserma"/>
        <s v="Aranzazu"/>
        <s v="Belalcázar"/>
        <s v="Chinchiná"/>
        <s v="Filadelfia"/>
        <s v="La Dorada"/>
        <s v="La Merced"/>
        <s v="Manzanares"/>
        <s v="Marmato"/>
        <s v="Marquetalia"/>
        <s v="Marulanda"/>
        <s v="Neira"/>
        <s v="Norcasia"/>
        <s v="Pácora"/>
        <s v="Palestina"/>
        <s v="Pensilvania"/>
        <s v="Riosucio"/>
        <s v="Risaralda"/>
        <s v="Salamina"/>
        <s v="Samaná"/>
        <s v="San José"/>
        <s v="Supía"/>
        <s v="Victoria"/>
        <s v="Villamaría"/>
        <s v="Viterbo"/>
        <s v="Florencia"/>
        <s v="Albania"/>
        <s v="Belén de los Andaquíes"/>
        <s v="Cartagena del Chairá"/>
        <s v="Curillo"/>
        <s v="El Doncello"/>
        <s v="El Paujíl"/>
        <s v="La Montañita"/>
        <s v="Milán"/>
        <s v="Morelia"/>
        <s v="Puerto Rico"/>
        <s v="San José del Fragua"/>
        <s v="San Vicente del Caguán"/>
        <s v="Solano"/>
        <s v="Solita"/>
        <s v="Popayán"/>
        <s v="Almaguer"/>
        <s v="Balboa"/>
        <s v="Bolívar"/>
        <s v="Buenos Aires"/>
        <s v="Cajibío"/>
        <s v="Caldono"/>
        <s v="Caloto"/>
        <s v="Corinto"/>
        <s v="El Tambo"/>
        <s v="Guachené"/>
        <s v="Guapi"/>
        <s v="Inzá"/>
        <s v="Jambaló"/>
        <s v="La Sierra"/>
        <s v="La Vega"/>
        <s v="López de Micay"/>
        <s v="Mercaderes"/>
        <s v="Miranda"/>
        <s v="Padilla"/>
        <s v="Patía"/>
        <s v="Piamonte"/>
        <s v="Piendamó"/>
        <s v="Puerto Tejada"/>
        <s v="Puracé"/>
        <s v="Rosas"/>
        <s v="San Sebastián"/>
        <s v="Santander de Quilichao"/>
        <s v="Silvia"/>
        <s v="Sotará"/>
        <s v="Suárez"/>
        <s v="Sucre"/>
        <s v="Timbío"/>
        <s v="Timbiquí"/>
        <s v="Toribío"/>
        <s v="Totoró"/>
        <s v="Villa Rica"/>
        <s v="Valledupar"/>
        <s v="Aguachica"/>
        <s v="Agustín Codazzi"/>
        <s v="Astrea"/>
        <s v="Becerril"/>
        <s v="Bosconia"/>
        <s v="Chimichagua"/>
        <s v="Chiriguaná"/>
        <s v="Curumaní"/>
        <s v="El Copey"/>
        <s v="El Paso"/>
        <s v="Gamarra"/>
        <s v="González"/>
        <s v="La Gloria"/>
        <s v="La Jagua de Ibirico"/>
        <s v="Manaure"/>
        <s v="Pailitas"/>
        <s v="Pelaya"/>
        <s v="Pueblo Bello"/>
        <s v="Río de Oro"/>
        <s v="La Paz"/>
        <s v="San Alberto"/>
        <s v="San Diego"/>
        <s v="San Martín"/>
        <s v="Tamalameque"/>
        <s v="Montería"/>
        <s v="Ayapel"/>
        <s v="Canalete"/>
        <s v="Cereté"/>
        <s v="Chimá"/>
        <s v="Chinú"/>
        <s v="Ciénaga de Oro"/>
        <s v="Cotorra"/>
        <s v="La Apartada"/>
        <s v="Lorica"/>
        <s v="Los Córdobas"/>
        <s v="Momil"/>
        <s v="Montelíbano"/>
        <s v="Moñitos"/>
        <s v="Planeta Rica"/>
        <s v="Pueblo Nuevo"/>
        <s v="Puerto Escondido"/>
        <s v="Puerto Libertador"/>
        <s v="Purísima de la Concepción"/>
        <s v="Sahagún"/>
        <s v="San Andrés de Sotavento"/>
        <s v="San Antero"/>
        <s v="San Bernardo del Viento"/>
        <s v="San José de Uré"/>
        <s v="San Pelayo"/>
        <s v="Tierralta"/>
        <s v="Tuchín"/>
        <s v="Valencia"/>
        <s v="Agua de Dios"/>
        <s v="Albán"/>
        <s v="Anapoima"/>
        <s v="Anolaima"/>
        <s v="Arbeláez"/>
        <s v="Beltrán"/>
        <s v="Bituima"/>
        <s v="Bojacá"/>
        <s v="Cabrera"/>
        <s v="Cachipay"/>
        <s v="Cajicá"/>
        <s v="Caparrapí"/>
        <s v="Cáqueza"/>
        <s v="Carmen de Carupa"/>
        <s v="Chaguaní"/>
        <s v="Chía"/>
        <s v="Chipaque"/>
        <s v="Choachí"/>
        <s v="Chocontá"/>
        <s v="Cogua"/>
        <s v="Cota"/>
        <s v="Cucunubá"/>
        <s v="El Colegio"/>
        <s v="El Rosal"/>
        <s v="Facatativá"/>
        <s v="Fómeque"/>
        <s v="Fosca"/>
        <s v="Funza"/>
        <s v="Fúquene"/>
        <s v="Fusagasugá"/>
        <s v="Gachalá"/>
        <s v="Gachancipá"/>
        <s v="Gachetá"/>
        <s v="Gama"/>
        <s v="Girardot"/>
        <s v="Guachetá"/>
        <s v="Guaduas"/>
        <s v="Guasca"/>
        <s v="Guataquí"/>
        <s v="Guatavita"/>
        <s v="Guayabal de Síquima"/>
        <s v="Guayabetal"/>
        <s v="Gutiérrez"/>
        <s v="Jerusalén"/>
        <s v="Junín"/>
        <s v="La Calera"/>
        <s v="La Mesa"/>
        <s v="La Palma"/>
        <s v="La Peña"/>
        <s v="Lenguazaque"/>
        <s v="Machetá"/>
        <s v="Madrid"/>
        <s v="Manta"/>
        <s v="Medina"/>
        <s v="Mosquera"/>
        <s v="Nemocón"/>
        <s v="Nilo"/>
        <s v="Nimaima"/>
        <s v="Nocaima"/>
        <s v="Pacho"/>
        <s v="Paime"/>
        <s v="Pandi"/>
        <s v="Paratebueno"/>
        <s v="Pasca"/>
        <s v="Puerto Salgar"/>
        <s v="Pulí"/>
        <s v="Quebradanegra"/>
        <s v="Quetame"/>
        <s v="Quipile"/>
        <s v="Apulo"/>
        <s v="Ricaurte"/>
        <s v="San Antonio del Tequendama"/>
        <s v="San Bernardo"/>
        <s v="San Cayetano"/>
        <s v="San Juan de Rioseco"/>
        <s v="Sasaima"/>
        <s v="Sesquilé"/>
        <s v="Sibaté"/>
        <s v="Silvania"/>
        <s v="Simijaca"/>
        <s v="Soacha"/>
        <s v="Sopó"/>
        <s v="Subachoque"/>
        <s v="Suesca"/>
        <s v="Supatá"/>
        <s v="Susa"/>
        <s v="Sutatausa"/>
        <s v="Tabio"/>
        <s v="Tausa"/>
        <s v="Tena"/>
        <s v="Tenjo"/>
        <s v="Tibacuy"/>
        <s v="Tibirita"/>
        <s v="Tocaima"/>
        <s v="Tocancipá"/>
        <s v="Topaipí"/>
        <s v="Ubalá"/>
        <s v="Ubaque"/>
        <s v="Villa de San Diego de Ubaté"/>
        <s v="Une"/>
        <s v="Útica"/>
        <s v="Vergara"/>
        <s v="Vianí"/>
        <s v="Villagómez"/>
        <s v="Villapinzón"/>
        <s v="Villeta"/>
        <s v="Viotá"/>
        <s v="Yacopí"/>
        <s v="Zipacón"/>
        <s v="Zipaquirá"/>
        <s v="Quibdó"/>
        <s v="Acandí"/>
        <s v="Alto Baudó"/>
        <s v="Atrato"/>
        <s v="Bagadó"/>
        <s v="Bahía Solano"/>
        <s v="Bajo Baudó"/>
        <s v="Bojayá"/>
        <s v="El Cantón del San Pablo"/>
        <s v="Carmen del Darién"/>
        <s v="Cértegui"/>
        <s v="Condoto"/>
        <s v="El Carmen de Atrato"/>
        <s v="El Litoral del San Juan"/>
        <s v="Istmina"/>
        <s v="Juradó"/>
        <s v="Lloró"/>
        <s v="Medio Atrato"/>
        <s v="Medio Baudó"/>
        <s v="Medio San Juan"/>
        <s v="Nóvita"/>
        <s v="Nuquí"/>
        <s v="Río Iró"/>
        <s v="Río Quito"/>
        <s v="San José del Palmar"/>
        <s v="Sipí"/>
        <s v="Tadó"/>
        <s v="Unguía"/>
        <s v="Unión Panamericana"/>
        <s v="Neiva"/>
        <s v="Acevedo"/>
        <s v="Agrado"/>
        <s v="Aipe"/>
        <s v="Algeciras"/>
        <s v="Altamira"/>
        <s v="Baraya"/>
        <s v="Campoalegre"/>
        <s v="Colombia"/>
        <s v="Elías"/>
        <s v="Garzón"/>
        <s v="Gigante"/>
        <s v="Hobo"/>
        <s v="Íquira"/>
        <s v="Isnos"/>
        <s v="La Argentina"/>
        <s v="La Plata"/>
        <s v="Nátaga"/>
        <s v="Oporapa"/>
        <s v="Paicol"/>
        <s v="Palermo"/>
        <s v="Pital"/>
        <s v="Pitalito"/>
        <s v="Rivera"/>
        <s v="Saladoblanco"/>
        <s v="San Agustín"/>
        <s v="Suaza"/>
        <s v="Tarqui"/>
        <s v="Tesalia"/>
        <s v="Tello"/>
        <s v="Teruel"/>
        <s v="Timaná"/>
        <s v="Villavieja"/>
        <s v="Yaguará"/>
        <s v="Riohacha"/>
        <s v="Barrancas"/>
        <s v="Dibulla"/>
        <s v="Distracción"/>
        <s v="El Molino"/>
        <s v="Fonseca"/>
        <s v="Hatonuevo"/>
        <s v="La Jagua del Pilar"/>
        <s v="Maicao"/>
        <s v="San Juan del Cesar"/>
        <s v="Uribia"/>
        <s v="Urumita"/>
        <s v="Santa Marta"/>
        <s v="Algarrobo"/>
        <s v="Aracataca"/>
        <s v="Ariguaní"/>
        <s v="Cerro de San Antonio"/>
        <s v="Chivolo"/>
        <s v="Ciénaga"/>
        <s v="El Banco"/>
        <s v="El Piñón"/>
        <s v="El Retén"/>
        <s v="Fundación"/>
        <s v="Guamal"/>
        <s v="Nueva Granada"/>
        <s v="Pedraza"/>
        <s v="Pijiño del Carmen"/>
        <s v="Pivijay"/>
        <s v="Plato"/>
        <s v="Puebloviejo"/>
        <s v="Remolino"/>
        <s v="Sabanas de San Ángel"/>
        <s v="San Sebastián de Buenavista"/>
        <s v="San Zenón"/>
        <s v="Santa Ana"/>
        <s v="Santa Bárbara de Pinto"/>
        <s v="Sitionuevo"/>
        <s v="Tenerife"/>
        <s v="Zapayán"/>
        <s v="Zona Bananera"/>
        <s v="Villavicencio"/>
        <s v="Acacías"/>
        <s v="Barranca de Upía"/>
        <s v="Cabuyaro"/>
        <s v="Castilla La Nueva"/>
        <s v="Cubarral"/>
        <s v="Cumaral"/>
        <s v="El Calvario"/>
        <s v="El Castillo"/>
        <s v="El Dorado"/>
        <s v="Fuente de Oro"/>
        <s v="Mapiripán"/>
        <s v="Mesetas"/>
        <s v="La Macarena"/>
        <s v="Uribe"/>
        <s v="Lejanías"/>
        <s v="Puerto Concordia"/>
        <s v="Puerto Gaitán"/>
        <s v="Puerto López"/>
        <s v="Puerto Lleras"/>
        <s v="Restrepo"/>
        <s v="San Carlos de Guaroa"/>
        <s v="San Juan de Arama"/>
        <s v="San Juanito"/>
        <s v="Vistahermosa"/>
        <s v="Pasto"/>
        <s v="Aldana"/>
        <s v="Ancuya"/>
        <s v="Arboleda"/>
        <s v="Barbacoas"/>
        <s v="Buesaco"/>
        <s v="Colón"/>
        <s v="Consacá"/>
        <s v="Contadero"/>
        <s v="Cuaspud"/>
        <s v="Cumbal"/>
        <s v="Cumbitara"/>
        <s v="Chachagüí"/>
        <s v="El Charco"/>
        <s v="El Peñol"/>
        <s v="El Rosario"/>
        <s v="El Tablón de Gómez"/>
        <s v="Funes"/>
        <s v="Guachucal"/>
        <s v="Guaitarilla"/>
        <s v="Gualmatán"/>
        <s v="Iles"/>
        <s v="Imués"/>
        <s v="Ipiales"/>
        <s v="La Cruz"/>
        <s v="La Florida"/>
        <s v="La Llanada"/>
        <s v="La Tola"/>
        <s v="Leiva"/>
        <s v="Linares"/>
        <s v="Los Andes"/>
        <s v="Magüí"/>
        <s v="Mallama"/>
        <s v="Olaya Herrera"/>
        <s v="Ospina"/>
        <s v="Francisco Pizarro"/>
        <s v="Policarpa"/>
        <s v="Potosí"/>
        <s v="Providencia"/>
        <s v="Puerres"/>
        <s v="Pupiales"/>
        <s v="Roberto Payán"/>
        <s v="Samaniego"/>
        <s v="Sandoná"/>
        <s v="San Lorenzo"/>
        <s v="San Pedro de Cartago"/>
        <s v="Santacruz"/>
        <s v="Sapuyes"/>
        <s v="Taminango"/>
        <s v="Tangua"/>
        <s v="San Andrés de Tumaco"/>
        <s v="Túquerres"/>
        <s v="Yacuanquer"/>
        <s v="San José de Cúcuta"/>
        <s v="Ábrego"/>
        <s v="Arboledas"/>
        <s v="Bochalema"/>
        <s v="Bucarasica"/>
        <s v="Cácota"/>
        <s v="Cáchira"/>
        <s v="Chinácota"/>
        <s v="Chitagá"/>
        <s v="Convención"/>
        <s v="Cucutilla"/>
        <s v="Durania"/>
        <s v="El Carmen"/>
        <s v="El Tarra"/>
        <s v="El Zulia"/>
        <s v="Gramalote"/>
        <s v="Hacarí"/>
        <s v="Herrán"/>
        <s v="Labateca"/>
        <s v="La Esperanza"/>
        <s v="La Playa"/>
        <s v="Los Patios"/>
        <s v="Lourdes"/>
        <s v="Mutiscua"/>
        <s v="Ocaña"/>
        <s v="Pamplona"/>
        <s v="Pamplonita"/>
        <s v="Puerto Santander"/>
        <s v="Ragonvalia"/>
        <s v="Salazar"/>
        <s v="San Calixto"/>
        <s v="Santiago"/>
        <s v="Sardinata"/>
        <s v="Silos"/>
        <s v="Teorama"/>
        <s v="Tibú"/>
        <s v="Villa Caro"/>
        <s v="Villa del Rosario"/>
        <s v="Calarcá"/>
        <s v="Circasia"/>
        <s v="Filandia"/>
        <s v="Génova"/>
        <s v="La Tebaida"/>
        <s v="Montenegro"/>
        <s v="Pijao"/>
        <s v="Quimbaya"/>
        <s v="Salento"/>
        <s v="Pereira"/>
        <s v="Apía"/>
        <s v="Belén de Umbría"/>
        <s v="Dosquebradas"/>
        <s v="Guática"/>
        <s v="La Celia"/>
        <s v="La Virginia"/>
        <s v="Marsella"/>
        <s v="Mistrató"/>
        <s v="Pueblo Rico"/>
        <s v="Quinchía"/>
        <s v="Santa Rosa de Cabal"/>
        <s v="Santuario"/>
        <s v="Bucaramanga"/>
        <s v="Aguada"/>
        <s v="Aratoca"/>
        <s v="Barichara"/>
        <s v="Barrancabermeja"/>
        <s v="California"/>
        <s v="Capitanejo"/>
        <s v="Carcasí"/>
        <s v="Cepitá"/>
        <s v="Cerrito"/>
        <s v="Charalá"/>
        <s v="Charta"/>
        <s v="Chima"/>
        <s v="Chipatá"/>
        <s v="Cimitarra"/>
        <s v="Confines"/>
        <s v="Contratación"/>
        <s v="Coromoro"/>
        <s v="Curití"/>
        <s v="El Carmen de Chucurí"/>
        <s v="El Guacamayo"/>
        <s v="El Playón"/>
        <s v="Encino"/>
        <s v="Enciso"/>
        <s v="Florián"/>
        <s v="Floridablanca"/>
        <s v="Galán"/>
        <s v="Gámbita"/>
        <s v="Girón"/>
        <s v="Guaca"/>
        <s v="Guapotá"/>
        <s v="Guavatá"/>
        <s v="Güepsa"/>
        <s v="Hato"/>
        <s v="Jesús María"/>
        <s v="Jordán"/>
        <s v="La Belleza"/>
        <s v="Landázuri"/>
        <s v="Lebrija"/>
        <s v="Los Santos"/>
        <s v="Macaravita"/>
        <s v="Málaga"/>
        <s v="Matanza"/>
        <s v="Mogotes"/>
        <s v="Molagavita"/>
        <s v="Ocamonte"/>
        <s v="Oiba"/>
        <s v="Onzaga"/>
        <s v="Palmar"/>
        <s v="Palmas del Socorro"/>
        <s v="Páramo"/>
        <s v="Piedecuesta"/>
        <s v="Pinchote"/>
        <s v="Puente Nacional"/>
        <s v="Puerto Parra"/>
        <s v="Puerto Wilches"/>
        <s v="Sabana de Torres"/>
        <s v="San Andrés"/>
        <s v="San Benito"/>
        <s v="San Gil"/>
        <s v="San Joaquín"/>
        <s v="San José de Miranda"/>
        <s v="San Miguel"/>
        <s v="San Vicente de Chucurí"/>
        <s v="Santa Helena del Opón"/>
        <s v="Simacota"/>
        <s v="Socorro"/>
        <s v="Suaita"/>
        <s v="Suratá"/>
        <s v="Tona"/>
        <s v="Valle de San José"/>
        <s v="Vélez"/>
        <s v="Vetas"/>
        <s v="Zapatoca"/>
        <s v="Sincelejo"/>
        <s v="Caimito"/>
        <s v="Colosó"/>
        <s v="Corozal"/>
        <s v="Coveñas"/>
        <s v="Chalán"/>
        <s v="El Roble"/>
        <s v="Galeras"/>
        <s v="Guaranda"/>
        <s v="Los Palmitos"/>
        <s v="Majagual"/>
        <s v="Morroa"/>
        <s v="Ovejas"/>
        <s v="Palmito"/>
        <s v="Sampués"/>
        <s v="San Benito Abad"/>
        <s v="San Juan de Betulia"/>
        <s v="San Marcos"/>
        <s v="San Onofre"/>
        <s v="San Pedro"/>
        <s v="San Luis de Sincé"/>
        <s v="Santiago de Tolú"/>
        <s v="San José de Toluviejo"/>
        <s v="Ibagué"/>
        <s v="Alpujarra"/>
        <s v="Alvarado"/>
        <s v="Ambalema"/>
        <s v="Anzoátegui"/>
        <s v="Armero"/>
        <s v="Ataco"/>
        <s v="Cajamarca"/>
        <s v="Carmen de Apicalá"/>
        <s v="Casabianca"/>
        <s v="Chaparral"/>
        <s v="Coello"/>
        <s v="Coyaima"/>
        <s v="Cunday"/>
        <s v="Dolores"/>
        <s v="Espinal"/>
        <s v="Falan"/>
        <s v="Flandes"/>
        <s v="Fresno"/>
        <s v="Guamo"/>
        <s v="Herveo"/>
        <s v="Honda"/>
        <s v="Icononzo"/>
        <s v="Lérida"/>
        <s v="Líbano"/>
        <s v="San Sebastián de Mariquita"/>
        <s v="Melgar"/>
        <s v="Murillo"/>
        <s v="Natagaima"/>
        <s v="Ortega"/>
        <s v="Palocabildo"/>
        <s v="Piedras"/>
        <s v="Planadas"/>
        <s v="Prado"/>
        <s v="Purificación"/>
        <s v="Rioblanco"/>
        <s v="Roncesvalles"/>
        <s v="Rovira"/>
        <s v="Saldaña"/>
        <s v="San Antonio"/>
        <s v="Santa Isabel"/>
        <s v="Valle de San Juan"/>
        <s v="Venadillo"/>
        <s v="Villahermosa"/>
        <s v="Villarrica"/>
        <s v="Santiago de Cali"/>
        <s v="Alcalá"/>
        <s v="Andalucía"/>
        <s v="Ansermanuevo"/>
        <s v="Buenaventura"/>
        <s v="Guadalajara de Buga"/>
        <s v="Bugalagrande"/>
        <s v="Caicedonia"/>
        <s v="Calima"/>
        <s v="Cartago"/>
        <s v="Dagua"/>
        <s v="El Águila"/>
        <s v="El Cairo"/>
        <s v="El Cerrito"/>
        <s v="El Dovio"/>
        <s v="Florida"/>
        <s v="Ginebra"/>
        <s v="Guacarí"/>
        <s v="Jamundí"/>
        <s v="La Cumbre"/>
        <s v="Obando"/>
        <s v="Palmira"/>
        <s v="Pradera"/>
        <s v="Riofrío"/>
        <s v="Roldanillo"/>
        <s v="Sevilla"/>
        <s v="Toro"/>
        <s v="Trujillo"/>
        <s v="Tuluá"/>
        <s v="Ulloa"/>
        <s v="Versalles"/>
        <s v="Vijes"/>
        <s v="Yotoco"/>
        <s v="Yumbo"/>
        <s v="Zarzal"/>
        <s v="Arauca"/>
        <s v="Arauquita"/>
        <s v="Cravo Norte"/>
        <s v="Fortul"/>
        <s v="Puerto Rondón"/>
        <s v="Saravena"/>
        <s v="Tame"/>
        <s v="Yopal"/>
        <s v="Aguazul"/>
        <s v="Chámeza"/>
        <s v="Hato Corozal"/>
        <s v="La Salina"/>
        <s v="Maní"/>
        <s v="Monterrey"/>
        <s v="Nunchía"/>
        <s v="Orocué"/>
        <s v="Paz de Ariporo"/>
        <s v="Pore"/>
        <s v="Recetor"/>
        <s v="Sácama"/>
        <s v="San Luis de Palenque"/>
        <s v="Támara"/>
        <s v="Tauramena"/>
        <s v="Trinidad"/>
        <s v="Mocoa"/>
        <s v="Orito"/>
        <s v="Puerto Asís"/>
        <s v="Puerto Caicedo"/>
        <s v="Puerto Guzmán"/>
        <s v="Puerto Leguízamo"/>
        <s v="Sibundoy"/>
        <s v="Valle del Guamuez"/>
        <s v="Villagarzón"/>
        <s v="Leticia"/>
        <s v="Puerto Nariño"/>
        <s v="Inírida"/>
        <s v="Barrancominas"/>
        <s v="San José del Guaviare"/>
        <s v="El Retorno"/>
        <s v="Mitú"/>
        <s v="Carurú"/>
        <s v="Taraira"/>
        <s v="Puerto Carreño"/>
        <s v="La Primavera"/>
        <s v="Santa Rosalía"/>
        <s v="Cumaribo"/>
      </sharedItems>
    </cacheField>
    <cacheField name="COD_DPTO" numFmtId="0">
      <sharedItems containsSemiMixedTypes="0" containsString="0" containsNumber="1" containsInteger="1" minValue="5" maxValue="99"/>
    </cacheField>
    <cacheField name="DEPARTAMENTO" numFmtId="0">
      <sharedItems count="33">
        <s v="Antioquia"/>
        <s v="Atlántico"/>
        <s v="Bogotá, D.C."/>
        <s v="Bolívar"/>
        <s v="Boyacá"/>
        <s v="Caldas"/>
        <s v="Caquetá"/>
        <s v="Cauca"/>
        <s v="Cesar"/>
        <s v="Córdoba"/>
        <s v="Cundinamarca"/>
        <s v="Chocó"/>
        <s v="Huila"/>
        <s v="La Guajira"/>
        <s v="Magdalena"/>
        <s v="Meta"/>
        <s v="Nariño"/>
        <s v="Norte de Santander"/>
        <s v="Quindío"/>
        <s v="Risaralda"/>
        <s v="Santander"/>
        <s v="Sucre"/>
        <s v="Tolima"/>
        <s v="Valle del Cauca"/>
        <s v="Arauca"/>
        <s v="Casanare"/>
        <s v="Putumayo"/>
        <s v="Archipiélago de San Andrés, Providencia y Santa Catalina"/>
        <s v="Amazonas"/>
        <s v="Guainía"/>
        <s v="Guaviare"/>
        <s v="Vaupés"/>
        <s v="Vichada"/>
      </sharedItems>
    </cacheField>
    <cacheField name="SUJETOS DE ATENCIÓN" numFmtId="3">
      <sharedItems containsSemiMixedTypes="0" containsString="0" containsNumber="1" containsInteger="1" minValue="4" maxValue="1361309"/>
    </cacheField>
    <cacheField name="SALUD_Ninguno" numFmtId="3">
      <sharedItems containsSemiMixedTypes="0" containsString="0" containsNumber="1" containsInteger="1" minValue="0" maxValue="20117"/>
    </cacheField>
    <cacheField name="SALUD_Gitano(a) Rrom" numFmtId="3">
      <sharedItems containsSemiMixedTypes="0" containsString="0" containsNumber="1" containsInteger="1" minValue="0" maxValue="57"/>
    </cacheField>
    <cacheField name="SALUD_Indígena" numFmtId="0">
      <sharedItems containsSemiMixedTypes="0" containsString="0" containsNumber="1" containsInteger="1" minValue="0" maxValue="2633"/>
    </cacheField>
    <cacheField name="SALUD_NARP" numFmtId="3">
      <sharedItems containsSemiMixedTypes="0" containsString="0" containsNumber="1" containsInteger="1" minValue="0" maxValue="5634"/>
    </cacheField>
    <cacheField name="EDU_Ninguno" numFmtId="0">
      <sharedItems containsSemiMixedTypes="0" containsString="0" containsNumber="1" containsInteger="1" minValue="0" maxValue="7618"/>
    </cacheField>
    <cacheField name="EDU_Gitano(a) Rrom" numFmtId="0">
      <sharedItems containsSemiMixedTypes="0" containsString="0" containsNumber="1" containsInteger="1" minValue="0" maxValue="18"/>
    </cacheField>
    <cacheField name="EDU_Indígena" numFmtId="0">
      <sharedItems containsSemiMixedTypes="0" containsString="0" containsNumber="1" containsInteger="1" minValue="0" maxValue="1569"/>
    </cacheField>
    <cacheField name="EDU_NARP" numFmtId="0">
      <sharedItems containsSemiMixedTypes="0" containsString="0" containsNumber="1" containsInteger="1" minValue="0" maxValue="2859"/>
    </cacheField>
    <cacheField name="ALI_Ninguno" numFmtId="0">
      <sharedItems containsSemiMixedTypes="0" containsString="0" containsNumber="1" containsInteger="1" minValue="0" maxValue="74268"/>
    </cacheField>
    <cacheField name="ALI_Gitano(a) Rrom" numFmtId="0">
      <sharedItems containsSemiMixedTypes="0" containsString="0" containsNumber="1" containsInteger="1" minValue="0" maxValue="59"/>
    </cacheField>
    <cacheField name="ALI_Indígena" numFmtId="0">
      <sharedItems containsSemiMixedTypes="0" containsString="0" containsNumber="1" containsInteger="1" minValue="0" maxValue="22066"/>
    </cacheField>
    <cacheField name="ALI_NARP" numFmtId="0">
      <sharedItems containsSemiMixedTypes="0" containsString="0" containsNumber="1" containsInteger="1" minValue="0" maxValue="74677"/>
    </cacheField>
    <cacheField name="VIV_Ninguno" numFmtId="3">
      <sharedItems containsSemiMixedTypes="0" containsString="0" containsNumber="1" containsInteger="1" minValue="0" maxValue="360183"/>
    </cacheField>
    <cacheField name="VIV_Gitano(a) Rrom" numFmtId="3">
      <sharedItems containsSemiMixedTypes="0" containsString="0" containsNumber="1" containsInteger="1" minValue="0" maxValue="351"/>
    </cacheField>
    <cacheField name="VIV_Indígena" numFmtId="3">
      <sharedItems containsSemiMixedTypes="0" containsString="0" containsNumber="1" containsInteger="1" minValue="0" maxValue="29550"/>
    </cacheField>
    <cacheField name="VIV_NARP" numFmtId="3">
      <sharedItems containsSemiMixedTypes="0" containsString="0" containsNumber="1" containsInteger="1" minValue="0" maxValue="119420"/>
    </cacheField>
    <cacheField name="GI_Ninguno" numFmtId="3">
      <sharedItems containsSemiMixedTypes="0" containsString="0" containsNumber="1" containsInteger="1" minValue="0" maxValue="101786"/>
    </cacheField>
    <cacheField name="GI_Gitano(a) Rrom" numFmtId="3">
      <sharedItems containsSemiMixedTypes="0" containsString="0" containsNumber="1" containsInteger="1" minValue="0" maxValue="105"/>
    </cacheField>
    <cacheField name="GI_Indígena" numFmtId="3">
      <sharedItems containsSemiMixedTypes="0" containsString="0" containsNumber="1" containsInteger="1" minValue="0" maxValue="5041"/>
    </cacheField>
    <cacheField name="GI_NARP" numFmtId="3">
      <sharedItems containsSemiMixedTypes="0" containsString="0" containsNumber="1" containsInteger="1" minValue="0" maxValue="27937"/>
    </cacheField>
    <cacheField name="APS_Ninguno" numFmtId="3">
      <sharedItems containsSemiMixedTypes="0" containsString="0" containsNumber="1" containsInteger="1" minValue="0" maxValue="83040"/>
    </cacheField>
    <cacheField name="APS_Gitano(a) Rrom" numFmtId="3">
      <sharedItems containsSemiMixedTypes="0" containsString="0" containsNumber="1" containsInteger="1" minValue="0" maxValue="61"/>
    </cacheField>
    <cacheField name="APS_Indígena" numFmtId="3">
      <sharedItems containsSemiMixedTypes="0" containsString="0" containsNumber="1" containsInteger="1" minValue="0" maxValue="8733"/>
    </cacheField>
    <cacheField name="APS_NARP" numFmtId="3">
      <sharedItems containsSemiMixedTypes="0" containsString="0" containsNumber="1" containsInteger="1" minValue="0" maxValue="38855"/>
    </cacheField>
    <cacheField name="PROYEC_POB 2024" numFmtId="3">
      <sharedItems containsSemiMixedTypes="0" containsString="0" containsNumber="1" containsInteger="1" minValue="1163" maxValue="7929539"/>
    </cacheField>
    <cacheField name="RELACIÓN %" numFmtId="10">
      <sharedItems containsSemiMixedTypes="0" containsString="0" containsNumber="1" minValue="2.1886191802626344E-3" maxValue="1.0606584635849685" count="1133">
        <n v="0.14797608104466745"/>
        <n v="0.21688093907210731"/>
        <n v="0.33064798598949213"/>
        <n v="0.62240161453077703"/>
        <n v="7.1516722201653712E-2"/>
        <n v="0.19661710838181426"/>
        <n v="0.10417253101790702"/>
        <n v="0.16352921918480931"/>
        <n v="0.19701344773533536"/>
        <n v="0.3570012706480305"/>
        <n v="0.13184070733359479"/>
        <n v="0.36429239609782171"/>
        <n v="0.50205445054861442"/>
        <n v="0.49254473161033796"/>
        <n v="0.85817547357926216"/>
        <n v="8.6232420429311618E-2"/>
        <n v="0.12182949218401869"/>
        <n v="7.9000780640124904E-2"/>
        <n v="0.11670809383253068"/>
        <n v="0.18564083731178846"/>
        <n v="0.60262587328354611"/>
        <n v="0.12096279455811772"/>
        <n v="0.32629355860612458"/>
        <n v="0.32514724967555159"/>
        <n v="0.32734274711168165"/>
        <n v="0.11510710259301014"/>
        <n v="6.0431454095561159E-2"/>
        <n v="0.20420297283444389"/>
        <n v="0.26363691894203162"/>
        <n v="0.14137645107794361"/>
        <n v="9.977782266208847E-2"/>
        <n v="0.62682048137360113"/>
        <n v="0.16589123161907726"/>
        <n v="8.2721023939322111E-2"/>
        <n v="0.26706747236792328"/>
        <n v="0.62967783401622879"/>
        <n v="0.16369218959892534"/>
        <n v="0.88018850824723582"/>
        <n v="0.25450584274113686"/>
        <n v="0.12380701059946343"/>
        <n v="7.7877661532615272E-2"/>
        <n v="0.49426502887822338"/>
        <n v="0.10712180746561886"/>
        <n v="5.3120124804992203E-2"/>
        <n v="0.32264767520335308"/>
        <n v="6.1515503233294647E-2"/>
        <n v="3.6745279979380117E-2"/>
        <n v="3.1330587737192564E-2"/>
        <n v="0.4453777676329605"/>
        <n v="0.1784336743250042"/>
        <n v="7.0444706808343166E-2"/>
        <n v="9.4450322208329329E-2"/>
        <n v="0.826054705609643"/>
        <n v="0.10967556703990812"/>
        <n v="7.6302126946910062E-2"/>
        <n v="0.23680709534368072"/>
        <n v="0.14835549335199441"/>
        <n v="0.10502907971262401"/>
        <n v="8.4633937758060857E-2"/>
        <n v="0.42897196261682241"/>
        <n v="0.11873912202668729"/>
        <n v="5.0089940500899405E-2"/>
        <n v="0.12435534970946339"/>
        <n v="7.0157580755305302E-2"/>
        <n v="0.15474808451358255"/>
        <n v="0.3613470873786408"/>
        <n v="0.25589257207249505"/>
        <n v="0.248535660962444"/>
        <n v="0.1545394718017683"/>
        <n v="0.29637526652452023"/>
        <n v="0.56811320754716976"/>
        <n v="1.0606584635849685"/>
        <n v="0.64261931187569366"/>
        <n v="0.67643312101910824"/>
        <n v="0.30558044514533528"/>
        <n v="0.1196272918545236"/>
        <n v="0.2016643059490085"/>
        <n v="0.75277649236464594"/>
        <n v="7.1102413568166989E-2"/>
        <n v="0.16325853612302443"/>
        <n v="0.12585346638655462"/>
        <n v="0.28265316559271758"/>
        <n v="0.27022064850332778"/>
        <n v="9.8462506389839166E-2"/>
        <n v="0.1136437908496732"/>
        <n v="0.39460074472486556"/>
        <n v="4.4954097738909279E-2"/>
        <n v="0.20580925753339546"/>
        <n v="0.25035952412080009"/>
        <n v="0.74411210551106921"/>
        <n v="0.89609739826551038"/>
        <n v="9.3338990241832842E-2"/>
        <n v="0.14336734693877551"/>
        <n v="0.44755148108904963"/>
        <n v="0.79211079689652675"/>
        <n v="0.1093624061426208"/>
        <n v="0.65144665461121154"/>
        <n v="0.73707648793404346"/>
        <n v="0.25502917356091614"/>
        <n v="0.20313429032532065"/>
        <n v="9.6870289282894262E-2"/>
        <n v="8.7212577456854609E-2"/>
        <n v="0.20420650095602294"/>
        <n v="0.19445901983419037"/>
        <n v="0.23168466839352916"/>
        <n v="0.34779335410176532"/>
        <n v="0.14115234010814842"/>
        <n v="8.2265952491849093E-2"/>
        <n v="0.41885014785778146"/>
        <n v="5.8276125095347062E-2"/>
        <n v="6.6701865540302704E-2"/>
        <n v="0.38568173186479299"/>
        <n v="0.61995138160975938"/>
        <n v="0.54637900233612757"/>
        <n v="0.64665982140079037"/>
        <n v="0.43003667979894034"/>
        <n v="7.3163678426836326E-2"/>
        <n v="0.27707868748008918"/>
        <n v="8.1236812205810749E-2"/>
        <n v="0.50861361771944213"/>
        <n v="0.14596465208256088"/>
        <n v="0.22007782801358616"/>
        <n v="0.18969321067310493"/>
        <n v="0.30539875524677956"/>
        <n v="0.29274621284389668"/>
        <n v="0.1971848225036904"/>
        <n v="5.1154394612550384E-2"/>
        <n v="4.2612373646856404E-2"/>
        <n v="4.1721563460693896E-2"/>
        <n v="3.9194676291450486E-2"/>
        <n v="6.4174709158235407E-2"/>
        <n v="3.0166744452458739E-2"/>
        <n v="3.2122591607091334E-2"/>
        <n v="8.2313303230288293E-2"/>
        <n v="1.924483452185043E-2"/>
        <n v="6.0682836397342808E-2"/>
        <n v="5.0498157499658795E-2"/>
        <n v="3.4492997476122139E-2"/>
        <n v="6.3097156131739662E-2"/>
        <n v="4.4317833510628707E-2"/>
        <n v="2.7502067824648469E-2"/>
        <n v="0.12261707988980716"/>
        <n v="4.4447853348929069E-2"/>
        <n v="1.7585975882090221E-2"/>
        <n v="7.8133900998410943E-2"/>
        <n v="7.6760506574171175E-2"/>
        <n v="4.869169510807736E-2"/>
        <n v="2.5385453979130976E-2"/>
        <n v="1.4095822378030967E-2"/>
        <n v="5.8364613649772704E-2"/>
        <n v="4.2319231925084168E-2"/>
        <n v="7.8402190961716675E-2"/>
        <n v="0.41447223648499965"/>
        <n v="0.50094440338342783"/>
        <n v="0.70777111444277863"/>
        <n v="8.4387130732285015E-2"/>
        <n v="7.0504087193460491E-2"/>
        <n v="0.34388198567668482"/>
        <n v="4.909560723514212E-2"/>
        <n v="0.18063949016591582"/>
        <n v="0.13332430052164487"/>
        <n v="0.63598064332479365"/>
        <n v="8.1915680473372776E-2"/>
        <n v="0.62129327237099929"/>
        <n v="0.23784410927117391"/>
        <n v="0.15843166175024581"/>
        <n v="7.8880024085503542E-2"/>
        <n v="0.22098041763848894"/>
        <n v="7.525039536109647E-2"/>
        <n v="4.2308343205280083E-2"/>
        <n v="0.28807198852584631"/>
        <n v="0.41366358192705499"/>
        <n v="6.8710424393942496E-2"/>
        <n v="0.29797267341098704"/>
        <n v="0.43937861935839689"/>
        <n v="0.23783459548624128"/>
        <n v="0.30269769902142291"/>
        <n v="0.26781688919715624"/>
        <n v="0.10282511723664646"/>
        <n v="4.7030569870415768E-2"/>
        <n v="2.644317607109313E-2"/>
        <n v="0.66113341568869677"/>
        <n v="0.25798614235579953"/>
        <n v="0.45174166356762119"/>
        <n v="0.31258162821070962"/>
        <n v="0.58605979173664768"/>
        <n v="4.8382068707525407E-2"/>
        <n v="8.9079958100558659E-2"/>
        <n v="0.55244503516641741"/>
        <n v="0.37172331306687928"/>
        <n v="2.299245024021963E-2"/>
        <n v="0.10674960674960675"/>
        <n v="0.52598657445077301"/>
        <n v="6.0626254933185623E-2"/>
        <n v="3.9433320319036201E-2"/>
        <n v="0.13330252974471526"/>
        <n v="0.64185938227533756"/>
        <n v="0.17555308557254662"/>
        <n v="2.5015217368089447E-2"/>
        <n v="3.466796875E-2"/>
        <n v="2.7851941747572814E-2"/>
        <n v="3.1856174105030749E-2"/>
        <n v="2.6543132590459498E-2"/>
        <n v="6.4117647058823529E-2"/>
        <n v="1.0149830836152731E-2"/>
        <n v="1.9365547768351161E-2"/>
        <n v="3.0653450807635828E-2"/>
        <n v="5.9991368148467845E-2"/>
        <n v="2.9436860068259386E-2"/>
        <n v="1.9166666666666665E-2"/>
        <n v="1.6191904047976012E-2"/>
        <n v="5.3955744164898456E-2"/>
        <n v="1.0899873257287706E-2"/>
        <n v="2.0222743259085581E-2"/>
        <n v="3.4624693350017291E-2"/>
        <n v="5.0059594755661505E-2"/>
        <n v="5.9964306960142773E-2"/>
        <n v="3.2926437520077095E-2"/>
        <n v="6.3439065108514192E-3"/>
        <n v="6.0447310094700786E-3"/>
        <n v="3.0555555555555555E-2"/>
        <n v="3.1054279749478081E-2"/>
        <n v="1.3089005235602094E-2"/>
        <n v="2.0401224073444406E-2"/>
        <n v="8.9774236387782202E-2"/>
        <n v="1.0199004975124378E-2"/>
        <n v="3.3507853403141365E-2"/>
        <n v="2.1886191802626344E-3"/>
        <n v="5.8558558558558557E-2"/>
        <n v="2.4718948936746581E-2"/>
        <n v="1.8769787426503846E-2"/>
        <n v="3.6945812807881777E-2"/>
        <n v="1.2232415902140673E-2"/>
        <n v="1.5313493210054898E-2"/>
        <n v="1.9945909398242055E-2"/>
        <n v="1.7812197483059053E-2"/>
        <n v="3.3170229204223536E-2"/>
        <n v="8.6426029486527702E-3"/>
        <n v="2.5774537880760218E-2"/>
        <n v="3.3739722143464698E-2"/>
        <n v="1.65016501650165E-2"/>
        <n v="2.3400191021967526E-2"/>
        <n v="1.4700193423597678E-2"/>
        <n v="2.5911708253358926E-2"/>
        <n v="0.10482573726541555"/>
        <n v="5.962820063135742E-3"/>
        <n v="2.5062656641604009E-2"/>
        <n v="4.6273291925465837E-2"/>
        <n v="2.2862653883247291E-2"/>
        <n v="3.2306255835667604E-2"/>
        <n v="3.7676867390589008E-2"/>
        <n v="9.2922687480223601E-2"/>
        <n v="2.447411003236246E-2"/>
        <n v="6.4659977703455966E-3"/>
        <n v="2.7713910330103467E-2"/>
        <n v="5.6469025078890551E-3"/>
        <n v="4.4424895535517921E-2"/>
        <n v="1.5864774431752625E-2"/>
        <n v="1.1651192426724922E-2"/>
        <n v="1.1158516573679028E-2"/>
        <n v="7.1984209915244401E-2"/>
        <n v="1.4514896867838044E-2"/>
        <n v="0.22995113538373096"/>
        <n v="1.6937055642482636E-2"/>
        <n v="0.11595911949685535"/>
        <n v="1.5435501653803748E-2"/>
        <n v="5.2183033958306022E-2"/>
        <n v="5.6887298747763861E-2"/>
        <n v="1.7940199335548173E-2"/>
        <n v="9.7316835812595575E-3"/>
        <n v="6.4000000000000001E-2"/>
        <n v="9.9986184301419076E-2"/>
        <n v="4.9317147192716237E-2"/>
        <n v="1.3904547162720781E-2"/>
        <n v="1.6905376849025593E-2"/>
        <n v="3.2574568288854001E-2"/>
        <n v="8.5481775285509137E-3"/>
        <n v="9.9443788976908819E-3"/>
        <n v="4.1410579345088162E-2"/>
        <n v="2.6032823995472552E-2"/>
        <n v="2.9842342342342343E-2"/>
        <n v="6.8232091202994727E-2"/>
        <n v="2.3542600896860985E-2"/>
        <n v="9.3662191695285668E-3"/>
        <n v="4.5358501197351742E-2"/>
        <n v="2.7921279212792128E-2"/>
        <n v="6.2001064395955298E-2"/>
        <n v="1.6775198187995471E-2"/>
        <n v="1.6774573278399058E-2"/>
        <n v="4.0534713238464859E-2"/>
        <n v="1.8916595012897677E-2"/>
        <n v="6.3853414769572464E-3"/>
        <n v="1.1977306156755621E-2"/>
        <n v="3.9932362122788764E-2"/>
        <n v="4.4457478005865102E-2"/>
        <n v="2.8382900572739348E-2"/>
        <n v="2.1696891191709845E-2"/>
        <n v="2.469898116702686E-3"/>
        <n v="9.8964850415197356E-3"/>
        <n v="8.7091757387247285E-3"/>
        <n v="1.7433751743375175E-2"/>
        <n v="1.381509032943677E-2"/>
        <n v="1.4329805996472662E-2"/>
        <n v="1.9787644787644786E-2"/>
        <n v="9.2977734279422568E-3"/>
        <n v="6.4988652774912318E-3"/>
        <n v="2.2683637915096352E-2"/>
        <n v="1.583262651964942E-2"/>
        <n v="8.233957978421351E-3"/>
        <n v="1.0924904539669071E-2"/>
        <n v="1.3609850939727802E-2"/>
        <n v="2.6824864586020118E-2"/>
        <n v="1.0088272383354351E-2"/>
        <n v="5.6329497274379164E-2"/>
        <n v="9.6507352941176475E-3"/>
        <n v="1.5367358384744812E-2"/>
        <n v="6.3839489284085726E-3"/>
        <n v="5.8435906999875671E-3"/>
        <n v="6.1721138020221023E-3"/>
        <n v="3.3266799733865601E-3"/>
        <n v="6.2575696406943881E-2"/>
        <n v="3.0141396649194387E-2"/>
        <n v="4.0398492851547625E-2"/>
        <n v="0.1126461211477152"/>
        <n v="8.1787453756686987E-2"/>
        <n v="4.3450243947344196E-2"/>
        <n v="8.4748858447488584E-2"/>
        <n v="5.1334663955679087E-2"/>
        <n v="4.174831728721138E-2"/>
        <n v="0.10971795143675114"/>
        <n v="8.8669950738916259E-2"/>
        <n v="0.16903507371334292"/>
        <n v="6.8181818181818177E-2"/>
        <n v="0.25034669002262611"/>
        <n v="0.25055025678650039"/>
        <n v="6.0016632785067456E-2"/>
        <n v="0.35502766026684024"/>
        <n v="4.4835665885631058E-2"/>
        <n v="7.7014070476902008E-2"/>
        <n v="0.45654419359598641"/>
        <n v="0.10253707607529865"/>
        <n v="9.5208682608312015E-2"/>
        <n v="6.2194757300907004E-2"/>
        <n v="0.75026850338547746"/>
        <n v="0.10357359176256814"/>
        <n v="8.5028342780926969E-2"/>
        <n v="0.11524940617577197"/>
        <n v="4.4479216470349602E-2"/>
        <n v="9.784661881375141E-2"/>
        <n v="8.878033858772022E-2"/>
        <n v="0.45012916148253951"/>
        <n v="0.42365456821026282"/>
        <n v="0.52435753223154802"/>
        <n v="0.43098565817118845"/>
        <n v="0.53446787520039463"/>
        <n v="0.38193351691581434"/>
        <n v="0.37791601866251945"/>
        <n v="0.52423020293195055"/>
        <n v="0.28523067994970502"/>
        <n v="0.54020356234096689"/>
        <n v="0.3174256005736823"/>
        <n v="0.59821752046953114"/>
        <n v="0.31433806688043975"/>
        <n v="0.27867228139707706"/>
        <n v="0.55783377680388169"/>
        <n v="0.52450313095562207"/>
        <n v="0.42187536493196498"/>
        <n v="0.21137223004510058"/>
        <n v="0.16948289902280131"/>
        <n v="0.52403299203640497"/>
        <n v="0.35460084775697631"/>
        <n v="0.20387103269487303"/>
        <n v="0.27081173470817338"/>
        <n v="0.1208156556120749"/>
        <n v="9.23560984638164E-2"/>
        <n v="0.19421906693711968"/>
        <n v="0.25480432296853678"/>
        <n v="0.22758525138116764"/>
        <n v="0.52241786168088578"/>
        <n v="5.6715548217927549E-2"/>
        <n v="0.382396750169262"/>
        <n v="6.0681094639354276E-2"/>
        <n v="0.23599523241954709"/>
        <n v="0.16009118008065931"/>
        <n v="0.13283894276478417"/>
        <n v="0.45375288105020545"/>
        <n v="0.26859784037932821"/>
        <n v="0.20970131563351901"/>
        <n v="0.24304448199538281"/>
        <n v="6.7314037899500329E-2"/>
        <n v="4.6626904167002499E-2"/>
        <n v="0.2556209714256712"/>
        <n v="0.42969307637401855"/>
        <n v="0.11894633880030027"/>
        <n v="7.1082716879623406E-2"/>
        <n v="5.3171491487190504E-2"/>
        <n v="0.18327764648357917"/>
        <n v="9.6436771834339657E-2"/>
        <n v="0.15228202760291787"/>
        <n v="0.28881057268722465"/>
        <n v="4.1753291753291753E-2"/>
        <n v="6.3491005996002658E-2"/>
        <n v="0.44022408634950433"/>
        <n v="0.23616089207487057"/>
        <n v="0.18261531595389988"/>
        <n v="0.41681192415780299"/>
        <n v="0.2603373955617051"/>
        <n v="3.3032355154251319E-2"/>
        <n v="8.6297165553348987E-2"/>
        <n v="0.19887761621740407"/>
        <n v="0.19946687150828146"/>
        <n v="0.20334047109207709"/>
        <n v="0.35573601770784868"/>
        <n v="0.11330472103004292"/>
        <n v="0.29835766423357662"/>
        <n v="0.27398838996073077"/>
        <n v="0.13176203680362994"/>
        <n v="0.29742033383915023"/>
        <n v="0.38012259797506714"/>
        <n v="0.31243391535449949"/>
        <n v="0.16300236135628968"/>
        <n v="0.10823974329589732"/>
        <n v="0.22479034567396194"/>
        <n v="0.20624185953311291"/>
        <n v="0.22733961153619775"/>
        <n v="0.42796430089247767"/>
        <n v="0.53045005082709551"/>
        <n v="0.32631361191559782"/>
        <n v="0.23453715234537154"/>
        <n v="0.11290075164902592"/>
        <n v="0.32356758761357313"/>
        <n v="0.13532828612452683"/>
        <n v="0.41546200208456063"/>
        <n v="0.1496362114480716"/>
        <n v="0.13455485611510792"/>
        <n v="0.23019865480556595"/>
        <n v="0.17560137717648486"/>
        <n v="0.15539427944136122"/>
        <n v="0.16257628309259339"/>
        <n v="0.22852140312745275"/>
        <n v="7.0162831051828994E-2"/>
        <n v="3.4702139965297862E-2"/>
        <n v="6.777822963264199E-2"/>
        <n v="5.4214409040966881E-2"/>
        <n v="8.3260297984224366E-2"/>
        <n v="0.24882955839554599"/>
        <n v="4.4068855476104042E-2"/>
        <n v="0.22887064260779783"/>
        <n v="3.9916563951834648E-2"/>
        <n v="0.3796900065784159"/>
        <n v="9.5144073548466712E-2"/>
        <n v="0.16205573799075876"/>
        <n v="0.13008151119161598"/>
        <n v="0.11373799432282149"/>
        <n v="0.59300686982561213"/>
        <n v="4.6822022496098167E-2"/>
        <n v="6.5934918022900177E-2"/>
        <n v="6.6706044496948225E-2"/>
        <n v="3.8489926464558101E-2"/>
        <n v="5.8431509584664539E-2"/>
        <n v="7.5135209146299717E-2"/>
        <n v="0.42625740148369973"/>
        <n v="9.3340839341166215E-2"/>
        <n v="0.38015891305872568"/>
        <n v="8.0707107907612985E-2"/>
        <n v="0.51796601375016216"/>
        <n v="0.16373699718714127"/>
        <n v="2.0877716233489562E-2"/>
        <n v="4.6141915471112835E-2"/>
        <n v="4.9060012420256309E-2"/>
        <n v="3.6667874833877005E-2"/>
        <n v="5.4929353865692969E-2"/>
        <n v="0.11695631751996242"/>
        <n v="5.1630434782608696E-2"/>
        <n v="3.4047091640003281E-2"/>
        <n v="7.9253258189503351E-2"/>
        <n v="4.3025097973818059E-2"/>
        <n v="1.9403043846350731E-2"/>
        <n v="0.20163414140049971"/>
        <n v="2.4595752970972141E-2"/>
        <n v="6.4480266814897162E-3"/>
        <n v="0.13430127041742287"/>
        <n v="2.0072746867843189E-2"/>
        <n v="2.3621355813136635E-2"/>
        <n v="1.8532641854789506E-2"/>
        <n v="1.8171607364916364E-2"/>
        <n v="1.7752139933010794E-2"/>
        <n v="2.2794920130965374E-2"/>
        <n v="2.2205290083814087E-2"/>
        <n v="4.4364961997455037E-2"/>
        <n v="0.16624319419237749"/>
        <n v="5.1397205588822353E-2"/>
        <n v="3.5090678547747285E-2"/>
        <n v="2.7666065732908057E-2"/>
        <n v="1.0936132983377077E-2"/>
        <n v="2.9466137809524635E-2"/>
        <n v="7.3579739904175226E-3"/>
        <n v="5.6567908477559402E-2"/>
        <n v="3.4066575822464473E-2"/>
        <n v="3.6628271241987566E-2"/>
        <n v="2.102921848144778E-2"/>
        <n v="1.6080675933496866E-2"/>
        <n v="3.0357823382983727E-2"/>
        <n v="6.8766218447747107E-2"/>
        <n v="6.7299288300661758E-2"/>
        <n v="5.8609244717882293E-2"/>
        <n v="3.4519898755991166E-2"/>
        <n v="4.1279069767441862E-2"/>
        <n v="1.26232741617357E-2"/>
        <n v="8.4691774405096495E-2"/>
        <n v="8.5123309466984889E-2"/>
        <n v="7.1974365294552631E-2"/>
        <n v="3.7037037037037035E-2"/>
        <n v="1.6551926175479712E-2"/>
        <n v="1.2008883283524799E-2"/>
        <n v="3.8371162883711632E-2"/>
        <n v="0.56618305570481819"/>
        <n v="0.10421158545350007"/>
        <n v="3.895413464791455E-2"/>
        <n v="1.3291504994633864E-2"/>
        <n v="1.1942785724204971E-2"/>
        <n v="3.8279198589978775E-2"/>
        <n v="7.7963769777573948E-3"/>
        <n v="0.24042960442364952"/>
        <n v="2.8653387274165644E-2"/>
        <n v="2.6006412540078374E-2"/>
        <n v="3.3617100602746537E-2"/>
        <n v="4.3124429571037418E-2"/>
        <n v="5.3026748005631161E-2"/>
        <n v="3.0826140567200986E-2"/>
        <n v="0.17226306377905823"/>
        <n v="5.5089657053248788E-2"/>
        <n v="6.6940451745379881E-2"/>
        <n v="7.5868983957219249E-2"/>
        <n v="0.16212493851451057"/>
        <n v="5.0781968721251153E-2"/>
        <n v="6.3361908311591497E-2"/>
        <n v="9.7264437689969604E-2"/>
        <n v="8.7049973132724348E-2"/>
        <n v="4.5190230935371327E-2"/>
        <n v="7.2786529060293315E-2"/>
        <n v="5.4830551340414771E-2"/>
        <n v="3.4007585335018964E-2"/>
        <n v="1.9987376393856511E-2"/>
        <n v="3.8622754491017965E-2"/>
        <n v="2.388007669513683E-2"/>
        <n v="4.6778261866544373E-2"/>
        <n v="0.10990823796267657"/>
        <n v="5.1804243456713646E-2"/>
        <n v="2.84298944647857E-2"/>
        <n v="3.0350270375602863E-2"/>
        <n v="9.9835708554617347E-2"/>
        <n v="1.3624152488166816E-2"/>
        <n v="5.7898699291661547E-2"/>
        <n v="1.6081825334382377E-2"/>
        <n v="2.158990256864482E-2"/>
        <n v="2.3940269749518305E-2"/>
        <n v="2.0702936928261917E-2"/>
        <n v="4.9070247933884299E-3"/>
        <n v="3.3924333379868769E-2"/>
        <n v="1.5996981701565743E-2"/>
        <n v="2.3272577489444959E-2"/>
        <n v="4.4202710869377534E-2"/>
        <n v="2.2508757546396363E-2"/>
        <n v="0.14506470929109522"/>
        <n v="2.3784072688401926E-2"/>
        <n v="2.9600211808313476E-2"/>
        <n v="5.1016184444720392E-2"/>
        <n v="0.26046607547948031"/>
        <n v="4.1537094624611283E-2"/>
        <n v="2.960732655877556E-2"/>
        <n v="2.6274464743958021E-2"/>
        <n v="3.9615846338535411E-2"/>
        <n v="9.8023715415019766E-2"/>
        <n v="8.1490683229813662E-2"/>
        <n v="6.0600267635251386E-2"/>
        <n v="0.13814832767813864"/>
        <n v="2.2232939474318786E-2"/>
        <n v="4.3056193538508654E-2"/>
        <n v="0.32841984878327724"/>
        <n v="0.14771468144044322"/>
        <n v="3.2591273374888693E-2"/>
        <n v="1.835907588293521E-2"/>
        <n v="4.6035606970773309E-2"/>
        <n v="0.40564276329437798"/>
        <n v="0.60284850012603985"/>
        <n v="0.45619982729395209"/>
        <n v="0.34147054524192372"/>
        <n v="0.47800388415097528"/>
        <n v="0.43652522436176699"/>
        <n v="0.29442970822281167"/>
        <n v="0.70690283548363586"/>
        <n v="0.27353026353895166"/>
        <n v="0.36417802654148235"/>
        <n v="0.14073835241012414"/>
        <n v="0.27864732912119472"/>
        <n v="0.61533484309285025"/>
        <n v="0.41258906428374603"/>
        <n v="0.38794582125746729"/>
        <n v="0.37996018579960184"/>
        <n v="0.40929224389784186"/>
        <n v="0.22708236389018149"/>
        <n v="0.41455040549339961"/>
        <n v="0.57140428425705547"/>
        <n v="0.23911787365177195"/>
        <n v="0.30654451697844093"/>
        <n v="0.36074766355140186"/>
        <n v="0.29635291548373005"/>
        <n v="0.34455611126011709"/>
        <n v="0.35158855538002459"/>
        <n v="0.76744186046511631"/>
        <n v="0.37913069365882701"/>
        <n v="0.55398254415504089"/>
        <n v="0.19033635878270155"/>
        <n v="0.3959020806701482"/>
        <n v="0.15018660115239874"/>
        <n v="0.24788119979364728"/>
        <n v="0.10452007164682331"/>
        <n v="0.14880036473471248"/>
        <n v="0.25254850378165078"/>
        <n v="0.12907431551499349"/>
        <n v="0.22522020292117292"/>
        <n v="0.14032469857944371"/>
        <n v="0.44511490563615352"/>
        <n v="0.11174159755565255"/>
        <n v="0.17148083225363919"/>
        <n v="0.19777577397054402"/>
        <n v="0.17577404141890507"/>
        <n v="0.17854865450835353"/>
        <n v="0.17099373321396599"/>
        <n v="0.22601023853610719"/>
        <n v="0.18142379631605149"/>
        <n v="0.13856246520515791"/>
        <n v="0.13531587933978373"/>
        <n v="0.14510668451303047"/>
        <n v="8.1126289378310568E-2"/>
        <n v="0.12936194042910643"/>
        <n v="0.18984132177327007"/>
        <n v="9.815581985834558E-2"/>
        <n v="0.22845793290489946"/>
        <n v="0.11958575856073778"/>
        <n v="0.22937308198158701"/>
        <n v="0.14880257820747902"/>
        <n v="0.12981492960240856"/>
        <n v="0.2599026518966096"/>
        <n v="0.18187555882817019"/>
        <n v="0.10809646856158484"/>
        <n v="0.15933850615251979"/>
        <n v="0.12104839636739854"/>
        <n v="0.12900637641991469"/>
        <n v="0.10298792116973936"/>
        <n v="7.1161950632149307E-2"/>
        <n v="0.16916092203715088"/>
        <n v="0.21800939505546613"/>
        <n v="0.10431745144613665"/>
        <n v="0.11695318215069496"/>
        <n v="0.22915863840719333"/>
        <n v="9.4013814274750571E-2"/>
        <n v="0.5417880871896491"/>
        <n v="0.1890091427678362"/>
        <n v="0.10089483622034316"/>
        <n v="0.20477568740955138"/>
        <n v="6.1206562332837673E-2"/>
        <n v="1.0790965608868065E-2"/>
        <n v="0.24338245814851911"/>
        <n v="8.3004316429024401E-3"/>
        <n v="0.20917173607861489"/>
        <n v="0.23969660158217534"/>
        <n v="0.18495192247733311"/>
        <n v="0.265905383360522"/>
        <n v="0.30264578238935519"/>
        <n v="0.12647653662397046"/>
        <n v="0.18259173905335932"/>
        <n v="0.18101235360179688"/>
        <n v="0.18966175402878721"/>
        <n v="0.12565093230304047"/>
        <n v="0.1073273362374742"/>
        <n v="0.21137230481824551"/>
        <n v="0.27360000000000001"/>
        <n v="0.36292911665578748"/>
        <n v="4.2300849970349871E-2"/>
        <n v="0.10456843706653542"/>
        <n v="0.1491843702579666"/>
        <n v="6.4424131627056666E-2"/>
        <n v="0.36617144484526298"/>
        <n v="0.24321489817032554"/>
        <n v="0.13942476324096809"/>
        <n v="0.49439678491382644"/>
        <n v="0.47276639112218322"/>
        <n v="0.23521173175152413"/>
        <n v="3.5128491620111731E-2"/>
        <n v="3.200891199405867E-2"/>
        <n v="4.5566722701098038E-2"/>
        <n v="8.9275066019252072E-2"/>
        <n v="0.33479176794684817"/>
        <n v="0.2687307331456909"/>
        <n v="0.17808591625883632"/>
        <n v="0.27240240124432791"/>
        <n v="0.20391839776136855"/>
        <n v="0.1476927856238201"/>
        <n v="0.16477519379844963"/>
        <n v="0.23339367776075756"/>
        <n v="0.27074564040889959"/>
        <n v="0.14330649219929542"/>
        <n v="0.23118210862619809"/>
        <n v="0.18356414427998888"/>
        <n v="0.11916010498687664"/>
        <n v="0.47582227351413736"/>
        <n v="0.48352914075097903"/>
        <n v="0.19569940810669065"/>
        <n v="0.30712088143259092"/>
        <n v="0.1336497146155326"/>
        <n v="0.48580483295919713"/>
        <n v="0.30412287793047699"/>
        <n v="0.13510096695937404"/>
        <n v="0.20140260766495457"/>
        <n v="0.37195219123505974"/>
        <n v="0.4943844727946789"/>
        <n v="0.24887809742666986"/>
        <n v="0.21370246751698652"/>
        <n v="0.29412791204955935"/>
        <n v="0.40225563909774437"/>
        <n v="0.15072363203806502"/>
        <n v="0.18061674008810572"/>
        <n v="0.30741519063344341"/>
        <n v="0.22897526501766785"/>
        <n v="0.22677202263367596"/>
        <n v="0.43904702970297027"/>
        <n v="0.19512622996318621"/>
        <n v="0.10762689729227733"/>
        <n v="0.24607745779543197"/>
        <n v="3.912987514480628E-2"/>
        <n v="0.15129556433904259"/>
        <n v="0.13820249289306802"/>
        <n v="0.19560469560469559"/>
        <n v="9.32790837854129E-2"/>
        <n v="0.12516458524518215"/>
        <n v="0.16138814016172506"/>
        <n v="0.13922651933701657"/>
        <n v="3.399842478340772E-2"/>
        <n v="0.15766923736075408"/>
        <n v="0.1704392764857881"/>
        <n v="5.6815838317178798E-2"/>
        <n v="0.691661279896574"/>
        <n v="9.7999874600288417E-2"/>
        <n v="0.67202890446900942"/>
        <n v="0.18981481481481483"/>
        <n v="0.39056822574410516"/>
        <n v="0.4139941690962099"/>
        <n v="0.18590604026845636"/>
        <n v="7.7637690776376903E-2"/>
        <n v="1.5879996091077885E-2"/>
        <n v="5.9633027522935783E-2"/>
        <n v="1.8653690186536901E-2"/>
        <n v="5.8161350844277676E-2"/>
        <n v="6.1170878158618963E-2"/>
        <n v="9.6276306912609216E-2"/>
        <n v="0.1508603031544449"/>
        <n v="0.19722327881323698"/>
        <n v="0.39188986981894358"/>
        <n v="0.51537164353353226"/>
        <n v="0.12679340028694405"/>
        <n v="0.41667483099833447"/>
        <n v="0.41163141993957703"/>
        <n v="0.71923743500866555"/>
        <n v="0.17167119305358988"/>
        <n v="0.25656779661016949"/>
        <n v="0.23912871287128712"/>
        <n v="0.41320132013201322"/>
        <n v="0.52068457440779781"/>
        <n v="1.8685307164941524E-2"/>
        <n v="0.19927730192719487"/>
        <n v="0.90602734450221456"/>
        <n v="8.4624663635520084E-2"/>
        <n v="0.32605706428325887"/>
        <n v="9.9955177050649935E-2"/>
        <n v="4.5466980357826779E-2"/>
        <n v="0.53588701876571876"/>
        <n v="0.51065426170468187"/>
        <n v="0.6299233500348409"/>
        <n v="0.19152716730571401"/>
        <n v="0.13604313562836998"/>
        <n v="0.18368399339933994"/>
        <n v="0.12351797252368107"/>
        <n v="9.2088740058601931E-2"/>
        <n v="0.35972850678733032"/>
        <n v="0.20674770965468639"/>
        <n v="2.8392810627767648E-2"/>
        <n v="0.56347630039186214"/>
        <n v="9.5607964976698212E-2"/>
        <n v="0.41378225534624169"/>
        <n v="5.7403169578886581E-2"/>
        <n v="3.7143354210160053E-2"/>
        <n v="0.22367345267824246"/>
        <n v="0.10058410984811174"/>
        <n v="0.21271148708815674"/>
        <n v="6.8099383387740298E-2"/>
        <n v="5.1571656899307407E-2"/>
        <n v="0.1550323557758502"/>
        <n v="1.6347060672744419E-2"/>
        <n v="7.5039999999999996E-2"/>
        <n v="3.9707734945830186E-2"/>
        <n v="2.3480870217554389E-2"/>
        <n v="0.42625737898465171"/>
        <n v="6.6271551724137928E-2"/>
        <n v="6.5999615162593811E-2"/>
        <n v="0.35205570291777188"/>
        <n v="0.55367543896943161"/>
        <n v="0.17906282450674973"/>
        <n v="2.9714833453151211E-2"/>
        <n v="0.75205467601003551"/>
        <n v="2.8312715214896058E-2"/>
        <n v="2.7959382389762137E-2"/>
        <n v="0.1831253804017042"/>
        <n v="0.80951836174350755"/>
        <n v="4.9868412173560972E-2"/>
        <n v="0.11152744104033502"/>
        <n v="1.0737146396861449E-2"/>
        <n v="0.22563246246601254"/>
        <n v="3.9072661440573697E-2"/>
        <n v="2.5164289148902067E-2"/>
        <n v="0.10753555936648845"/>
        <n v="4.4882239668197307E-2"/>
        <n v="5.941358024691358E-2"/>
        <n v="0.70143487858719644"/>
        <n v="0.10565292520365342"/>
        <n v="6.1642061642061645E-2"/>
        <n v="0.27127531132498534"/>
        <n v="1.6837378981338573E-2"/>
        <n v="0.56371790080615025"/>
        <n v="0.35478109764927357"/>
        <n v="5.673478604493621E-2"/>
        <n v="3.9112973633665095E-2"/>
        <n v="6.3129726985656637E-2"/>
        <n v="0.14483232625747994"/>
        <n v="6.8383773758053989E-2"/>
        <n v="0.11059623107815879"/>
        <n v="8.7489201287991827E-2"/>
        <n v="6.7925801011804385E-2"/>
        <n v="0.24519716885743176"/>
        <n v="7.349454717875771E-2"/>
        <n v="0.29139328444615981"/>
        <n v="0.11233624143908608"/>
        <n v="9.3707748309932393E-2"/>
        <n v="0.24688187820983126"/>
        <n v="9.7347066167290885E-2"/>
        <n v="6.6414631654235209E-2"/>
        <n v="8.3987577025269947E-2"/>
        <n v="9.0450855263294244E-2"/>
        <n v="0.16380470048270951"/>
        <n v="0.16636029411764705"/>
        <n v="0.12825374254453528"/>
        <n v="7.059870141940966E-2"/>
        <n v="0.21455568958584639"/>
        <n v="0.13563968668407311"/>
        <n v="0.16205325858444289"/>
        <n v="7.3923639317627951E-2"/>
        <n v="0.16210058666059121"/>
        <n v="0.62386086127821783"/>
        <n v="0.21607788396148753"/>
        <n v="6.2806403201600802E-2"/>
        <n v="0.21833449965010496"/>
        <n v="0.10554493936104999"/>
        <n v="7.8237478275883773E-2"/>
        <n v="6.6530194472876156E-2"/>
        <n v="2.7777777777777776E-2"/>
        <n v="2.7653471026965002E-2"/>
        <n v="6.4225165163353345E-2"/>
        <n v="1.3526829705276359E-2"/>
        <n v="0.2199643131200133"/>
        <n v="0.10256410256410256"/>
        <n v="7.4055415617128459E-2"/>
        <n v="2.7160493827160494E-2"/>
        <n v="4.9071618037135278E-2"/>
        <n v="5.2677329624478443E-2"/>
        <n v="2.4450426200089727E-2"/>
        <n v="3.1484962406015039E-2"/>
        <n v="7.7755905511811024E-2"/>
        <n v="4.5291549734954785E-2"/>
        <n v="5.5079155672823218E-2"/>
        <n v="0.12312811980033278"/>
        <n v="1.0259279985077412E-2"/>
        <n v="0.15713206702660362"/>
        <n v="7.7980132450331127E-2"/>
        <n v="4.1539401343921811E-2"/>
        <n v="8.4499740798341105E-2"/>
        <n v="5.9667673716012087E-2"/>
        <n v="2.2737505628095452E-2"/>
        <n v="9.7273853779429986E-2"/>
        <n v="4.5375218150087257E-2"/>
        <n v="9.3703703703703706E-2"/>
        <n v="0.25137188687209794"/>
        <n v="7.3803434417245156E-2"/>
        <n v="2.461033634126333E-2"/>
        <n v="6.5417488494411577E-2"/>
        <n v="5.524757724822528E-2"/>
        <n v="7.3573078192015834E-2"/>
        <n v="3.2716927453769556E-2"/>
        <n v="0.10089346687912588"/>
        <n v="3.0808321422899795E-2"/>
        <n v="4.8529411764705883E-2"/>
        <n v="2.5906735751295335E-2"/>
        <n v="2.889784946236559E-2"/>
        <n v="3.7229116503056124E-2"/>
        <n v="0.13512396694214876"/>
        <n v="2.5166329187156493E-2"/>
        <n v="2.8653295128939827E-3"/>
        <n v="7.8545780969479354E-2"/>
        <n v="0.19473733320892039"/>
        <n v="5.0993124522536286E-2"/>
        <n v="0.12164245543178512"/>
        <n v="2.6704508804747468E-2"/>
        <n v="3.6644591611479031E-2"/>
        <n v="7.0416053019145802E-2"/>
        <n v="0.16688493919550981"/>
        <n v="4.4874736165917223E-2"/>
        <n v="1.9884393063583816E-2"/>
        <n v="1.5481373971940009E-2"/>
        <n v="3.915229885057471E-2"/>
        <n v="2.8332559219693451E-2"/>
        <n v="3.5546613011401745E-2"/>
        <n v="4.9924924924924924E-2"/>
        <n v="2.49746192893401E-2"/>
        <n v="6.4112636776573542E-2"/>
        <n v="2.6058631921824105E-2"/>
        <n v="2.9275808936825885E-2"/>
        <n v="0.28515870028854595"/>
        <n v="0.19610190728108032"/>
        <n v="0.15256675025815017"/>
        <n v="0.19009328678532594"/>
        <n v="2.0303460320925663E-2"/>
        <n v="2.1781534460338103E-2"/>
        <n v="2.8002264079745921E-2"/>
        <n v="3.0775899436497615E-2"/>
        <n v="2.4625027982986346E-2"/>
        <n v="6.2407132243684993E-2"/>
        <n v="0.10224269013815843"/>
        <n v="0.14071146245059288"/>
        <n v="0.11842105263157894"/>
        <n v="5.6637004078605856E-2"/>
        <n v="3.7149376669634908E-2"/>
        <n v="4.2465625292301939E-2"/>
        <n v="6.4982899237042882E-2"/>
        <n v="0.19419588875453447"/>
        <n v="3.4743991640543363E-2"/>
        <n v="3.8287937743190663E-2"/>
        <n v="3.959456381444082E-2"/>
        <n v="2.0895522388059702E-2"/>
        <n v="2.6990247221592198E-2"/>
        <n v="6.1732094695834579E-2"/>
        <n v="9.0076053882299084E-2"/>
        <n v="0.25536464979807977"/>
        <n v="0.44573541061526273"/>
        <n v="0.12118037366858739"/>
        <n v="0.75265167585914294"/>
        <n v="0.26644345133859149"/>
        <n v="7.4463118580765639E-2"/>
        <n v="0.76657715348068578"/>
        <n v="0.21854939158762096"/>
        <n v="0.24969455078602265"/>
        <n v="0.3869587897756912"/>
        <n v="6.7707613652065776E-2"/>
        <n v="0.45293692826191623"/>
        <n v="0.18145792795785676"/>
        <n v="0.32188348928463628"/>
        <n v="0.67593551862749157"/>
        <n v="0.1829238628071029"/>
        <n v="0.12499295470343999"/>
        <n v="0.30546860026831918"/>
        <n v="0.22692732799115778"/>
        <n v="0.10333381440323279"/>
        <n v="0.39888871360712347"/>
        <n v="0.25467795942485721"/>
        <n v="9.0876458271014066E-2"/>
        <n v="0.27574811266409971"/>
        <n v="0.76485112980562175"/>
        <n v="0.43545559498866893"/>
        <n v="0.28034360326188518"/>
        <n v="0.12784030345577913"/>
        <n v="0.1852711542519519"/>
        <n v="0.14206128133704735"/>
        <n v="8.2753623188405803E-2"/>
        <n v="0.2313721786759845"/>
        <n v="0.11157055305323783"/>
        <n v="0.34703718433088088"/>
        <n v="0.15163849958779885"/>
        <n v="9.2409240924092403E-2"/>
        <n v="0.15848353014294592"/>
        <n v="0.22386834279041765"/>
        <n v="4.8686062881276394E-2"/>
        <n v="0.2098493822981892"/>
        <n v="0.24463129189864788"/>
        <n v="0.29683163737280294"/>
        <n v="5.5184235353521932E-2"/>
        <n v="0.13098680075424263"/>
        <n v="3.0411980077184417E-2"/>
        <n v="0.11580910928027359"/>
        <n v="5.3841743119266053E-2"/>
        <n v="8.8926392314682592E-2"/>
        <n v="4.3375152998776006E-2"/>
        <n v="0.15782808295076778"/>
        <n v="8.9364648239867922E-2"/>
        <n v="0.320995113749803"/>
        <n v="9.4621261954156752E-2"/>
        <n v="9.466401090261034E-2"/>
        <n v="0.15405224380442062"/>
        <n v="0.30583662802385581"/>
        <n v="9.0136884093322239E-2"/>
        <n v="0.15632042614218397"/>
        <n v="4.9462973431317128E-2"/>
        <n v="0.28230065930863657"/>
        <n v="0.38512134270809706"/>
        <n v="8.4337349397590355E-2"/>
        <n v="0.30884800887788638"/>
        <n v="0.14437367303609341"/>
        <n v="0.2668148477439431"/>
        <n v="7.1438136047134435E-2"/>
        <n v="0.23332101957886961"/>
        <n v="0.16723549488054607"/>
        <n v="0.18968185726569217"/>
        <n v="0.12430096593797661"/>
        <n v="0.1594229035166817"/>
        <n v="0.12875018845168099"/>
        <n v="0.17120701969186819"/>
        <n v="0.20830145371078806"/>
        <n v="8.3098728441486192E-2"/>
        <n v="8.2395222795232259E-2"/>
        <n v="0.12975151108126259"/>
        <n v="5.2759564027964743E-2"/>
        <n v="7.7350776778413732E-2"/>
        <n v="0.49243243243243245"/>
        <n v="9.9745021855269553E-2"/>
        <n v="0.50004319254620055"/>
        <n v="7.7589946892063735E-2"/>
        <n v="0.21710501129359519"/>
        <n v="9.1667792944992568E-2"/>
        <n v="0.14273944387229659"/>
        <n v="7.9072930724844059E-2"/>
        <n v="4.9497141979746091E-2"/>
        <n v="0.19103086779266162"/>
        <n v="8.223217210876925E-2"/>
        <n v="0.12684240362811791"/>
        <n v="7.6777087646652864E-2"/>
        <n v="0.19696312364425161"/>
        <n v="0.14726085916407505"/>
        <n v="6.8355640535372852E-2"/>
        <n v="8.2533156872131336E-2"/>
        <n v="0.10262400952181532"/>
        <n v="6.8619536385653324E-2"/>
        <n v="6.6281343455256506E-2"/>
        <n v="6.8634509239260857E-2"/>
        <n v="7.9905063291139236E-2"/>
        <n v="5.4148391457075389E-2"/>
        <n v="0.13345879876962927"/>
        <n v="0.14751224230699475"/>
        <n v="0.22950409605403038"/>
        <n v="9.5385592883805895E-2"/>
        <n v="0.1618328187031319"/>
        <n v="8.3207745353244739E-2"/>
        <n v="0.10150050016672224"/>
        <n v="0.17642292890419284"/>
        <n v="0.12290409193427129"/>
        <n v="7.2714800205796598E-2"/>
        <n v="7.2778447929232007E-2"/>
        <n v="5.1237679632834252E-2"/>
        <n v="0.10074083070196745"/>
        <n v="7.6045522600556636E-2"/>
        <n v="9.9874982636477289E-2"/>
        <n v="0.1165842938592971"/>
        <n v="0.22871188797298639"/>
        <n v="0.21757157270778157"/>
        <n v="0.23229895104895104"/>
        <n v="0.34093726754277215"/>
        <n v="0.42922636103151862"/>
        <n v="0.24240097070975472"/>
        <n v="0.51384785819793211"/>
        <n v="0.28986320014618872"/>
        <n v="0.13644443757438982"/>
        <n v="0.13224505660010688"/>
        <n v="0.24733306993283288"/>
        <n v="0.18397519111495744"/>
        <n v="0.10995128740431455"/>
        <n v="0.1613854895104895"/>
        <n v="0.14860840094484953"/>
        <n v="4.9264043256233105E-2"/>
        <n v="8.6820603907637656E-2"/>
        <n v="0.1299553560537679"/>
        <n v="0.13716504854368933"/>
        <n v="0.45414572864321606"/>
        <n v="0.13756743501716528"/>
        <n v="0.30080270384452895"/>
        <n v="8.315801129443029E-2"/>
        <n v="0.10231769361221028"/>
        <n v="0.15333507521182488"/>
        <n v="6.7842337303415143E-2"/>
        <n v="0.15805304894722449"/>
        <n v="0.13655439193170912"/>
        <n v="0.37003718734087365"/>
        <n v="0.25691498387917866"/>
        <n v="0.40375793069790139"/>
        <n v="0.41760435323553136"/>
        <n v="0.35774218154080856"/>
        <n v="0.19133882755403514"/>
        <n v="0.21168775597530412"/>
        <n v="0.26051656174619048"/>
        <n v="0.26784586228679724"/>
        <n v="0.46874559714460151"/>
        <n v="0.24313625335206232"/>
        <n v="0.54282458870609163"/>
        <n v="0.47818228763232634"/>
        <n v="0.36915640210333506"/>
        <n v="5.2188552188552192E-3"/>
        <n v="9.7832896914006647E-3"/>
        <n v="5.0139275766016712E-2"/>
        <n v="4.3923865300146414E-3"/>
        <n v="4.684534203932883E-2"/>
        <n v="0.19131260384524093"/>
        <n v="9.6977898060442033E-2"/>
        <n v="0.17319701236684218"/>
        <n v="0.39308315403113531"/>
        <n v="0.23549664313995525"/>
        <n v="0.17307472250829614"/>
        <n v="7.7139021115586473E-2"/>
        <n v="0.31084509985372699"/>
        <n v="0.12933555007739495"/>
        <n v="9.3333333333333338E-2"/>
        <n v="3.2975460122699383E-2"/>
        <n v="0.12138025015817394"/>
        <n v="0.14583886088263906"/>
        <n v="7.9518072289156624E-2"/>
        <n v="8.8146551724137934E-2"/>
        <n v="2.0214208554551933E-2"/>
        <n v="5.0662671246523266E-2"/>
      </sharedItems>
    </cacheField>
    <cacheField name="CRAV" numFmtId="0">
      <sharedItems containsSemiMixedTypes="0" containsString="0" containsNumber="1" containsInteger="1" minValue="0" maxValue="4"/>
    </cacheField>
    <cacheField name="RYR" numFmtId="0">
      <sharedItems count="2" longText="1">
        <s v="Actualmente, su entidad territorial no cuenta con procesos de Retornos y Reubicaciones."/>
        <s v="Su entidad territorial cuenta con procesos de Retornos y Reubicaciones en desarrollo (Planes aprobados / formulación /actualización), por lo tanto es necesario que se remita a los documentos específicos de cada proceso para la articulación de la oferta institucional y definición de metas durante el cuatrienio de acuerdo con su competencia. "/>
      </sharedItems>
    </cacheField>
    <cacheField name="RC" numFmtId="0">
      <sharedItems containsBlank="1" count="3" longText="1">
        <s v="Su entidad territorial cuenta con procesos de Reparación Colectiva en desarrollo (Planes en diseño y formulación / implementación), por lo tanto es necesario que se remita a los documentos especificos de cada proceso para la articulación de la oferta institucional y definición de metas durante el cuatrienio de acuerdo con su competencia. "/>
        <s v="Actualmente, su entidad territorial no cuenta con procesos de Reparación Colectiva."/>
        <m/>
      </sharedItems>
    </cacheField>
    <cacheField name="distribucion hogares" numFmtId="0">
      <sharedItems containsSemiMixedTypes="0" containsString="0" containsNumber="1" minValue="2.46" maxValue="3.8"/>
    </cacheField>
    <cacheField name="cert edu" numFmtId="0">
      <sharedItems containsSemiMixedTypes="0" containsString="0" containsNumber="1" containsInteger="1" minValue="0" maxValue="10" count="7">
        <n v="1"/>
        <n v="0"/>
        <n v="9"/>
        <n v="3"/>
        <n v="2"/>
        <n v="10"/>
        <n v="5"/>
      </sharedItems>
    </cacheField>
    <cacheField name="certificado" numFmtId="0">
      <sharedItems count="2">
        <s v="Si"/>
        <s v="No"/>
      </sharedItems>
    </cacheField>
    <cacheField name="AHÍ otros" numFmtId="0">
      <sharedItems containsSemiMixedTypes="0" containsString="0" containsNumber="1" containsInteger="1" minValue="0" maxValue="7394" count="176">
        <n v="3677"/>
        <n v="1"/>
        <n v="8"/>
        <n v="13"/>
        <n v="6"/>
        <n v="18"/>
        <n v="3"/>
        <n v="74"/>
        <n v="28"/>
        <n v="349"/>
        <n v="4"/>
        <n v="38"/>
        <n v="5"/>
        <n v="2"/>
        <n v="48"/>
        <n v="17"/>
        <n v="171"/>
        <n v="11"/>
        <n v="21"/>
        <n v="50"/>
        <n v="23"/>
        <n v="7"/>
        <n v="14"/>
        <n v="20"/>
        <n v="12"/>
        <n v="126"/>
        <n v="33"/>
        <n v="42"/>
        <n v="15"/>
        <n v="76"/>
        <n v="22"/>
        <n v="19"/>
        <n v="16"/>
        <n v="337"/>
        <n v="37"/>
        <n v="5822"/>
        <n v="124"/>
        <n v="101"/>
        <n v="281"/>
        <n v="5473"/>
        <n v="735"/>
        <n v="689"/>
        <n v="85"/>
        <n v="419"/>
        <n v="73"/>
        <n v="29"/>
        <n v="512"/>
        <n v="9"/>
        <n v="51"/>
        <n v="41"/>
        <n v="103"/>
        <n v="3058"/>
        <n v="75"/>
        <n v="58"/>
        <n v="10"/>
        <n v="378"/>
        <n v="102"/>
        <n v="193"/>
        <n v="1119"/>
        <n v="127"/>
        <n v="119"/>
        <n v="91"/>
        <n v="40"/>
        <n v="47"/>
        <n v="157"/>
        <n v="79"/>
        <n v="57"/>
        <n v="1924"/>
        <n v="1574"/>
        <n v="25"/>
        <n v="63"/>
        <n v="109"/>
        <n v="82"/>
        <n v="110"/>
        <n v="27"/>
        <n v="24"/>
        <n v="56"/>
        <n v="26"/>
        <n v="97"/>
        <n v="46"/>
        <n v="265"/>
        <n v="43"/>
        <n v="214"/>
        <n v="3449"/>
        <n v="181"/>
        <n v="92"/>
        <n v="34"/>
        <n v="740"/>
        <n v="130"/>
        <n v="31"/>
        <n v="165"/>
        <n v="100"/>
        <n v="147"/>
        <n v="162"/>
        <n v="784"/>
        <n v="1696"/>
        <n v="300"/>
        <n v="763"/>
        <n v="44"/>
        <n v="52"/>
        <n v="30"/>
        <n v="70"/>
        <n v="796"/>
        <n v="308"/>
        <n v="287"/>
        <n v="45"/>
        <n v="49"/>
        <n v="71"/>
        <n v="346"/>
        <n v="1688"/>
        <n v="153"/>
        <n v="32"/>
        <n v="64"/>
        <n v="129"/>
        <n v="301"/>
        <n v="394"/>
        <n v="88"/>
        <n v="970"/>
        <n v="765"/>
        <n v="211"/>
        <n v="117"/>
        <n v="135"/>
        <n v="53"/>
        <n v="54"/>
        <n v="516"/>
        <n v="2540"/>
        <n v="814"/>
        <n v="36"/>
        <n v="55"/>
        <n v="622"/>
        <n v="111"/>
        <n v="86"/>
        <n v="2213"/>
        <n v="143"/>
        <n v="205"/>
        <n v="133"/>
        <n v="60"/>
        <n v="310"/>
        <n v="280"/>
        <n v="191"/>
        <n v="924"/>
        <n v="128"/>
        <n v="327"/>
        <n v="123"/>
        <n v="68"/>
        <n v="61"/>
        <n v="118"/>
        <n v="1064"/>
        <n v="275"/>
        <n v="534"/>
        <n v="3871"/>
        <n v="1837"/>
        <n v="65"/>
        <n v="39"/>
        <n v="77"/>
        <n v="355"/>
        <n v="198"/>
        <n v="255"/>
        <n v="7394"/>
        <n v="351"/>
        <n v="359"/>
        <n v="167"/>
        <n v="293"/>
        <n v="1281"/>
        <n v="242"/>
        <n v="422"/>
        <n v="87"/>
        <n v="375"/>
        <n v="96"/>
        <n v="107"/>
        <n v="958"/>
        <n v="0"/>
        <n v="217"/>
        <n v="277"/>
        <n v="35"/>
        <n v="59"/>
      </sharedItems>
    </cacheField>
    <cacheField name="AHÍ despl" numFmtId="0">
      <sharedItems containsSemiMixedTypes="0" containsString="0" containsNumber="1" containsInteger="1" minValue="0" maxValue="17718" count="228">
        <n v="3969"/>
        <n v="2"/>
        <n v="1"/>
        <n v="30"/>
        <n v="20"/>
        <n v="4"/>
        <n v="26"/>
        <n v="21"/>
        <n v="114"/>
        <n v="3"/>
        <n v="344"/>
        <n v="5"/>
        <n v="10"/>
        <n v="43"/>
        <n v="263"/>
        <n v="25"/>
        <n v="12"/>
        <n v="229"/>
        <n v="51"/>
        <n v="281"/>
        <n v="225"/>
        <n v="11"/>
        <n v="7"/>
        <n v="6"/>
        <n v="46"/>
        <n v="44"/>
        <n v="19"/>
        <n v="247"/>
        <n v="42"/>
        <n v="37"/>
        <n v="16"/>
        <n v="34"/>
        <n v="17"/>
        <n v="127"/>
        <n v="36"/>
        <n v="75"/>
        <n v="13"/>
        <n v="40"/>
        <n v="8"/>
        <n v="18"/>
        <n v="121"/>
        <n v="9"/>
        <n v="80"/>
        <n v="41"/>
        <n v="14"/>
        <n v="352"/>
        <n v="120"/>
        <n v="600"/>
        <n v="103"/>
        <n v="199"/>
        <n v="8591"/>
        <n v="177"/>
        <n v="15"/>
        <n v="78"/>
        <n v="331"/>
        <n v="5932"/>
        <n v="629"/>
        <n v="867"/>
        <n v="814"/>
        <n v="48"/>
        <n v="406"/>
        <n v="110"/>
        <n v="31"/>
        <n v="217"/>
        <n v="1353"/>
        <n v="554"/>
        <n v="746"/>
        <n v="65"/>
        <n v="249"/>
        <n v="52"/>
        <n v="35"/>
        <n v="1040"/>
        <n v="77"/>
        <n v="938"/>
        <n v="8429"/>
        <n v="68"/>
        <n v="50"/>
        <n v="402"/>
        <n v="125"/>
        <n v="32"/>
        <n v="284"/>
        <n v="1032"/>
        <n v="28"/>
        <n v="109"/>
        <n v="150"/>
        <n v="72"/>
        <n v="38"/>
        <n v="130"/>
        <n v="1881"/>
        <n v="2029"/>
        <n v="205"/>
        <n v="2126"/>
        <n v="27"/>
        <n v="67"/>
        <n v="105"/>
        <n v="429"/>
        <n v="190"/>
        <n v="63"/>
        <n v="113"/>
        <n v="22"/>
        <n v="212"/>
        <n v="169"/>
        <n v="45"/>
        <n v="62"/>
        <n v="6487"/>
        <n v="470"/>
        <n v="33"/>
        <n v="53"/>
        <n v="29"/>
        <n v="89"/>
        <n v="506"/>
        <n v="139"/>
        <n v="1922"/>
        <n v="826"/>
        <n v="141"/>
        <n v="535"/>
        <n v="157"/>
        <n v="1341"/>
        <n v="165"/>
        <n v="189"/>
        <n v="232"/>
        <n v="776"/>
        <n v="23"/>
        <n v="4862"/>
        <n v="76"/>
        <n v="64"/>
        <n v="262"/>
        <n v="977"/>
        <n v="511"/>
        <n v="214"/>
        <n v="560"/>
        <n v="310"/>
        <n v="253"/>
        <n v="493"/>
        <n v="160"/>
        <n v="85"/>
        <n v="3267"/>
        <n v="714"/>
        <n v="24"/>
        <n v="101"/>
        <n v="291"/>
        <n v="411"/>
        <n v="268"/>
        <n v="70"/>
        <n v="2399"/>
        <n v="347"/>
        <n v="54"/>
        <n v="505"/>
        <n v="390"/>
        <n v="39"/>
        <n v="601"/>
        <n v="422"/>
        <n v="531"/>
        <n v="49"/>
        <n v="286"/>
        <n v="1778"/>
        <n v="1232"/>
        <n v="1068"/>
        <n v="82"/>
        <n v="575"/>
        <n v="503"/>
        <n v="265"/>
        <n v="55"/>
        <n v="474"/>
        <n v="588"/>
        <n v="1889"/>
        <n v="108"/>
        <n v="1972"/>
        <n v="665"/>
        <n v="3183"/>
        <n v="47"/>
        <n v="153"/>
        <n v="261"/>
        <n v="3420"/>
        <n v="17718"/>
        <n v="1544"/>
        <n v="56"/>
        <n v="228"/>
        <n v="375"/>
        <n v="134"/>
        <n v="1015"/>
        <n v="855"/>
        <n v="424"/>
        <n v="257"/>
        <n v="5511"/>
        <n v="242"/>
        <n v="383"/>
        <n v="384"/>
        <n v="73"/>
        <n v="614"/>
        <n v="486"/>
        <n v="152"/>
        <n v="123"/>
        <n v="1220"/>
        <n v="1873"/>
        <n v="324"/>
        <n v="336"/>
        <n v="93"/>
        <n v="322"/>
        <n v="512"/>
        <n v="168"/>
        <n v="4095"/>
        <n v="428"/>
        <n v="737"/>
        <n v="6997"/>
        <n v="8267"/>
        <n v="59"/>
        <n v="111"/>
        <n v="172"/>
        <n v="496"/>
        <n v="234"/>
        <n v="142"/>
        <n v="17427"/>
        <n v="244"/>
        <n v="136"/>
        <n v="368"/>
        <n v="303"/>
        <n v="1457"/>
        <n v="534"/>
        <n v="485"/>
        <n v="233"/>
        <n v="81"/>
        <n v="124"/>
        <n v="181"/>
        <n v="87"/>
        <n v="1832"/>
        <n v="0"/>
        <n v="197"/>
      </sharedItems>
    </cacheField>
    <cacheField name="PA" numFmtId="0">
      <sharedItems containsSemiMixedTypes="0" containsString="0" containsNumber="1" containsInteger="1" minValue="0" maxValue="48"/>
    </cacheField>
  </cacheFields>
  <extLst>
    <ext xmlns:x14="http://schemas.microsoft.com/office/spreadsheetml/2009/9/main" uri="{725AE2AE-9491-48be-B2B4-4EB974FC3084}">
      <x14:pivotCacheDefinition pivotCacheId="15179793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34">
  <r>
    <n v="5001"/>
    <x v="0"/>
    <n v="5"/>
    <x v="0"/>
    <n v="387155"/>
    <n v="5557"/>
    <n v="7"/>
    <n v="101"/>
    <n v="410"/>
    <n v="4086"/>
    <n v="1"/>
    <n v="137"/>
    <n v="365"/>
    <n v="23195"/>
    <n v="6"/>
    <n v="1325"/>
    <n v="5461"/>
    <n v="67020"/>
    <n v="18"/>
    <n v="1832"/>
    <n v="9388"/>
    <n v="30505"/>
    <n v="12"/>
    <n v="605"/>
    <n v="3467"/>
    <n v="24069"/>
    <n v="7"/>
    <n v="499"/>
    <n v="3353"/>
    <n v="2616335"/>
    <x v="0"/>
    <n v="0"/>
    <x v="0"/>
    <x v="0"/>
    <n v="2.88"/>
    <x v="0"/>
    <x v="0"/>
    <x v="0"/>
    <x v="0"/>
    <n v="9"/>
  </r>
  <r>
    <n v="5002"/>
    <x v="1"/>
    <n v="5"/>
    <x v="0"/>
    <n v="4656"/>
    <n v="47"/>
    <n v="0"/>
    <n v="1"/>
    <n v="8"/>
    <n v="52"/>
    <n v="0"/>
    <n v="1"/>
    <n v="3"/>
    <n v="138"/>
    <n v="0"/>
    <n v="13"/>
    <n v="16"/>
    <n v="1385"/>
    <n v="0"/>
    <n v="8"/>
    <n v="25"/>
    <n v="410"/>
    <n v="0"/>
    <n v="3"/>
    <n v="9"/>
    <n v="278"/>
    <n v="0"/>
    <n v="5"/>
    <n v="3"/>
    <n v="21468"/>
    <x v="1"/>
    <n v="0"/>
    <x v="1"/>
    <x v="1"/>
    <n v="2.88"/>
    <x v="1"/>
    <x v="1"/>
    <x v="1"/>
    <x v="1"/>
    <n v="0"/>
  </r>
  <r>
    <n v="5004"/>
    <x v="2"/>
    <n v="5"/>
    <x v="0"/>
    <n v="944"/>
    <n v="12"/>
    <n v="0"/>
    <n v="0"/>
    <n v="0"/>
    <n v="16"/>
    <n v="0"/>
    <n v="0"/>
    <n v="0"/>
    <n v="7"/>
    <n v="0"/>
    <n v="0"/>
    <n v="0"/>
    <n v="346"/>
    <n v="0"/>
    <n v="5"/>
    <n v="0"/>
    <n v="86"/>
    <n v="0"/>
    <n v="0"/>
    <n v="0"/>
    <n v="37"/>
    <n v="0"/>
    <n v="0"/>
    <n v="1"/>
    <n v="2855"/>
    <x v="2"/>
    <n v="0"/>
    <x v="0"/>
    <x v="1"/>
    <n v="2.88"/>
    <x v="1"/>
    <x v="1"/>
    <x v="1"/>
    <x v="2"/>
    <n v="0"/>
  </r>
  <r>
    <n v="5021"/>
    <x v="3"/>
    <n v="5"/>
    <x v="0"/>
    <n v="3084"/>
    <n v="30"/>
    <n v="0"/>
    <n v="0"/>
    <n v="1"/>
    <n v="19"/>
    <n v="0"/>
    <n v="0"/>
    <n v="2"/>
    <n v="40"/>
    <n v="0"/>
    <n v="0"/>
    <n v="0"/>
    <n v="498"/>
    <n v="0"/>
    <n v="0"/>
    <n v="8"/>
    <n v="170"/>
    <n v="0"/>
    <n v="0"/>
    <n v="0"/>
    <n v="171"/>
    <n v="0"/>
    <n v="0"/>
    <n v="1"/>
    <n v="4955"/>
    <x v="3"/>
    <n v="0"/>
    <x v="1"/>
    <x v="0"/>
    <n v="2.88"/>
    <x v="1"/>
    <x v="1"/>
    <x v="1"/>
    <x v="1"/>
    <n v="0"/>
  </r>
  <r>
    <n v="5030"/>
    <x v="4"/>
    <n v="5"/>
    <x v="0"/>
    <n v="2318"/>
    <n v="36"/>
    <n v="0"/>
    <n v="0"/>
    <n v="0"/>
    <n v="23"/>
    <n v="0"/>
    <n v="0"/>
    <n v="0"/>
    <n v="84"/>
    <n v="0"/>
    <n v="0"/>
    <n v="3"/>
    <n v="480"/>
    <n v="0"/>
    <n v="5"/>
    <n v="21"/>
    <n v="138"/>
    <n v="0"/>
    <n v="0"/>
    <n v="6"/>
    <n v="201"/>
    <n v="0"/>
    <n v="1"/>
    <n v="4"/>
    <n v="32412"/>
    <x v="4"/>
    <n v="0"/>
    <x v="0"/>
    <x v="1"/>
    <n v="2.88"/>
    <x v="1"/>
    <x v="1"/>
    <x v="2"/>
    <x v="1"/>
    <n v="0"/>
  </r>
  <r>
    <n v="5031"/>
    <x v="5"/>
    <n v="5"/>
    <x v="0"/>
    <n v="5475"/>
    <n v="66"/>
    <n v="0"/>
    <n v="1"/>
    <n v="8"/>
    <n v="73"/>
    <n v="0"/>
    <n v="1"/>
    <n v="2"/>
    <n v="342"/>
    <n v="0"/>
    <n v="20"/>
    <n v="52"/>
    <n v="1762"/>
    <n v="0"/>
    <n v="31"/>
    <n v="272"/>
    <n v="433"/>
    <n v="0"/>
    <n v="4"/>
    <n v="86"/>
    <n v="227"/>
    <n v="0"/>
    <n v="6"/>
    <n v="42"/>
    <n v="27846"/>
    <x v="5"/>
    <n v="0"/>
    <x v="0"/>
    <x v="1"/>
    <n v="2.88"/>
    <x v="1"/>
    <x v="1"/>
    <x v="3"/>
    <x v="3"/>
    <n v="0"/>
  </r>
  <r>
    <n v="5034"/>
    <x v="6"/>
    <n v="5"/>
    <x v="0"/>
    <n v="4811"/>
    <n v="54"/>
    <n v="0"/>
    <n v="15"/>
    <n v="1"/>
    <n v="49"/>
    <n v="0"/>
    <n v="24"/>
    <n v="1"/>
    <n v="232"/>
    <n v="0"/>
    <n v="89"/>
    <n v="12"/>
    <n v="1407"/>
    <n v="0"/>
    <n v="30"/>
    <n v="36"/>
    <n v="373"/>
    <n v="0"/>
    <n v="1"/>
    <n v="13"/>
    <n v="307"/>
    <n v="0"/>
    <n v="6"/>
    <n v="9"/>
    <n v="46183"/>
    <x v="6"/>
    <n v="0"/>
    <x v="0"/>
    <x v="1"/>
    <n v="2.88"/>
    <x v="1"/>
    <x v="1"/>
    <x v="3"/>
    <x v="4"/>
    <n v="1"/>
  </r>
  <r>
    <n v="5036"/>
    <x v="7"/>
    <n v="5"/>
    <x v="0"/>
    <n v="999"/>
    <n v="13"/>
    <n v="0"/>
    <n v="0"/>
    <n v="0"/>
    <n v="9"/>
    <n v="0"/>
    <n v="0"/>
    <n v="0"/>
    <n v="53"/>
    <n v="0"/>
    <n v="6"/>
    <n v="0"/>
    <n v="276"/>
    <n v="0"/>
    <n v="10"/>
    <n v="4"/>
    <n v="73"/>
    <n v="0"/>
    <n v="1"/>
    <n v="2"/>
    <n v="58"/>
    <n v="0"/>
    <n v="0"/>
    <n v="3"/>
    <n v="6109"/>
    <x v="7"/>
    <n v="0"/>
    <x v="0"/>
    <x v="1"/>
    <n v="2.88"/>
    <x v="1"/>
    <x v="1"/>
    <x v="1"/>
    <x v="5"/>
    <n v="0"/>
  </r>
  <r>
    <n v="5038"/>
    <x v="8"/>
    <n v="5"/>
    <x v="0"/>
    <n v="2388"/>
    <n v="21"/>
    <n v="0"/>
    <n v="1"/>
    <n v="0"/>
    <n v="43"/>
    <n v="0"/>
    <n v="0"/>
    <n v="0"/>
    <n v="217"/>
    <n v="0"/>
    <n v="4"/>
    <n v="8"/>
    <n v="1092"/>
    <n v="0"/>
    <n v="10"/>
    <n v="5"/>
    <n v="204"/>
    <n v="4"/>
    <n v="5"/>
    <n v="7"/>
    <n v="182"/>
    <n v="0"/>
    <n v="1"/>
    <n v="2"/>
    <n v="12121"/>
    <x v="8"/>
    <n v="0"/>
    <x v="0"/>
    <x v="1"/>
    <n v="2.88"/>
    <x v="1"/>
    <x v="1"/>
    <x v="4"/>
    <x v="1"/>
    <n v="0"/>
  </r>
  <r>
    <n v="5040"/>
    <x v="9"/>
    <n v="5"/>
    <x v="0"/>
    <n v="7024"/>
    <n v="64"/>
    <n v="0"/>
    <n v="1"/>
    <n v="2"/>
    <n v="61"/>
    <n v="0"/>
    <n v="0"/>
    <n v="1"/>
    <n v="475"/>
    <n v="0"/>
    <n v="12"/>
    <n v="29"/>
    <n v="3507"/>
    <n v="0"/>
    <n v="40"/>
    <n v="92"/>
    <n v="515"/>
    <n v="0"/>
    <n v="9"/>
    <n v="1"/>
    <n v="874"/>
    <n v="0"/>
    <n v="15"/>
    <n v="23"/>
    <n v="19675"/>
    <x v="9"/>
    <n v="0"/>
    <x v="0"/>
    <x v="1"/>
    <n v="2.88"/>
    <x v="1"/>
    <x v="1"/>
    <x v="5"/>
    <x v="6"/>
    <n v="1"/>
  </r>
  <r>
    <n v="5042"/>
    <x v="10"/>
    <n v="5"/>
    <x v="0"/>
    <n v="3698"/>
    <n v="40"/>
    <n v="0"/>
    <n v="0"/>
    <n v="0"/>
    <n v="47"/>
    <n v="0"/>
    <n v="0"/>
    <n v="3"/>
    <n v="225"/>
    <n v="0"/>
    <n v="1"/>
    <n v="25"/>
    <n v="1222"/>
    <n v="0"/>
    <n v="2"/>
    <n v="59"/>
    <n v="366"/>
    <n v="0"/>
    <n v="0"/>
    <n v="8"/>
    <n v="186"/>
    <n v="0"/>
    <n v="0"/>
    <n v="13"/>
    <n v="28049"/>
    <x v="10"/>
    <n v="0"/>
    <x v="1"/>
    <x v="1"/>
    <n v="2.88"/>
    <x v="1"/>
    <x v="1"/>
    <x v="6"/>
    <x v="7"/>
    <n v="1"/>
  </r>
  <r>
    <n v="5044"/>
    <x v="11"/>
    <n v="5"/>
    <x v="0"/>
    <n v="2726"/>
    <n v="32"/>
    <n v="0"/>
    <n v="0"/>
    <n v="0"/>
    <n v="37"/>
    <n v="0"/>
    <n v="0"/>
    <n v="1"/>
    <n v="96"/>
    <n v="0"/>
    <n v="0"/>
    <n v="0"/>
    <n v="891"/>
    <n v="0"/>
    <n v="1"/>
    <n v="2"/>
    <n v="204"/>
    <n v="0"/>
    <n v="0"/>
    <n v="0"/>
    <n v="193"/>
    <n v="0"/>
    <n v="2"/>
    <n v="0"/>
    <n v="7483"/>
    <x v="11"/>
    <n v="0"/>
    <x v="0"/>
    <x v="1"/>
    <n v="2.88"/>
    <x v="1"/>
    <x v="1"/>
    <x v="1"/>
    <x v="2"/>
    <n v="0"/>
  </r>
  <r>
    <n v="5045"/>
    <x v="12"/>
    <n v="5"/>
    <x v="0"/>
    <n v="65981"/>
    <n v="1470"/>
    <n v="5"/>
    <n v="16"/>
    <n v="187"/>
    <n v="522"/>
    <n v="1"/>
    <n v="19"/>
    <n v="72"/>
    <n v="1613"/>
    <n v="7"/>
    <n v="355"/>
    <n v="990"/>
    <n v="12960"/>
    <n v="47"/>
    <n v="782"/>
    <n v="3693"/>
    <n v="3904"/>
    <n v="5"/>
    <n v="135"/>
    <n v="947"/>
    <n v="3978"/>
    <n v="10"/>
    <n v="169"/>
    <n v="1667"/>
    <n v="131422"/>
    <x v="12"/>
    <n v="1"/>
    <x v="1"/>
    <x v="0"/>
    <n v="2.88"/>
    <x v="0"/>
    <x v="0"/>
    <x v="7"/>
    <x v="8"/>
    <n v="0"/>
  </r>
  <r>
    <n v="5051"/>
    <x v="13"/>
    <n v="5"/>
    <x v="0"/>
    <n v="15856"/>
    <n v="240"/>
    <n v="0"/>
    <n v="6"/>
    <n v="28"/>
    <n v="98"/>
    <n v="0"/>
    <n v="2"/>
    <n v="14"/>
    <n v="661"/>
    <n v="0"/>
    <n v="100"/>
    <n v="389"/>
    <n v="6836"/>
    <n v="2"/>
    <n v="522"/>
    <n v="2032"/>
    <n v="1119"/>
    <n v="0"/>
    <n v="69"/>
    <n v="335"/>
    <n v="911"/>
    <n v="0"/>
    <n v="109"/>
    <n v="420"/>
    <n v="32192"/>
    <x v="13"/>
    <n v="0"/>
    <x v="1"/>
    <x v="1"/>
    <n v="2.88"/>
    <x v="1"/>
    <x v="1"/>
    <x v="1"/>
    <x v="9"/>
    <n v="1"/>
  </r>
  <r>
    <n v="5055"/>
    <x v="14"/>
    <n v="5"/>
    <x v="0"/>
    <n v="6886"/>
    <n v="358"/>
    <n v="0"/>
    <n v="0"/>
    <n v="0"/>
    <n v="54"/>
    <n v="0"/>
    <n v="0"/>
    <n v="0"/>
    <n v="179"/>
    <n v="0"/>
    <n v="4"/>
    <n v="0"/>
    <n v="2001"/>
    <n v="0"/>
    <n v="7"/>
    <n v="14"/>
    <n v="528"/>
    <n v="0"/>
    <n v="1"/>
    <n v="5"/>
    <n v="232"/>
    <n v="0"/>
    <n v="1"/>
    <n v="3"/>
    <n v="8024"/>
    <x v="14"/>
    <n v="0"/>
    <x v="1"/>
    <x v="1"/>
    <n v="2.88"/>
    <x v="1"/>
    <x v="1"/>
    <x v="1"/>
    <x v="5"/>
    <n v="0"/>
  </r>
  <r>
    <n v="5059"/>
    <x v="15"/>
    <n v="5"/>
    <x v="0"/>
    <n v="466"/>
    <n v="3"/>
    <n v="0"/>
    <n v="0"/>
    <n v="0"/>
    <n v="7"/>
    <n v="0"/>
    <n v="0"/>
    <n v="0"/>
    <n v="53"/>
    <n v="0"/>
    <n v="0"/>
    <n v="3"/>
    <n v="175"/>
    <n v="0"/>
    <n v="0"/>
    <n v="0"/>
    <n v="42"/>
    <n v="0"/>
    <n v="0"/>
    <n v="0"/>
    <n v="71"/>
    <n v="0"/>
    <n v="0"/>
    <n v="3"/>
    <n v="5404"/>
    <x v="15"/>
    <n v="0"/>
    <x v="0"/>
    <x v="1"/>
    <n v="2.88"/>
    <x v="1"/>
    <x v="1"/>
    <x v="1"/>
    <x v="2"/>
    <n v="0"/>
  </r>
  <r>
    <n v="5079"/>
    <x v="16"/>
    <n v="5"/>
    <x v="0"/>
    <n v="6835"/>
    <n v="79"/>
    <n v="0"/>
    <n v="0"/>
    <n v="0"/>
    <n v="62"/>
    <n v="0"/>
    <n v="2"/>
    <n v="0"/>
    <n v="274"/>
    <n v="0"/>
    <n v="0"/>
    <n v="15"/>
    <n v="1689"/>
    <n v="0"/>
    <n v="15"/>
    <n v="53"/>
    <n v="459"/>
    <n v="0"/>
    <n v="4"/>
    <n v="12"/>
    <n v="438"/>
    <n v="0"/>
    <n v="17"/>
    <n v="16"/>
    <n v="56103"/>
    <x v="16"/>
    <n v="0"/>
    <x v="0"/>
    <x v="1"/>
    <n v="2.88"/>
    <x v="1"/>
    <x v="1"/>
    <x v="8"/>
    <x v="6"/>
    <n v="0"/>
  </r>
  <r>
    <n v="5086"/>
    <x v="17"/>
    <n v="5"/>
    <x v="0"/>
    <n v="506"/>
    <n v="15"/>
    <n v="1"/>
    <n v="0"/>
    <n v="1"/>
    <n v="8"/>
    <n v="0"/>
    <n v="0"/>
    <n v="0"/>
    <n v="23"/>
    <n v="0"/>
    <n v="0"/>
    <n v="3"/>
    <n v="183"/>
    <n v="0"/>
    <n v="2"/>
    <n v="13"/>
    <n v="80"/>
    <n v="0"/>
    <n v="1"/>
    <n v="4"/>
    <n v="58"/>
    <n v="0"/>
    <n v="1"/>
    <n v="1"/>
    <n v="6405"/>
    <x v="17"/>
    <n v="0"/>
    <x v="0"/>
    <x v="1"/>
    <n v="2.88"/>
    <x v="1"/>
    <x v="1"/>
    <x v="1"/>
    <x v="1"/>
    <n v="0"/>
  </r>
  <r>
    <n v="5088"/>
    <x v="18"/>
    <n v="5"/>
    <x v="0"/>
    <n v="66110"/>
    <n v="938"/>
    <n v="3"/>
    <n v="13"/>
    <n v="53"/>
    <n v="820"/>
    <n v="0"/>
    <n v="13"/>
    <n v="29"/>
    <n v="3533"/>
    <n v="0"/>
    <n v="118"/>
    <n v="365"/>
    <n v="15472"/>
    <n v="3"/>
    <n v="206"/>
    <n v="982"/>
    <n v="5349"/>
    <n v="3"/>
    <n v="72"/>
    <n v="297"/>
    <n v="4292"/>
    <n v="0"/>
    <n v="56"/>
    <n v="345"/>
    <n v="566456"/>
    <x v="18"/>
    <n v="0"/>
    <x v="0"/>
    <x v="1"/>
    <n v="2.88"/>
    <x v="0"/>
    <x v="0"/>
    <x v="9"/>
    <x v="10"/>
    <n v="2"/>
  </r>
  <r>
    <n v="5091"/>
    <x v="19"/>
    <n v="5"/>
    <x v="0"/>
    <n v="2022"/>
    <n v="15"/>
    <n v="0"/>
    <n v="0"/>
    <n v="0"/>
    <n v="22"/>
    <n v="0"/>
    <n v="0"/>
    <n v="0"/>
    <n v="78"/>
    <n v="0"/>
    <n v="1"/>
    <n v="4"/>
    <n v="616"/>
    <n v="0"/>
    <n v="4"/>
    <n v="9"/>
    <n v="137"/>
    <n v="0"/>
    <n v="1"/>
    <n v="0"/>
    <n v="88"/>
    <n v="0"/>
    <n v="3"/>
    <n v="4"/>
    <n v="10892"/>
    <x v="19"/>
    <n v="0"/>
    <x v="0"/>
    <x v="1"/>
    <n v="2.88"/>
    <x v="1"/>
    <x v="1"/>
    <x v="6"/>
    <x v="11"/>
    <n v="0"/>
  </r>
  <r>
    <n v="5093"/>
    <x v="20"/>
    <n v="5"/>
    <x v="0"/>
    <n v="10006"/>
    <n v="105"/>
    <n v="0"/>
    <n v="2"/>
    <n v="1"/>
    <n v="87"/>
    <n v="0"/>
    <n v="1"/>
    <n v="0"/>
    <n v="197"/>
    <n v="0"/>
    <n v="0"/>
    <n v="8"/>
    <n v="3654"/>
    <n v="0"/>
    <n v="7"/>
    <n v="28"/>
    <n v="695"/>
    <n v="0"/>
    <n v="2"/>
    <n v="2"/>
    <n v="462"/>
    <n v="0"/>
    <n v="0"/>
    <n v="6"/>
    <n v="16604"/>
    <x v="20"/>
    <n v="0"/>
    <x v="1"/>
    <x v="0"/>
    <n v="2.88"/>
    <x v="1"/>
    <x v="1"/>
    <x v="10"/>
    <x v="9"/>
    <n v="1"/>
  </r>
  <r>
    <n v="5101"/>
    <x v="21"/>
    <n v="5"/>
    <x v="0"/>
    <n v="3352"/>
    <n v="43"/>
    <n v="0"/>
    <n v="0"/>
    <n v="1"/>
    <n v="39"/>
    <n v="0"/>
    <n v="1"/>
    <n v="2"/>
    <n v="185"/>
    <n v="0"/>
    <n v="10"/>
    <n v="11"/>
    <n v="891"/>
    <n v="0"/>
    <n v="13"/>
    <n v="31"/>
    <n v="256"/>
    <n v="0"/>
    <n v="0"/>
    <n v="5"/>
    <n v="218"/>
    <n v="0"/>
    <n v="9"/>
    <n v="8"/>
    <n v="27711"/>
    <x v="21"/>
    <n v="0"/>
    <x v="0"/>
    <x v="1"/>
    <n v="2.88"/>
    <x v="1"/>
    <x v="1"/>
    <x v="1"/>
    <x v="12"/>
    <n v="0"/>
  </r>
  <r>
    <n v="5107"/>
    <x v="22"/>
    <n v="5"/>
    <x v="0"/>
    <n v="2781"/>
    <n v="45"/>
    <n v="0"/>
    <n v="0"/>
    <n v="0"/>
    <n v="48"/>
    <n v="0"/>
    <n v="2"/>
    <n v="0"/>
    <n v="370"/>
    <n v="0"/>
    <n v="4"/>
    <n v="4"/>
    <n v="1122"/>
    <n v="0"/>
    <n v="4"/>
    <n v="18"/>
    <n v="240"/>
    <n v="0"/>
    <n v="3"/>
    <n v="2"/>
    <n v="156"/>
    <n v="0"/>
    <n v="0"/>
    <n v="3"/>
    <n v="8523"/>
    <x v="22"/>
    <n v="0"/>
    <x v="0"/>
    <x v="1"/>
    <n v="2.88"/>
    <x v="1"/>
    <x v="1"/>
    <x v="5"/>
    <x v="13"/>
    <n v="0"/>
  </r>
  <r>
    <n v="5113"/>
    <x v="23"/>
    <n v="5"/>
    <x v="0"/>
    <n v="3257"/>
    <n v="77"/>
    <n v="0"/>
    <n v="0"/>
    <n v="0"/>
    <n v="28"/>
    <n v="0"/>
    <n v="0"/>
    <n v="0"/>
    <n v="174"/>
    <n v="0"/>
    <n v="4"/>
    <n v="12"/>
    <n v="1226"/>
    <n v="1"/>
    <n v="32"/>
    <n v="53"/>
    <n v="271"/>
    <n v="0"/>
    <n v="4"/>
    <n v="5"/>
    <n v="597"/>
    <n v="0"/>
    <n v="22"/>
    <n v="20"/>
    <n v="10017"/>
    <x v="23"/>
    <n v="0"/>
    <x v="0"/>
    <x v="1"/>
    <n v="2.88"/>
    <x v="1"/>
    <x v="1"/>
    <x v="10"/>
    <x v="9"/>
    <n v="0"/>
  </r>
  <r>
    <n v="5120"/>
    <x v="24"/>
    <n v="5"/>
    <x v="0"/>
    <n v="10200"/>
    <n v="128"/>
    <n v="0"/>
    <n v="21"/>
    <n v="8"/>
    <n v="209"/>
    <n v="0"/>
    <n v="24"/>
    <n v="8"/>
    <n v="1981"/>
    <n v="1"/>
    <n v="690"/>
    <n v="98"/>
    <n v="5436"/>
    <n v="3"/>
    <n v="1177"/>
    <n v="258"/>
    <n v="1062"/>
    <n v="1"/>
    <n v="222"/>
    <n v="37"/>
    <n v="802"/>
    <n v="0"/>
    <n v="179"/>
    <n v="69"/>
    <n v="31160"/>
    <x v="24"/>
    <n v="0"/>
    <x v="1"/>
    <x v="1"/>
    <n v="2.88"/>
    <x v="1"/>
    <x v="1"/>
    <x v="11"/>
    <x v="14"/>
    <n v="1"/>
  </r>
  <r>
    <n v="5125"/>
    <x v="25"/>
    <n v="5"/>
    <x v="0"/>
    <n v="1021"/>
    <n v="13"/>
    <n v="0"/>
    <n v="0"/>
    <n v="0"/>
    <n v="14"/>
    <n v="0"/>
    <n v="0"/>
    <n v="0"/>
    <n v="63"/>
    <n v="0"/>
    <n v="2"/>
    <n v="2"/>
    <n v="569"/>
    <n v="0"/>
    <n v="5"/>
    <n v="6"/>
    <n v="153"/>
    <n v="0"/>
    <n v="0"/>
    <n v="0"/>
    <n v="102"/>
    <n v="0"/>
    <n v="4"/>
    <n v="3"/>
    <n v="8870"/>
    <x v="25"/>
    <n v="0"/>
    <x v="0"/>
    <x v="1"/>
    <n v="2.88"/>
    <x v="1"/>
    <x v="1"/>
    <x v="12"/>
    <x v="9"/>
    <n v="0"/>
  </r>
  <r>
    <n v="5129"/>
    <x v="26"/>
    <n v="5"/>
    <x v="0"/>
    <n v="5202"/>
    <n v="75"/>
    <n v="0"/>
    <n v="0"/>
    <n v="3"/>
    <n v="51"/>
    <n v="0"/>
    <n v="0"/>
    <n v="2"/>
    <n v="140"/>
    <n v="1"/>
    <n v="4"/>
    <n v="8"/>
    <n v="1083"/>
    <n v="0"/>
    <n v="8"/>
    <n v="50"/>
    <n v="336"/>
    <n v="0"/>
    <n v="0"/>
    <n v="35"/>
    <n v="293"/>
    <n v="0"/>
    <n v="3"/>
    <n v="21"/>
    <n v="86081"/>
    <x v="26"/>
    <n v="0"/>
    <x v="0"/>
    <x v="1"/>
    <n v="2.88"/>
    <x v="1"/>
    <x v="1"/>
    <x v="1"/>
    <x v="15"/>
    <n v="0"/>
  </r>
  <r>
    <n v="5134"/>
    <x v="27"/>
    <n v="5"/>
    <x v="0"/>
    <n v="1992"/>
    <n v="20"/>
    <n v="0"/>
    <n v="0"/>
    <n v="0"/>
    <n v="22"/>
    <n v="0"/>
    <n v="0"/>
    <n v="0"/>
    <n v="159"/>
    <n v="0"/>
    <n v="7"/>
    <n v="1"/>
    <n v="783"/>
    <n v="0"/>
    <n v="13"/>
    <n v="5"/>
    <n v="217"/>
    <n v="0"/>
    <n v="0"/>
    <n v="4"/>
    <n v="182"/>
    <n v="0"/>
    <n v="4"/>
    <n v="3"/>
    <n v="9755"/>
    <x v="27"/>
    <n v="0"/>
    <x v="0"/>
    <x v="1"/>
    <n v="2.88"/>
    <x v="1"/>
    <x v="1"/>
    <x v="3"/>
    <x v="11"/>
    <n v="0"/>
  </r>
  <r>
    <n v="5138"/>
    <x v="28"/>
    <n v="5"/>
    <x v="0"/>
    <n v="4316"/>
    <n v="33"/>
    <n v="0"/>
    <n v="0"/>
    <n v="1"/>
    <n v="47"/>
    <n v="0"/>
    <n v="0"/>
    <n v="0"/>
    <n v="204"/>
    <n v="0"/>
    <n v="1"/>
    <n v="5"/>
    <n v="1672"/>
    <n v="0"/>
    <n v="13"/>
    <n v="21"/>
    <n v="319"/>
    <n v="0"/>
    <n v="1"/>
    <n v="2"/>
    <n v="319"/>
    <n v="0"/>
    <n v="2"/>
    <n v="6"/>
    <n v="16371"/>
    <x v="28"/>
    <n v="0"/>
    <x v="0"/>
    <x v="1"/>
    <n v="2.88"/>
    <x v="1"/>
    <x v="1"/>
    <x v="6"/>
    <x v="16"/>
    <n v="0"/>
  </r>
  <r>
    <n v="5142"/>
    <x v="29"/>
    <n v="5"/>
    <x v="0"/>
    <n v="682"/>
    <n v="10"/>
    <n v="0"/>
    <n v="1"/>
    <n v="0"/>
    <n v="6"/>
    <n v="0"/>
    <n v="0"/>
    <n v="0"/>
    <n v="36"/>
    <n v="0"/>
    <n v="7"/>
    <n v="1"/>
    <n v="174"/>
    <n v="0"/>
    <n v="15"/>
    <n v="4"/>
    <n v="52"/>
    <n v="0"/>
    <n v="0"/>
    <n v="0"/>
    <n v="64"/>
    <n v="0"/>
    <n v="5"/>
    <n v="4"/>
    <n v="4824"/>
    <x v="29"/>
    <n v="0"/>
    <x v="0"/>
    <x v="1"/>
    <n v="2.88"/>
    <x v="1"/>
    <x v="1"/>
    <x v="1"/>
    <x v="2"/>
    <n v="0"/>
  </r>
  <r>
    <n v="5145"/>
    <x v="30"/>
    <n v="5"/>
    <x v="0"/>
    <n v="494"/>
    <n v="7"/>
    <n v="0"/>
    <n v="0"/>
    <n v="0"/>
    <n v="2"/>
    <n v="0"/>
    <n v="0"/>
    <n v="0"/>
    <n v="15"/>
    <n v="0"/>
    <n v="0"/>
    <n v="0"/>
    <n v="125"/>
    <n v="0"/>
    <n v="0"/>
    <n v="2"/>
    <n v="42"/>
    <n v="0"/>
    <n v="0"/>
    <n v="0"/>
    <n v="37"/>
    <n v="0"/>
    <n v="0"/>
    <n v="1"/>
    <n v="4951"/>
    <x v="30"/>
    <n v="0"/>
    <x v="0"/>
    <x v="1"/>
    <n v="2.88"/>
    <x v="1"/>
    <x v="1"/>
    <x v="13"/>
    <x v="5"/>
    <n v="0"/>
  </r>
  <r>
    <n v="5147"/>
    <x v="31"/>
    <n v="5"/>
    <x v="0"/>
    <n v="32710"/>
    <n v="569"/>
    <n v="0"/>
    <n v="3"/>
    <n v="46"/>
    <n v="245"/>
    <n v="0"/>
    <n v="10"/>
    <n v="38"/>
    <n v="1478"/>
    <n v="10"/>
    <n v="100"/>
    <n v="675"/>
    <n v="10348"/>
    <n v="38"/>
    <n v="229"/>
    <n v="1889"/>
    <n v="2562"/>
    <n v="6"/>
    <n v="28"/>
    <n v="453"/>
    <n v="1752"/>
    <n v="2"/>
    <n v="31"/>
    <n v="537"/>
    <n v="52184"/>
    <x v="31"/>
    <n v="0"/>
    <x v="1"/>
    <x v="1"/>
    <n v="2.88"/>
    <x v="1"/>
    <x v="1"/>
    <x v="14"/>
    <x v="17"/>
    <n v="1"/>
  </r>
  <r>
    <n v="5148"/>
    <x v="32"/>
    <n v="5"/>
    <x v="0"/>
    <n v="10661"/>
    <n v="62"/>
    <n v="0"/>
    <n v="2"/>
    <n v="0"/>
    <n v="148"/>
    <n v="0"/>
    <n v="5"/>
    <n v="2"/>
    <n v="301"/>
    <n v="0"/>
    <n v="26"/>
    <n v="14"/>
    <n v="1853"/>
    <n v="0"/>
    <n v="37"/>
    <n v="66"/>
    <n v="676"/>
    <n v="0"/>
    <n v="10"/>
    <n v="21"/>
    <n v="453"/>
    <n v="0"/>
    <n v="6"/>
    <n v="26"/>
    <n v="64265"/>
    <x v="32"/>
    <n v="0"/>
    <x v="1"/>
    <x v="1"/>
    <n v="2.88"/>
    <x v="1"/>
    <x v="1"/>
    <x v="15"/>
    <x v="18"/>
    <n v="1"/>
  </r>
  <r>
    <n v="5150"/>
    <x v="33"/>
    <n v="5"/>
    <x v="0"/>
    <n v="349"/>
    <n v="3"/>
    <n v="0"/>
    <n v="0"/>
    <n v="0"/>
    <n v="5"/>
    <n v="0"/>
    <n v="1"/>
    <n v="1"/>
    <n v="13"/>
    <n v="0"/>
    <n v="0"/>
    <n v="1"/>
    <n v="73"/>
    <n v="0"/>
    <n v="2"/>
    <n v="0"/>
    <n v="26"/>
    <n v="0"/>
    <n v="0"/>
    <n v="0"/>
    <n v="27"/>
    <n v="0"/>
    <n v="0"/>
    <n v="0"/>
    <n v="4219"/>
    <x v="33"/>
    <n v="0"/>
    <x v="1"/>
    <x v="1"/>
    <n v="2.88"/>
    <x v="1"/>
    <x v="1"/>
    <x v="1"/>
    <x v="2"/>
    <n v="0"/>
  </r>
  <r>
    <n v="5154"/>
    <x v="34"/>
    <n v="5"/>
    <x v="0"/>
    <n v="26120"/>
    <n v="334"/>
    <n v="0"/>
    <n v="8"/>
    <n v="12"/>
    <n v="449"/>
    <n v="0"/>
    <n v="14"/>
    <n v="12"/>
    <n v="4055"/>
    <n v="3"/>
    <n v="365"/>
    <n v="285"/>
    <n v="12376"/>
    <n v="7"/>
    <n v="737"/>
    <n v="819"/>
    <n v="3266"/>
    <n v="2"/>
    <n v="154"/>
    <n v="145"/>
    <n v="2200"/>
    <n v="0"/>
    <n v="119"/>
    <n v="216"/>
    <n v="97803"/>
    <x v="34"/>
    <n v="1"/>
    <x v="1"/>
    <x v="0"/>
    <n v="2.88"/>
    <x v="1"/>
    <x v="1"/>
    <x v="11"/>
    <x v="19"/>
    <n v="0"/>
  </r>
  <r>
    <n v="5172"/>
    <x v="35"/>
    <n v="5"/>
    <x v="0"/>
    <n v="39188"/>
    <n v="407"/>
    <n v="1"/>
    <n v="40"/>
    <n v="108"/>
    <n v="394"/>
    <n v="0"/>
    <n v="57"/>
    <n v="72"/>
    <n v="1381"/>
    <n v="0"/>
    <n v="1039"/>
    <n v="1113"/>
    <n v="9050"/>
    <n v="23"/>
    <n v="1365"/>
    <n v="4217"/>
    <n v="2401"/>
    <n v="5"/>
    <n v="81"/>
    <n v="1034"/>
    <n v="1791"/>
    <n v="4"/>
    <n v="207"/>
    <n v="1112"/>
    <n v="62235"/>
    <x v="35"/>
    <n v="0"/>
    <x v="1"/>
    <x v="1"/>
    <n v="2.88"/>
    <x v="1"/>
    <x v="1"/>
    <x v="16"/>
    <x v="20"/>
    <n v="1"/>
  </r>
  <r>
    <n v="5190"/>
    <x v="36"/>
    <n v="5"/>
    <x v="0"/>
    <n v="1706"/>
    <n v="13"/>
    <n v="0"/>
    <n v="0"/>
    <n v="0"/>
    <n v="18"/>
    <n v="0"/>
    <n v="0"/>
    <n v="1"/>
    <n v="61"/>
    <n v="0"/>
    <n v="2"/>
    <n v="4"/>
    <n v="460"/>
    <n v="0"/>
    <n v="7"/>
    <n v="18"/>
    <n v="130"/>
    <n v="0"/>
    <n v="0"/>
    <n v="5"/>
    <n v="150"/>
    <n v="0"/>
    <n v="1"/>
    <n v="4"/>
    <n v="10422"/>
    <x v="36"/>
    <n v="0"/>
    <x v="0"/>
    <x v="1"/>
    <n v="2.88"/>
    <x v="1"/>
    <x v="1"/>
    <x v="1"/>
    <x v="21"/>
    <n v="0"/>
  </r>
  <r>
    <n v="5197"/>
    <x v="37"/>
    <n v="5"/>
    <x v="0"/>
    <n v="14568"/>
    <n v="167"/>
    <n v="0"/>
    <n v="0"/>
    <n v="2"/>
    <n v="78"/>
    <n v="0"/>
    <n v="0"/>
    <n v="2"/>
    <n v="319"/>
    <n v="0"/>
    <n v="4"/>
    <n v="13"/>
    <n v="3334"/>
    <n v="0"/>
    <n v="7"/>
    <n v="58"/>
    <n v="909"/>
    <n v="0"/>
    <n v="0"/>
    <n v="11"/>
    <n v="714"/>
    <n v="0"/>
    <n v="4"/>
    <n v="7"/>
    <n v="16551"/>
    <x v="37"/>
    <n v="0"/>
    <x v="1"/>
    <x v="1"/>
    <n v="2.88"/>
    <x v="1"/>
    <x v="1"/>
    <x v="13"/>
    <x v="22"/>
    <n v="1"/>
  </r>
  <r>
    <n v="5206"/>
    <x v="38"/>
    <n v="5"/>
    <x v="0"/>
    <n v="1285"/>
    <n v="22"/>
    <n v="0"/>
    <n v="0"/>
    <n v="0"/>
    <n v="12"/>
    <n v="0"/>
    <n v="0"/>
    <n v="0"/>
    <n v="38"/>
    <n v="0"/>
    <n v="0"/>
    <n v="0"/>
    <n v="528"/>
    <n v="0"/>
    <n v="0"/>
    <n v="5"/>
    <n v="76"/>
    <n v="0"/>
    <n v="0"/>
    <n v="0"/>
    <n v="32"/>
    <n v="1"/>
    <n v="0"/>
    <n v="1"/>
    <n v="5049"/>
    <x v="38"/>
    <n v="0"/>
    <x v="0"/>
    <x v="1"/>
    <n v="2.88"/>
    <x v="1"/>
    <x v="1"/>
    <x v="1"/>
    <x v="2"/>
    <n v="0"/>
  </r>
  <r>
    <n v="5209"/>
    <x v="39"/>
    <n v="5"/>
    <x v="0"/>
    <n v="2815"/>
    <n v="34"/>
    <n v="0"/>
    <n v="1"/>
    <n v="1"/>
    <n v="33"/>
    <n v="0"/>
    <n v="1"/>
    <n v="0"/>
    <n v="121"/>
    <n v="0"/>
    <n v="1"/>
    <n v="3"/>
    <n v="1052"/>
    <n v="0"/>
    <n v="9"/>
    <n v="15"/>
    <n v="226"/>
    <n v="0"/>
    <n v="1"/>
    <n v="4"/>
    <n v="159"/>
    <n v="0"/>
    <n v="2"/>
    <n v="0"/>
    <n v="22737"/>
    <x v="39"/>
    <n v="0"/>
    <x v="1"/>
    <x v="1"/>
    <n v="2.88"/>
    <x v="1"/>
    <x v="1"/>
    <x v="13"/>
    <x v="23"/>
    <n v="0"/>
  </r>
  <r>
    <n v="5212"/>
    <x v="40"/>
    <n v="5"/>
    <x v="0"/>
    <n v="6558"/>
    <n v="96"/>
    <n v="0"/>
    <n v="0"/>
    <n v="1"/>
    <n v="68"/>
    <n v="0"/>
    <n v="0"/>
    <n v="0"/>
    <n v="277"/>
    <n v="0"/>
    <n v="5"/>
    <n v="14"/>
    <n v="1134"/>
    <n v="0"/>
    <n v="14"/>
    <n v="70"/>
    <n v="495"/>
    <n v="2"/>
    <n v="3"/>
    <n v="26"/>
    <n v="563"/>
    <n v="0"/>
    <n v="1"/>
    <n v="32"/>
    <n v="84209"/>
    <x v="40"/>
    <n v="0"/>
    <x v="0"/>
    <x v="1"/>
    <n v="2.88"/>
    <x v="1"/>
    <x v="1"/>
    <x v="17"/>
    <x v="24"/>
    <n v="0"/>
  </r>
  <r>
    <n v="5234"/>
    <x v="41"/>
    <n v="5"/>
    <x v="0"/>
    <n v="12152"/>
    <n v="193"/>
    <n v="0"/>
    <n v="65"/>
    <n v="4"/>
    <n v="231"/>
    <n v="0"/>
    <n v="132"/>
    <n v="1"/>
    <n v="972"/>
    <n v="0"/>
    <n v="1160"/>
    <n v="61"/>
    <n v="6095"/>
    <n v="0"/>
    <n v="1705"/>
    <n v="241"/>
    <n v="1455"/>
    <n v="0"/>
    <n v="233"/>
    <n v="32"/>
    <n v="2346"/>
    <n v="0"/>
    <n v="391"/>
    <n v="90"/>
    <n v="24586"/>
    <x v="41"/>
    <n v="0"/>
    <x v="1"/>
    <x v="0"/>
    <n v="2.88"/>
    <x v="1"/>
    <x v="1"/>
    <x v="18"/>
    <x v="25"/>
    <n v="1"/>
  </r>
  <r>
    <n v="5237"/>
    <x v="42"/>
    <n v="5"/>
    <x v="0"/>
    <n v="2181"/>
    <n v="32"/>
    <n v="0"/>
    <n v="0"/>
    <n v="0"/>
    <n v="25"/>
    <n v="0"/>
    <n v="0"/>
    <n v="0"/>
    <n v="119"/>
    <n v="0"/>
    <n v="2"/>
    <n v="1"/>
    <n v="602"/>
    <n v="0"/>
    <n v="3"/>
    <n v="15"/>
    <n v="145"/>
    <n v="0"/>
    <n v="0"/>
    <n v="3"/>
    <n v="88"/>
    <n v="0"/>
    <n v="0"/>
    <n v="6"/>
    <n v="20360"/>
    <x v="42"/>
    <n v="0"/>
    <x v="0"/>
    <x v="1"/>
    <n v="2.88"/>
    <x v="1"/>
    <x v="1"/>
    <x v="17"/>
    <x v="26"/>
    <n v="0"/>
  </r>
  <r>
    <n v="5240"/>
    <x v="43"/>
    <n v="5"/>
    <x v="0"/>
    <n v="681"/>
    <n v="6"/>
    <n v="0"/>
    <n v="0"/>
    <n v="0"/>
    <n v="3"/>
    <n v="0"/>
    <n v="0"/>
    <n v="0"/>
    <n v="37"/>
    <n v="0"/>
    <n v="1"/>
    <n v="3"/>
    <n v="156"/>
    <n v="0"/>
    <n v="3"/>
    <n v="6"/>
    <n v="35"/>
    <n v="0"/>
    <n v="0"/>
    <n v="3"/>
    <n v="23"/>
    <n v="0"/>
    <n v="0"/>
    <n v="2"/>
    <n v="12820"/>
    <x v="43"/>
    <n v="0"/>
    <x v="0"/>
    <x v="1"/>
    <n v="2.88"/>
    <x v="1"/>
    <x v="1"/>
    <x v="6"/>
    <x v="2"/>
    <n v="0"/>
  </r>
  <r>
    <n v="5250"/>
    <x v="44"/>
    <n v="5"/>
    <x v="0"/>
    <n v="18167"/>
    <n v="290"/>
    <n v="0"/>
    <n v="4"/>
    <n v="18"/>
    <n v="248"/>
    <n v="0"/>
    <n v="4"/>
    <n v="21"/>
    <n v="2419"/>
    <n v="0"/>
    <n v="238"/>
    <n v="408"/>
    <n v="10411"/>
    <n v="5"/>
    <n v="534"/>
    <n v="1091"/>
    <n v="1762"/>
    <n v="0"/>
    <n v="99"/>
    <n v="194"/>
    <n v="1590"/>
    <n v="0"/>
    <n v="124"/>
    <n v="244"/>
    <n v="56306"/>
    <x v="44"/>
    <n v="0"/>
    <x v="0"/>
    <x v="0"/>
    <n v="2.88"/>
    <x v="1"/>
    <x v="1"/>
    <x v="19"/>
    <x v="27"/>
    <n v="1"/>
  </r>
  <r>
    <n v="5264"/>
    <x v="45"/>
    <n v="5"/>
    <x v="0"/>
    <n v="742"/>
    <n v="14"/>
    <n v="0"/>
    <n v="0"/>
    <n v="0"/>
    <n v="13"/>
    <n v="0"/>
    <n v="1"/>
    <n v="0"/>
    <n v="20"/>
    <n v="0"/>
    <n v="0"/>
    <n v="0"/>
    <n v="195"/>
    <n v="0"/>
    <n v="3"/>
    <n v="1"/>
    <n v="46"/>
    <n v="0"/>
    <n v="0"/>
    <n v="0"/>
    <n v="47"/>
    <n v="0"/>
    <n v="0"/>
    <n v="1"/>
    <n v="12062"/>
    <x v="45"/>
    <n v="0"/>
    <x v="0"/>
    <x v="1"/>
    <n v="2.88"/>
    <x v="1"/>
    <x v="1"/>
    <x v="12"/>
    <x v="11"/>
    <n v="0"/>
  </r>
  <r>
    <n v="5266"/>
    <x v="46"/>
    <n v="5"/>
    <x v="0"/>
    <n v="9124"/>
    <n v="91"/>
    <n v="1"/>
    <n v="1"/>
    <n v="3"/>
    <n v="88"/>
    <n v="0"/>
    <n v="1"/>
    <n v="6"/>
    <n v="143"/>
    <n v="0"/>
    <n v="4"/>
    <n v="20"/>
    <n v="609"/>
    <n v="0"/>
    <n v="8"/>
    <n v="38"/>
    <n v="281"/>
    <n v="0"/>
    <n v="6"/>
    <n v="26"/>
    <n v="519"/>
    <n v="0"/>
    <n v="5"/>
    <n v="32"/>
    <n v="248304"/>
    <x v="46"/>
    <n v="0"/>
    <x v="0"/>
    <x v="1"/>
    <n v="2.88"/>
    <x v="0"/>
    <x v="0"/>
    <x v="20"/>
    <x v="28"/>
    <n v="1"/>
  </r>
  <r>
    <n v="5282"/>
    <x v="47"/>
    <n v="5"/>
    <x v="0"/>
    <n v="814"/>
    <n v="20"/>
    <n v="0"/>
    <n v="0"/>
    <n v="0"/>
    <n v="9"/>
    <n v="0"/>
    <n v="0"/>
    <n v="1"/>
    <n v="50"/>
    <n v="0"/>
    <n v="3"/>
    <n v="10"/>
    <n v="252"/>
    <n v="0"/>
    <n v="12"/>
    <n v="22"/>
    <n v="76"/>
    <n v="0"/>
    <n v="3"/>
    <n v="6"/>
    <n v="100"/>
    <n v="0"/>
    <n v="0"/>
    <n v="6"/>
    <n v="25981"/>
    <x v="47"/>
    <n v="0"/>
    <x v="0"/>
    <x v="1"/>
    <n v="2.88"/>
    <x v="1"/>
    <x v="1"/>
    <x v="21"/>
    <x v="11"/>
    <n v="0"/>
  </r>
  <r>
    <n v="5284"/>
    <x v="48"/>
    <n v="5"/>
    <x v="0"/>
    <n v="9756"/>
    <n v="120"/>
    <n v="0"/>
    <n v="78"/>
    <n v="8"/>
    <n v="162"/>
    <n v="0"/>
    <n v="95"/>
    <n v="0"/>
    <n v="252"/>
    <n v="0"/>
    <n v="239"/>
    <n v="22"/>
    <n v="2909"/>
    <n v="0"/>
    <n v="314"/>
    <n v="110"/>
    <n v="762"/>
    <n v="0"/>
    <n v="244"/>
    <n v="19"/>
    <n v="464"/>
    <n v="0"/>
    <n v="88"/>
    <n v="17"/>
    <n v="21905"/>
    <x v="48"/>
    <n v="0"/>
    <x v="0"/>
    <x v="1"/>
    <n v="2.88"/>
    <x v="1"/>
    <x v="1"/>
    <x v="4"/>
    <x v="29"/>
    <n v="1"/>
  </r>
  <r>
    <n v="5306"/>
    <x v="49"/>
    <n v="5"/>
    <x v="0"/>
    <n v="1064"/>
    <n v="12"/>
    <n v="0"/>
    <n v="0"/>
    <n v="0"/>
    <n v="11"/>
    <n v="0"/>
    <n v="0"/>
    <n v="0"/>
    <n v="54"/>
    <n v="0"/>
    <n v="3"/>
    <n v="2"/>
    <n v="357"/>
    <n v="0"/>
    <n v="3"/>
    <n v="18"/>
    <n v="93"/>
    <n v="0"/>
    <n v="0"/>
    <n v="1"/>
    <n v="94"/>
    <n v="0"/>
    <n v="2"/>
    <n v="1"/>
    <n v="5963"/>
    <x v="49"/>
    <n v="0"/>
    <x v="0"/>
    <x v="1"/>
    <n v="2.88"/>
    <x v="1"/>
    <x v="1"/>
    <x v="1"/>
    <x v="2"/>
    <n v="0"/>
  </r>
  <r>
    <n v="5308"/>
    <x v="50"/>
    <n v="5"/>
    <x v="0"/>
    <n v="3938"/>
    <n v="49"/>
    <n v="0"/>
    <n v="2"/>
    <n v="1"/>
    <n v="52"/>
    <n v="0"/>
    <n v="2"/>
    <n v="0"/>
    <n v="183"/>
    <n v="0"/>
    <n v="6"/>
    <n v="8"/>
    <n v="827"/>
    <n v="0"/>
    <n v="16"/>
    <n v="33"/>
    <n v="238"/>
    <n v="0"/>
    <n v="4"/>
    <n v="4"/>
    <n v="265"/>
    <n v="0"/>
    <n v="2"/>
    <n v="17"/>
    <n v="55902"/>
    <x v="50"/>
    <n v="0"/>
    <x v="0"/>
    <x v="1"/>
    <n v="2.88"/>
    <x v="1"/>
    <x v="1"/>
    <x v="22"/>
    <x v="30"/>
    <n v="0"/>
  </r>
  <r>
    <n v="5310"/>
    <x v="51"/>
    <n v="5"/>
    <x v="0"/>
    <n v="982"/>
    <n v="8"/>
    <n v="0"/>
    <n v="0"/>
    <n v="1"/>
    <n v="9"/>
    <n v="0"/>
    <n v="0"/>
    <n v="0"/>
    <n v="37"/>
    <n v="2"/>
    <n v="2"/>
    <n v="3"/>
    <n v="240"/>
    <n v="2"/>
    <n v="2"/>
    <n v="10"/>
    <n v="104"/>
    <n v="0"/>
    <n v="0"/>
    <n v="3"/>
    <n v="103"/>
    <n v="1"/>
    <n v="3"/>
    <n v="2"/>
    <n v="10397"/>
    <x v="51"/>
    <n v="0"/>
    <x v="1"/>
    <x v="1"/>
    <n v="2.88"/>
    <x v="1"/>
    <x v="1"/>
    <x v="2"/>
    <x v="11"/>
    <n v="0"/>
  </r>
  <r>
    <n v="5313"/>
    <x v="52"/>
    <n v="5"/>
    <x v="0"/>
    <n v="8909"/>
    <n v="237"/>
    <n v="0"/>
    <n v="0"/>
    <n v="0"/>
    <n v="60"/>
    <n v="0"/>
    <n v="0"/>
    <n v="0"/>
    <n v="257"/>
    <n v="0"/>
    <n v="2"/>
    <n v="6"/>
    <n v="1294"/>
    <n v="0"/>
    <n v="9"/>
    <n v="14"/>
    <n v="513"/>
    <n v="0"/>
    <n v="1"/>
    <n v="0"/>
    <n v="377"/>
    <n v="0"/>
    <n v="3"/>
    <n v="4"/>
    <n v="10785"/>
    <x v="52"/>
    <n v="0"/>
    <x v="1"/>
    <x v="0"/>
    <n v="2.88"/>
    <x v="1"/>
    <x v="1"/>
    <x v="13"/>
    <x v="2"/>
    <n v="1"/>
  </r>
  <r>
    <n v="5315"/>
    <x v="53"/>
    <n v="5"/>
    <x v="0"/>
    <n v="764"/>
    <n v="9"/>
    <n v="0"/>
    <n v="0"/>
    <n v="0"/>
    <n v="13"/>
    <n v="0"/>
    <n v="0"/>
    <n v="0"/>
    <n v="24"/>
    <n v="0"/>
    <n v="0"/>
    <n v="0"/>
    <n v="135"/>
    <n v="0"/>
    <n v="0"/>
    <n v="3"/>
    <n v="45"/>
    <n v="0"/>
    <n v="0"/>
    <n v="0"/>
    <n v="38"/>
    <n v="0"/>
    <n v="0"/>
    <n v="1"/>
    <n v="6966"/>
    <x v="53"/>
    <n v="0"/>
    <x v="0"/>
    <x v="1"/>
    <n v="2.88"/>
    <x v="1"/>
    <x v="1"/>
    <x v="6"/>
    <x v="5"/>
    <n v="0"/>
  </r>
  <r>
    <n v="5318"/>
    <x v="54"/>
    <n v="5"/>
    <x v="0"/>
    <n v="4556"/>
    <n v="57"/>
    <n v="0"/>
    <n v="0"/>
    <n v="2"/>
    <n v="42"/>
    <n v="0"/>
    <n v="1"/>
    <n v="0"/>
    <n v="156"/>
    <n v="0"/>
    <n v="8"/>
    <n v="9"/>
    <n v="730"/>
    <n v="0"/>
    <n v="12"/>
    <n v="22"/>
    <n v="274"/>
    <n v="0"/>
    <n v="1"/>
    <n v="6"/>
    <n v="232"/>
    <n v="0"/>
    <n v="1"/>
    <n v="17"/>
    <n v="59710"/>
    <x v="54"/>
    <n v="0"/>
    <x v="0"/>
    <x v="1"/>
    <n v="2.88"/>
    <x v="1"/>
    <x v="1"/>
    <x v="23"/>
    <x v="4"/>
    <n v="0"/>
  </r>
  <r>
    <n v="5321"/>
    <x v="55"/>
    <n v="5"/>
    <x v="0"/>
    <n v="2136"/>
    <n v="28"/>
    <n v="0"/>
    <n v="0"/>
    <n v="0"/>
    <n v="29"/>
    <n v="0"/>
    <n v="0"/>
    <n v="0"/>
    <n v="31"/>
    <n v="0"/>
    <n v="0"/>
    <n v="2"/>
    <n v="275"/>
    <n v="0"/>
    <n v="1"/>
    <n v="9"/>
    <n v="145"/>
    <n v="0"/>
    <n v="0"/>
    <n v="5"/>
    <n v="97"/>
    <n v="0"/>
    <n v="0"/>
    <n v="3"/>
    <n v="9020"/>
    <x v="55"/>
    <n v="0"/>
    <x v="0"/>
    <x v="1"/>
    <n v="2.88"/>
    <x v="1"/>
    <x v="1"/>
    <x v="1"/>
    <x v="2"/>
    <n v="0"/>
  </r>
  <r>
    <n v="5347"/>
    <x v="56"/>
    <n v="5"/>
    <x v="0"/>
    <n v="848"/>
    <n v="26"/>
    <n v="0"/>
    <n v="0"/>
    <n v="0"/>
    <n v="7"/>
    <n v="0"/>
    <n v="0"/>
    <n v="0"/>
    <n v="10"/>
    <n v="0"/>
    <n v="0"/>
    <n v="0"/>
    <n v="129"/>
    <n v="0"/>
    <n v="0"/>
    <n v="1"/>
    <n v="85"/>
    <n v="0"/>
    <n v="1"/>
    <n v="0"/>
    <n v="16"/>
    <n v="0"/>
    <n v="0"/>
    <n v="0"/>
    <n v="5716"/>
    <x v="56"/>
    <n v="0"/>
    <x v="1"/>
    <x v="1"/>
    <n v="2.88"/>
    <x v="1"/>
    <x v="1"/>
    <x v="1"/>
    <x v="2"/>
    <n v="0"/>
  </r>
  <r>
    <n v="5353"/>
    <x v="57"/>
    <n v="5"/>
    <x v="0"/>
    <n v="614"/>
    <n v="7"/>
    <n v="0"/>
    <n v="0"/>
    <n v="0"/>
    <n v="6"/>
    <n v="0"/>
    <n v="0"/>
    <n v="0"/>
    <n v="24"/>
    <n v="0"/>
    <n v="0"/>
    <n v="0"/>
    <n v="133"/>
    <n v="0"/>
    <n v="0"/>
    <n v="5"/>
    <n v="41"/>
    <n v="0"/>
    <n v="0"/>
    <n v="1"/>
    <n v="38"/>
    <n v="0"/>
    <n v="0"/>
    <n v="2"/>
    <n v="5846"/>
    <x v="57"/>
    <n v="0"/>
    <x v="0"/>
    <x v="1"/>
    <n v="2.88"/>
    <x v="1"/>
    <x v="1"/>
    <x v="1"/>
    <x v="5"/>
    <n v="0"/>
  </r>
  <r>
    <n v="5360"/>
    <x v="58"/>
    <n v="5"/>
    <x v="0"/>
    <n v="25335"/>
    <n v="295"/>
    <n v="0"/>
    <n v="0"/>
    <n v="11"/>
    <n v="203"/>
    <n v="0"/>
    <n v="4"/>
    <n v="7"/>
    <n v="960"/>
    <n v="0"/>
    <n v="41"/>
    <n v="89"/>
    <n v="3605"/>
    <n v="0"/>
    <n v="86"/>
    <n v="206"/>
    <n v="1564"/>
    <n v="0"/>
    <n v="38"/>
    <n v="64"/>
    <n v="1411"/>
    <n v="0"/>
    <n v="31"/>
    <n v="79"/>
    <n v="299348"/>
    <x v="58"/>
    <n v="0"/>
    <x v="0"/>
    <x v="1"/>
    <n v="2.88"/>
    <x v="0"/>
    <x v="0"/>
    <x v="24"/>
    <x v="24"/>
    <n v="1"/>
  </r>
  <r>
    <n v="5361"/>
    <x v="59"/>
    <n v="5"/>
    <x v="0"/>
    <n v="12393"/>
    <n v="191"/>
    <n v="0"/>
    <n v="3"/>
    <n v="0"/>
    <n v="215"/>
    <n v="0"/>
    <n v="16"/>
    <n v="0"/>
    <n v="3846"/>
    <n v="0"/>
    <n v="158"/>
    <n v="12"/>
    <n v="4627"/>
    <n v="0"/>
    <n v="56"/>
    <n v="26"/>
    <n v="1069"/>
    <n v="0"/>
    <n v="38"/>
    <n v="2"/>
    <n v="1159"/>
    <n v="0"/>
    <n v="23"/>
    <n v="6"/>
    <n v="28890"/>
    <x v="59"/>
    <n v="0"/>
    <x v="0"/>
    <x v="0"/>
    <n v="2.88"/>
    <x v="1"/>
    <x v="1"/>
    <x v="8"/>
    <x v="31"/>
    <n v="1"/>
  </r>
  <r>
    <n v="5364"/>
    <x v="60"/>
    <n v="5"/>
    <x v="0"/>
    <n v="1842"/>
    <n v="12"/>
    <n v="0"/>
    <n v="0"/>
    <n v="0"/>
    <n v="14"/>
    <n v="0"/>
    <n v="0"/>
    <n v="1"/>
    <n v="76"/>
    <n v="0"/>
    <n v="5"/>
    <n v="4"/>
    <n v="384"/>
    <n v="0"/>
    <n v="23"/>
    <n v="9"/>
    <n v="91"/>
    <n v="0"/>
    <n v="6"/>
    <n v="4"/>
    <n v="80"/>
    <n v="0"/>
    <n v="16"/>
    <n v="3"/>
    <n v="15513"/>
    <x v="60"/>
    <n v="0"/>
    <x v="0"/>
    <x v="1"/>
    <n v="2.88"/>
    <x v="1"/>
    <x v="1"/>
    <x v="4"/>
    <x v="9"/>
    <n v="0"/>
  </r>
  <r>
    <n v="5368"/>
    <x v="61"/>
    <n v="5"/>
    <x v="0"/>
    <n v="724"/>
    <n v="14"/>
    <n v="0"/>
    <n v="0"/>
    <n v="0"/>
    <n v="5"/>
    <n v="0"/>
    <n v="0"/>
    <n v="0"/>
    <n v="31"/>
    <n v="0"/>
    <n v="1"/>
    <n v="4"/>
    <n v="241"/>
    <n v="0"/>
    <n v="2"/>
    <n v="6"/>
    <n v="67"/>
    <n v="0"/>
    <n v="0"/>
    <n v="0"/>
    <n v="74"/>
    <n v="0"/>
    <n v="0"/>
    <n v="2"/>
    <n v="14454"/>
    <x v="61"/>
    <n v="0"/>
    <x v="1"/>
    <x v="1"/>
    <n v="2.88"/>
    <x v="1"/>
    <x v="1"/>
    <x v="1"/>
    <x v="2"/>
    <n v="0"/>
  </r>
  <r>
    <n v="5376"/>
    <x v="62"/>
    <n v="5"/>
    <x v="0"/>
    <n v="8753"/>
    <n v="72"/>
    <n v="0"/>
    <n v="0"/>
    <n v="2"/>
    <n v="56"/>
    <n v="0"/>
    <n v="3"/>
    <n v="2"/>
    <n v="144"/>
    <n v="0"/>
    <n v="2"/>
    <n v="10"/>
    <n v="1119"/>
    <n v="1"/>
    <n v="14"/>
    <n v="34"/>
    <n v="499"/>
    <n v="0"/>
    <n v="9"/>
    <n v="9"/>
    <n v="497"/>
    <n v="1"/>
    <n v="7"/>
    <n v="16"/>
    <n v="70387"/>
    <x v="62"/>
    <n v="0"/>
    <x v="0"/>
    <x v="1"/>
    <n v="2.88"/>
    <x v="1"/>
    <x v="1"/>
    <x v="21"/>
    <x v="32"/>
    <n v="1"/>
  </r>
  <r>
    <n v="5380"/>
    <x v="63"/>
    <n v="5"/>
    <x v="0"/>
    <n v="5445"/>
    <n v="62"/>
    <n v="0"/>
    <n v="0"/>
    <n v="8"/>
    <n v="68"/>
    <n v="0"/>
    <n v="0"/>
    <n v="2"/>
    <n v="326"/>
    <n v="0"/>
    <n v="3"/>
    <n v="23"/>
    <n v="845"/>
    <n v="0"/>
    <n v="15"/>
    <n v="58"/>
    <n v="381"/>
    <n v="0"/>
    <n v="10"/>
    <n v="11"/>
    <n v="282"/>
    <n v="0"/>
    <n v="8"/>
    <n v="27"/>
    <n v="77611"/>
    <x v="63"/>
    <n v="0"/>
    <x v="0"/>
    <x v="1"/>
    <n v="2.88"/>
    <x v="0"/>
    <x v="0"/>
    <x v="25"/>
    <x v="33"/>
    <n v="0"/>
  </r>
  <r>
    <n v="5390"/>
    <x v="64"/>
    <n v="5"/>
    <x v="0"/>
    <n v="1333"/>
    <n v="14"/>
    <n v="0"/>
    <n v="0"/>
    <n v="0"/>
    <n v="20"/>
    <n v="0"/>
    <n v="0"/>
    <n v="0"/>
    <n v="88"/>
    <n v="0"/>
    <n v="0"/>
    <n v="14"/>
    <n v="332"/>
    <n v="0"/>
    <n v="1"/>
    <n v="26"/>
    <n v="137"/>
    <n v="0"/>
    <n v="4"/>
    <n v="16"/>
    <n v="156"/>
    <n v="0"/>
    <n v="0"/>
    <n v="13"/>
    <n v="8614"/>
    <x v="64"/>
    <n v="0"/>
    <x v="0"/>
    <x v="1"/>
    <n v="2.88"/>
    <x v="1"/>
    <x v="1"/>
    <x v="1"/>
    <x v="1"/>
    <n v="0"/>
  </r>
  <r>
    <n v="5400"/>
    <x v="65"/>
    <n v="5"/>
    <x v="0"/>
    <n v="8337"/>
    <n v="73"/>
    <n v="0"/>
    <n v="0"/>
    <n v="0"/>
    <n v="102"/>
    <n v="0"/>
    <n v="0"/>
    <n v="1"/>
    <n v="66"/>
    <n v="0"/>
    <n v="3"/>
    <n v="1"/>
    <n v="1169"/>
    <n v="3"/>
    <n v="1"/>
    <n v="11"/>
    <n v="505"/>
    <n v="1"/>
    <n v="0"/>
    <n v="4"/>
    <n v="333"/>
    <n v="0"/>
    <n v="2"/>
    <n v="10"/>
    <n v="23072"/>
    <x v="65"/>
    <n v="0"/>
    <x v="1"/>
    <x v="1"/>
    <n v="2.88"/>
    <x v="1"/>
    <x v="1"/>
    <x v="1"/>
    <x v="1"/>
    <n v="0"/>
  </r>
  <r>
    <n v="5411"/>
    <x v="66"/>
    <n v="5"/>
    <x v="0"/>
    <n v="2725"/>
    <n v="40"/>
    <n v="0"/>
    <n v="0"/>
    <n v="0"/>
    <n v="38"/>
    <n v="0"/>
    <n v="0"/>
    <n v="0"/>
    <n v="140"/>
    <n v="0"/>
    <n v="0"/>
    <n v="0"/>
    <n v="1639"/>
    <n v="0"/>
    <n v="3"/>
    <n v="10"/>
    <n v="307"/>
    <n v="0"/>
    <n v="0"/>
    <n v="2"/>
    <n v="209"/>
    <n v="0"/>
    <n v="0"/>
    <n v="1"/>
    <n v="10649"/>
    <x v="66"/>
    <n v="0"/>
    <x v="1"/>
    <x v="1"/>
    <n v="2.88"/>
    <x v="1"/>
    <x v="1"/>
    <x v="10"/>
    <x v="9"/>
    <n v="0"/>
  </r>
  <r>
    <n v="5425"/>
    <x v="67"/>
    <n v="5"/>
    <x v="0"/>
    <n v="2164"/>
    <n v="16"/>
    <n v="0"/>
    <n v="0"/>
    <n v="0"/>
    <n v="24"/>
    <n v="0"/>
    <n v="0"/>
    <n v="0"/>
    <n v="102"/>
    <n v="0"/>
    <n v="8"/>
    <n v="5"/>
    <n v="472"/>
    <n v="0"/>
    <n v="16"/>
    <n v="12"/>
    <n v="138"/>
    <n v="0"/>
    <n v="7"/>
    <n v="4"/>
    <n v="108"/>
    <n v="0"/>
    <n v="3"/>
    <n v="4"/>
    <n v="8707"/>
    <x v="67"/>
    <n v="0"/>
    <x v="0"/>
    <x v="1"/>
    <n v="2.88"/>
    <x v="1"/>
    <x v="1"/>
    <x v="10"/>
    <x v="2"/>
    <n v="0"/>
  </r>
  <r>
    <n v="5440"/>
    <x v="68"/>
    <n v="5"/>
    <x v="0"/>
    <n v="10802"/>
    <n v="112"/>
    <n v="0"/>
    <n v="1"/>
    <n v="1"/>
    <n v="149"/>
    <n v="0"/>
    <n v="1"/>
    <n v="2"/>
    <n v="285"/>
    <n v="0"/>
    <n v="8"/>
    <n v="23"/>
    <n v="1847"/>
    <n v="0"/>
    <n v="21"/>
    <n v="51"/>
    <n v="877"/>
    <n v="0"/>
    <n v="6"/>
    <n v="9"/>
    <n v="707"/>
    <n v="0"/>
    <n v="21"/>
    <n v="17"/>
    <n v="69898"/>
    <x v="68"/>
    <n v="0"/>
    <x v="0"/>
    <x v="0"/>
    <n v="2.88"/>
    <x v="1"/>
    <x v="1"/>
    <x v="26"/>
    <x v="34"/>
    <n v="0"/>
  </r>
  <r>
    <n v="5467"/>
    <x v="69"/>
    <n v="5"/>
    <x v="0"/>
    <n v="2085"/>
    <n v="16"/>
    <n v="0"/>
    <n v="0"/>
    <n v="0"/>
    <n v="23"/>
    <n v="0"/>
    <n v="0"/>
    <n v="0"/>
    <n v="89"/>
    <n v="0"/>
    <n v="0"/>
    <n v="4"/>
    <n v="779"/>
    <n v="0"/>
    <n v="0"/>
    <n v="5"/>
    <n v="189"/>
    <n v="0"/>
    <n v="0"/>
    <n v="0"/>
    <n v="139"/>
    <n v="0"/>
    <n v="0"/>
    <n v="0"/>
    <n v="7035"/>
    <x v="69"/>
    <n v="0"/>
    <x v="1"/>
    <x v="1"/>
    <n v="2.88"/>
    <x v="1"/>
    <x v="1"/>
    <x v="13"/>
    <x v="1"/>
    <n v="0"/>
  </r>
  <r>
    <n v="5475"/>
    <x v="70"/>
    <n v="5"/>
    <x v="0"/>
    <n v="3011"/>
    <n v="23"/>
    <n v="0"/>
    <n v="67"/>
    <n v="23"/>
    <n v="11"/>
    <n v="0"/>
    <n v="163"/>
    <n v="18"/>
    <n v="25"/>
    <n v="0"/>
    <n v="1121"/>
    <n v="186"/>
    <n v="133"/>
    <n v="0"/>
    <n v="1147"/>
    <n v="641"/>
    <n v="16"/>
    <n v="0"/>
    <n v="123"/>
    <n v="74"/>
    <n v="15"/>
    <n v="0"/>
    <n v="3"/>
    <n v="29"/>
    <n v="5300"/>
    <x v="70"/>
    <n v="0"/>
    <x v="0"/>
    <x v="1"/>
    <n v="2.88"/>
    <x v="1"/>
    <x v="1"/>
    <x v="22"/>
    <x v="16"/>
    <n v="1"/>
  </r>
  <r>
    <n v="5480"/>
    <x v="71"/>
    <n v="5"/>
    <x v="0"/>
    <n v="15947"/>
    <n v="689"/>
    <n v="0"/>
    <n v="40"/>
    <n v="29"/>
    <n v="198"/>
    <n v="0"/>
    <n v="122"/>
    <n v="22"/>
    <n v="672"/>
    <n v="2"/>
    <n v="723"/>
    <n v="354"/>
    <n v="4467"/>
    <n v="11"/>
    <n v="1301"/>
    <n v="1296"/>
    <n v="846"/>
    <n v="2"/>
    <n v="144"/>
    <n v="243"/>
    <n v="526"/>
    <n v="0"/>
    <n v="79"/>
    <n v="224"/>
    <n v="15035"/>
    <x v="71"/>
    <n v="0"/>
    <x v="1"/>
    <x v="0"/>
    <n v="2.88"/>
    <x v="1"/>
    <x v="1"/>
    <x v="27"/>
    <x v="35"/>
    <n v="1"/>
  </r>
  <r>
    <n v="5483"/>
    <x v="72"/>
    <n v="5"/>
    <x v="0"/>
    <n v="6948"/>
    <n v="54"/>
    <n v="1"/>
    <n v="0"/>
    <n v="2"/>
    <n v="60"/>
    <n v="0"/>
    <n v="0"/>
    <n v="0"/>
    <n v="194"/>
    <n v="0"/>
    <n v="0"/>
    <n v="3"/>
    <n v="2578"/>
    <n v="0"/>
    <n v="1"/>
    <n v="13"/>
    <n v="539"/>
    <n v="0"/>
    <n v="0"/>
    <n v="1"/>
    <n v="454"/>
    <n v="0"/>
    <n v="0"/>
    <n v="6"/>
    <n v="10812"/>
    <x v="72"/>
    <n v="0"/>
    <x v="1"/>
    <x v="1"/>
    <n v="2.88"/>
    <x v="1"/>
    <x v="1"/>
    <x v="12"/>
    <x v="2"/>
    <n v="0"/>
  </r>
  <r>
    <n v="5490"/>
    <x v="73"/>
    <n v="5"/>
    <x v="0"/>
    <n v="30798"/>
    <n v="694"/>
    <n v="0"/>
    <n v="16"/>
    <n v="78"/>
    <n v="206"/>
    <n v="0"/>
    <n v="6"/>
    <n v="29"/>
    <n v="879"/>
    <n v="2"/>
    <n v="213"/>
    <n v="474"/>
    <n v="12626"/>
    <n v="12"/>
    <n v="607"/>
    <n v="3239"/>
    <n v="2113"/>
    <n v="0"/>
    <n v="113"/>
    <n v="437"/>
    <n v="1414"/>
    <n v="0"/>
    <n v="159"/>
    <n v="576"/>
    <n v="45530"/>
    <x v="73"/>
    <n v="0"/>
    <x v="1"/>
    <x v="1"/>
    <n v="2.88"/>
    <x v="1"/>
    <x v="1"/>
    <x v="12"/>
    <x v="36"/>
    <n v="1"/>
  </r>
  <r>
    <n v="5495"/>
    <x v="74"/>
    <n v="5"/>
    <x v="0"/>
    <n v="8526"/>
    <n v="84"/>
    <n v="0"/>
    <n v="2"/>
    <n v="11"/>
    <n v="151"/>
    <n v="0"/>
    <n v="1"/>
    <n v="12"/>
    <n v="797"/>
    <n v="0"/>
    <n v="48"/>
    <n v="162"/>
    <n v="6613"/>
    <n v="0"/>
    <n v="115"/>
    <n v="539"/>
    <n v="972"/>
    <n v="0"/>
    <n v="31"/>
    <n v="87"/>
    <n v="1062"/>
    <n v="0"/>
    <n v="32"/>
    <n v="125"/>
    <n v="27901"/>
    <x v="74"/>
    <n v="0"/>
    <x v="1"/>
    <x v="1"/>
    <n v="2.88"/>
    <x v="1"/>
    <x v="1"/>
    <x v="13"/>
    <x v="37"/>
    <n v="0"/>
  </r>
  <r>
    <n v="5501"/>
    <x v="75"/>
    <n v="5"/>
    <x v="0"/>
    <n v="398"/>
    <n v="8"/>
    <n v="0"/>
    <n v="0"/>
    <n v="0"/>
    <n v="6"/>
    <n v="0"/>
    <n v="0"/>
    <n v="0"/>
    <n v="13"/>
    <n v="0"/>
    <n v="0"/>
    <n v="0"/>
    <n v="151"/>
    <n v="0"/>
    <n v="6"/>
    <n v="2"/>
    <n v="23"/>
    <n v="0"/>
    <n v="0"/>
    <n v="0"/>
    <n v="70"/>
    <n v="0"/>
    <n v="1"/>
    <n v="0"/>
    <n v="3327"/>
    <x v="75"/>
    <n v="0"/>
    <x v="0"/>
    <x v="1"/>
    <n v="2.88"/>
    <x v="1"/>
    <x v="1"/>
    <x v="1"/>
    <x v="2"/>
    <n v="0"/>
  </r>
  <r>
    <n v="5541"/>
    <x v="76"/>
    <n v="5"/>
    <x v="0"/>
    <n v="4556"/>
    <n v="41"/>
    <n v="0"/>
    <n v="0"/>
    <n v="1"/>
    <n v="79"/>
    <n v="0"/>
    <n v="1"/>
    <n v="0"/>
    <n v="112"/>
    <n v="0"/>
    <n v="1"/>
    <n v="9"/>
    <n v="1012"/>
    <n v="0"/>
    <n v="7"/>
    <n v="38"/>
    <n v="387"/>
    <n v="0"/>
    <n v="7"/>
    <n v="9"/>
    <n v="247"/>
    <n v="0"/>
    <n v="0"/>
    <n v="6"/>
    <n v="22592"/>
    <x v="76"/>
    <n v="0"/>
    <x v="1"/>
    <x v="1"/>
    <n v="2.88"/>
    <x v="1"/>
    <x v="1"/>
    <x v="13"/>
    <x v="38"/>
    <n v="0"/>
  </r>
  <r>
    <n v="5543"/>
    <x v="77"/>
    <n v="5"/>
    <x v="0"/>
    <n v="6507"/>
    <n v="48"/>
    <n v="0"/>
    <n v="0"/>
    <n v="0"/>
    <n v="76"/>
    <n v="0"/>
    <n v="0"/>
    <n v="1"/>
    <n v="419"/>
    <n v="0"/>
    <n v="4"/>
    <n v="4"/>
    <n v="1880"/>
    <n v="0"/>
    <n v="4"/>
    <n v="4"/>
    <n v="579"/>
    <n v="0"/>
    <n v="5"/>
    <n v="1"/>
    <n v="360"/>
    <n v="0"/>
    <n v="1"/>
    <n v="0"/>
    <n v="8644"/>
    <x v="77"/>
    <n v="0"/>
    <x v="0"/>
    <x v="1"/>
    <n v="2.88"/>
    <x v="1"/>
    <x v="1"/>
    <x v="6"/>
    <x v="1"/>
    <n v="0"/>
  </r>
  <r>
    <n v="5576"/>
    <x v="78"/>
    <n v="5"/>
    <x v="0"/>
    <n v="654"/>
    <n v="6"/>
    <n v="0"/>
    <n v="0"/>
    <n v="1"/>
    <n v="8"/>
    <n v="0"/>
    <n v="0"/>
    <n v="0"/>
    <n v="38"/>
    <n v="0"/>
    <n v="1"/>
    <n v="0"/>
    <n v="199"/>
    <n v="0"/>
    <n v="6"/>
    <n v="2"/>
    <n v="33"/>
    <n v="0"/>
    <n v="0"/>
    <n v="0"/>
    <n v="49"/>
    <n v="0"/>
    <n v="5"/>
    <n v="0"/>
    <n v="9198"/>
    <x v="78"/>
    <n v="0"/>
    <x v="0"/>
    <x v="1"/>
    <n v="2.88"/>
    <x v="1"/>
    <x v="1"/>
    <x v="1"/>
    <x v="1"/>
    <n v="0"/>
  </r>
  <r>
    <n v="5579"/>
    <x v="79"/>
    <n v="5"/>
    <x v="0"/>
    <n v="6890"/>
    <n v="97"/>
    <n v="0"/>
    <n v="0"/>
    <n v="7"/>
    <n v="73"/>
    <n v="0"/>
    <n v="0"/>
    <n v="2"/>
    <n v="343"/>
    <n v="0"/>
    <n v="15"/>
    <n v="35"/>
    <n v="1638"/>
    <n v="1"/>
    <n v="62"/>
    <n v="117"/>
    <n v="485"/>
    <n v="0"/>
    <n v="12"/>
    <n v="47"/>
    <n v="484"/>
    <n v="0"/>
    <n v="13"/>
    <n v="56"/>
    <n v="42203"/>
    <x v="79"/>
    <n v="0"/>
    <x v="1"/>
    <x v="1"/>
    <n v="2.88"/>
    <x v="1"/>
    <x v="1"/>
    <x v="28"/>
    <x v="39"/>
    <n v="1"/>
  </r>
  <r>
    <n v="5585"/>
    <x v="80"/>
    <n v="5"/>
    <x v="0"/>
    <n v="1917"/>
    <n v="22"/>
    <n v="0"/>
    <n v="0"/>
    <n v="3"/>
    <n v="11"/>
    <n v="0"/>
    <n v="0"/>
    <n v="2"/>
    <n v="88"/>
    <n v="0"/>
    <n v="0"/>
    <n v="19"/>
    <n v="348"/>
    <n v="0"/>
    <n v="4"/>
    <n v="84"/>
    <n v="105"/>
    <n v="0"/>
    <n v="3"/>
    <n v="43"/>
    <n v="51"/>
    <n v="0"/>
    <n v="0"/>
    <n v="12"/>
    <n v="15232"/>
    <x v="80"/>
    <n v="0"/>
    <x v="1"/>
    <x v="1"/>
    <n v="2.88"/>
    <x v="1"/>
    <x v="1"/>
    <x v="13"/>
    <x v="22"/>
    <n v="0"/>
  </r>
  <r>
    <n v="5591"/>
    <x v="81"/>
    <n v="5"/>
    <x v="0"/>
    <n v="5527"/>
    <n v="80"/>
    <n v="0"/>
    <n v="0"/>
    <n v="3"/>
    <n v="42"/>
    <n v="0"/>
    <n v="0"/>
    <n v="0"/>
    <n v="224"/>
    <n v="0"/>
    <n v="3"/>
    <n v="12"/>
    <n v="1521"/>
    <n v="0"/>
    <n v="10"/>
    <n v="34"/>
    <n v="335"/>
    <n v="0"/>
    <n v="6"/>
    <n v="2"/>
    <n v="352"/>
    <n v="0"/>
    <n v="2"/>
    <n v="15"/>
    <n v="19554"/>
    <x v="81"/>
    <n v="0"/>
    <x v="0"/>
    <x v="1"/>
    <n v="2.88"/>
    <x v="1"/>
    <x v="1"/>
    <x v="22"/>
    <x v="30"/>
    <n v="1"/>
  </r>
  <r>
    <n v="5604"/>
    <x v="82"/>
    <n v="5"/>
    <x v="0"/>
    <n v="8242"/>
    <n v="86"/>
    <n v="0"/>
    <n v="1"/>
    <n v="3"/>
    <n v="143"/>
    <n v="0"/>
    <n v="6"/>
    <n v="2"/>
    <n v="832"/>
    <n v="0"/>
    <n v="43"/>
    <n v="48"/>
    <n v="3713"/>
    <n v="0"/>
    <n v="68"/>
    <n v="164"/>
    <n v="705"/>
    <n v="0"/>
    <n v="16"/>
    <n v="16"/>
    <n v="492"/>
    <n v="0"/>
    <n v="17"/>
    <n v="39"/>
    <n v="30501"/>
    <x v="82"/>
    <n v="0"/>
    <x v="0"/>
    <x v="0"/>
    <n v="2.88"/>
    <x v="1"/>
    <x v="1"/>
    <x v="29"/>
    <x v="40"/>
    <n v="1"/>
  </r>
  <r>
    <n v="5607"/>
    <x v="83"/>
    <n v="5"/>
    <x v="0"/>
    <n v="2504"/>
    <n v="36"/>
    <n v="0"/>
    <n v="0"/>
    <n v="0"/>
    <n v="18"/>
    <n v="0"/>
    <n v="0"/>
    <n v="0"/>
    <n v="29"/>
    <n v="0"/>
    <n v="1"/>
    <n v="4"/>
    <n v="342"/>
    <n v="0"/>
    <n v="6"/>
    <n v="22"/>
    <n v="98"/>
    <n v="0"/>
    <n v="2"/>
    <n v="5"/>
    <n v="133"/>
    <n v="0"/>
    <n v="2"/>
    <n v="9"/>
    <n v="25431"/>
    <x v="83"/>
    <n v="0"/>
    <x v="0"/>
    <x v="1"/>
    <n v="2.88"/>
    <x v="1"/>
    <x v="1"/>
    <x v="12"/>
    <x v="41"/>
    <n v="0"/>
  </r>
  <r>
    <n v="5615"/>
    <x v="84"/>
    <n v="5"/>
    <x v="0"/>
    <n v="16692"/>
    <n v="138"/>
    <n v="0"/>
    <n v="3"/>
    <n v="2"/>
    <n v="170"/>
    <n v="0"/>
    <n v="0"/>
    <n v="1"/>
    <n v="310"/>
    <n v="3"/>
    <n v="7"/>
    <n v="34"/>
    <n v="2041"/>
    <n v="4"/>
    <n v="41"/>
    <n v="85"/>
    <n v="795"/>
    <n v="0"/>
    <n v="9"/>
    <n v="25"/>
    <n v="711"/>
    <n v="0"/>
    <n v="6"/>
    <n v="30"/>
    <n v="146880"/>
    <x v="84"/>
    <n v="0"/>
    <x v="0"/>
    <x v="1"/>
    <n v="2.88"/>
    <x v="0"/>
    <x v="0"/>
    <x v="30"/>
    <x v="42"/>
    <n v="1"/>
  </r>
  <r>
    <n v="5628"/>
    <x v="85"/>
    <n v="5"/>
    <x v="0"/>
    <n v="3815"/>
    <n v="34"/>
    <n v="0"/>
    <n v="0"/>
    <n v="0"/>
    <n v="41"/>
    <n v="0"/>
    <n v="0"/>
    <n v="0"/>
    <n v="428"/>
    <n v="0"/>
    <n v="6"/>
    <n v="2"/>
    <n v="1898"/>
    <n v="0"/>
    <n v="13"/>
    <n v="5"/>
    <n v="405"/>
    <n v="0"/>
    <n v="0"/>
    <n v="2"/>
    <n v="241"/>
    <n v="0"/>
    <n v="3"/>
    <n v="2"/>
    <n v="9668"/>
    <x v="85"/>
    <n v="0"/>
    <x v="0"/>
    <x v="1"/>
    <n v="2.88"/>
    <x v="1"/>
    <x v="1"/>
    <x v="6"/>
    <x v="1"/>
    <n v="0"/>
  </r>
  <r>
    <n v="5631"/>
    <x v="86"/>
    <n v="5"/>
    <x v="0"/>
    <n v="4030"/>
    <n v="65"/>
    <n v="0"/>
    <n v="0"/>
    <n v="0"/>
    <n v="42"/>
    <n v="0"/>
    <n v="0"/>
    <n v="1"/>
    <n v="109"/>
    <n v="0"/>
    <n v="1"/>
    <n v="4"/>
    <n v="360"/>
    <n v="0"/>
    <n v="8"/>
    <n v="25"/>
    <n v="188"/>
    <n v="0"/>
    <n v="0"/>
    <n v="6"/>
    <n v="269"/>
    <n v="0"/>
    <n v="4"/>
    <n v="25"/>
    <n v="89647"/>
    <x v="86"/>
    <n v="0"/>
    <x v="0"/>
    <x v="1"/>
    <n v="2.88"/>
    <x v="0"/>
    <x v="0"/>
    <x v="20"/>
    <x v="43"/>
    <n v="0"/>
  </r>
  <r>
    <n v="5642"/>
    <x v="87"/>
    <n v="5"/>
    <x v="0"/>
    <n v="3975"/>
    <n v="88"/>
    <n v="0"/>
    <n v="1"/>
    <n v="2"/>
    <n v="53"/>
    <n v="0"/>
    <n v="0"/>
    <n v="0"/>
    <n v="188"/>
    <n v="0"/>
    <n v="0"/>
    <n v="4"/>
    <n v="1866"/>
    <n v="0"/>
    <n v="12"/>
    <n v="31"/>
    <n v="422"/>
    <n v="0"/>
    <n v="0"/>
    <n v="9"/>
    <n v="257"/>
    <n v="0"/>
    <n v="0"/>
    <n v="20"/>
    <n v="19314"/>
    <x v="87"/>
    <n v="0"/>
    <x v="0"/>
    <x v="1"/>
    <n v="2.88"/>
    <x v="1"/>
    <x v="1"/>
    <x v="13"/>
    <x v="1"/>
    <n v="0"/>
  </r>
  <r>
    <n v="5647"/>
    <x v="88"/>
    <n v="5"/>
    <x v="0"/>
    <n v="1915"/>
    <n v="21"/>
    <n v="0"/>
    <n v="0"/>
    <n v="0"/>
    <n v="35"/>
    <n v="0"/>
    <n v="0"/>
    <n v="0"/>
    <n v="243"/>
    <n v="0"/>
    <n v="0"/>
    <n v="6"/>
    <n v="848"/>
    <n v="0"/>
    <n v="0"/>
    <n v="10"/>
    <n v="158"/>
    <n v="0"/>
    <n v="0"/>
    <n v="3"/>
    <n v="212"/>
    <n v="0"/>
    <n v="1"/>
    <n v="7"/>
    <n v="7649"/>
    <x v="88"/>
    <n v="0"/>
    <x v="0"/>
    <x v="1"/>
    <n v="2.88"/>
    <x v="1"/>
    <x v="1"/>
    <x v="17"/>
    <x v="41"/>
    <n v="0"/>
  </r>
  <r>
    <n v="5649"/>
    <x v="89"/>
    <n v="5"/>
    <x v="0"/>
    <n v="12638"/>
    <n v="95"/>
    <n v="0"/>
    <n v="0"/>
    <n v="1"/>
    <n v="60"/>
    <n v="0"/>
    <n v="0"/>
    <n v="0"/>
    <n v="326"/>
    <n v="0"/>
    <n v="11"/>
    <n v="12"/>
    <n v="2133"/>
    <n v="1"/>
    <n v="26"/>
    <n v="36"/>
    <n v="734"/>
    <n v="0"/>
    <n v="10"/>
    <n v="10"/>
    <n v="366"/>
    <n v="0"/>
    <n v="1"/>
    <n v="16"/>
    <n v="16984"/>
    <x v="89"/>
    <n v="0"/>
    <x v="1"/>
    <x v="0"/>
    <n v="2.88"/>
    <x v="1"/>
    <x v="1"/>
    <x v="10"/>
    <x v="41"/>
    <n v="1"/>
  </r>
  <r>
    <n v="5652"/>
    <x v="90"/>
    <n v="5"/>
    <x v="0"/>
    <n v="5373"/>
    <n v="155"/>
    <n v="0"/>
    <n v="1"/>
    <n v="2"/>
    <n v="28"/>
    <n v="0"/>
    <n v="0"/>
    <n v="0"/>
    <n v="153"/>
    <n v="0"/>
    <n v="5"/>
    <n v="7"/>
    <n v="937"/>
    <n v="0"/>
    <n v="11"/>
    <n v="19"/>
    <n v="290"/>
    <n v="0"/>
    <n v="0"/>
    <n v="4"/>
    <n v="138"/>
    <n v="0"/>
    <n v="1"/>
    <n v="4"/>
    <n v="5996"/>
    <x v="90"/>
    <n v="0"/>
    <x v="1"/>
    <x v="0"/>
    <n v="2.88"/>
    <x v="1"/>
    <x v="1"/>
    <x v="21"/>
    <x v="44"/>
    <n v="0"/>
  </r>
  <r>
    <n v="5656"/>
    <x v="91"/>
    <n v="5"/>
    <x v="0"/>
    <n v="1540"/>
    <n v="14"/>
    <n v="0"/>
    <n v="0"/>
    <n v="0"/>
    <n v="9"/>
    <n v="0"/>
    <n v="1"/>
    <n v="0"/>
    <n v="42"/>
    <n v="0"/>
    <n v="19"/>
    <n v="4"/>
    <n v="304"/>
    <n v="0"/>
    <n v="30"/>
    <n v="12"/>
    <n v="65"/>
    <n v="0"/>
    <n v="7"/>
    <n v="6"/>
    <n v="70"/>
    <n v="1"/>
    <n v="5"/>
    <n v="2"/>
    <n v="16499"/>
    <x v="91"/>
    <n v="0"/>
    <x v="0"/>
    <x v="1"/>
    <n v="2.88"/>
    <x v="1"/>
    <x v="1"/>
    <x v="10"/>
    <x v="5"/>
    <n v="0"/>
  </r>
  <r>
    <n v="5658"/>
    <x v="92"/>
    <n v="5"/>
    <x v="0"/>
    <n v="562"/>
    <n v="6"/>
    <n v="0"/>
    <n v="0"/>
    <n v="0"/>
    <n v="4"/>
    <n v="0"/>
    <n v="0"/>
    <n v="0"/>
    <n v="29"/>
    <n v="0"/>
    <n v="0"/>
    <n v="0"/>
    <n v="168"/>
    <n v="0"/>
    <n v="0"/>
    <n v="2"/>
    <n v="53"/>
    <n v="0"/>
    <n v="0"/>
    <n v="0"/>
    <n v="28"/>
    <n v="0"/>
    <n v="0"/>
    <n v="0"/>
    <n v="3920"/>
    <x v="92"/>
    <n v="0"/>
    <x v="0"/>
    <x v="1"/>
    <n v="2.88"/>
    <x v="1"/>
    <x v="1"/>
    <x v="4"/>
    <x v="11"/>
    <n v="0"/>
  </r>
  <r>
    <n v="5659"/>
    <x v="93"/>
    <n v="5"/>
    <x v="0"/>
    <n v="9715"/>
    <n v="51"/>
    <n v="1"/>
    <n v="9"/>
    <n v="45"/>
    <n v="60"/>
    <n v="0"/>
    <n v="3"/>
    <n v="25"/>
    <n v="257"/>
    <n v="0"/>
    <n v="108"/>
    <n v="648"/>
    <n v="2333"/>
    <n v="18"/>
    <n v="617"/>
    <n v="3959"/>
    <n v="396"/>
    <n v="2"/>
    <n v="94"/>
    <n v="654"/>
    <n v="372"/>
    <n v="3"/>
    <n v="121"/>
    <n v="875"/>
    <n v="21707"/>
    <x v="93"/>
    <n v="0"/>
    <x v="1"/>
    <x v="1"/>
    <n v="2.88"/>
    <x v="1"/>
    <x v="1"/>
    <x v="1"/>
    <x v="23"/>
    <n v="1"/>
  </r>
  <r>
    <n v="5660"/>
    <x v="94"/>
    <n v="5"/>
    <x v="0"/>
    <n v="10924"/>
    <n v="281"/>
    <n v="1"/>
    <n v="1"/>
    <n v="3"/>
    <n v="60"/>
    <n v="0"/>
    <n v="1"/>
    <n v="1"/>
    <n v="148"/>
    <n v="0"/>
    <n v="6"/>
    <n v="16"/>
    <n v="1673"/>
    <n v="1"/>
    <n v="10"/>
    <n v="51"/>
    <n v="534"/>
    <n v="1"/>
    <n v="6"/>
    <n v="13"/>
    <n v="415"/>
    <n v="0"/>
    <n v="4"/>
    <n v="16"/>
    <n v="13791"/>
    <x v="94"/>
    <n v="0"/>
    <x v="1"/>
    <x v="0"/>
    <n v="2.88"/>
    <x v="1"/>
    <x v="1"/>
    <x v="1"/>
    <x v="9"/>
    <n v="0"/>
  </r>
  <r>
    <n v="5664"/>
    <x v="95"/>
    <n v="5"/>
    <x v="0"/>
    <n v="2578"/>
    <n v="33"/>
    <n v="0"/>
    <n v="0"/>
    <n v="0"/>
    <n v="26"/>
    <n v="0"/>
    <n v="0"/>
    <n v="1"/>
    <n v="84"/>
    <n v="0"/>
    <n v="6"/>
    <n v="5"/>
    <n v="527"/>
    <n v="0"/>
    <n v="10"/>
    <n v="19"/>
    <n v="137"/>
    <n v="1"/>
    <n v="3"/>
    <n v="5"/>
    <n v="237"/>
    <n v="0"/>
    <n v="9"/>
    <n v="2"/>
    <n v="23573"/>
    <x v="95"/>
    <n v="0"/>
    <x v="0"/>
    <x v="1"/>
    <n v="2.88"/>
    <x v="1"/>
    <x v="1"/>
    <x v="31"/>
    <x v="30"/>
    <n v="0"/>
  </r>
  <r>
    <n v="5665"/>
    <x v="96"/>
    <n v="5"/>
    <x v="0"/>
    <n v="21615"/>
    <n v="238"/>
    <n v="0"/>
    <n v="1"/>
    <n v="7"/>
    <n v="151"/>
    <n v="0"/>
    <n v="3"/>
    <n v="6"/>
    <n v="1044"/>
    <n v="0"/>
    <n v="77"/>
    <n v="86"/>
    <n v="11520"/>
    <n v="8"/>
    <n v="356"/>
    <n v="472"/>
    <n v="1756"/>
    <n v="4"/>
    <n v="29"/>
    <n v="64"/>
    <n v="1050"/>
    <n v="3"/>
    <n v="73"/>
    <n v="78"/>
    <n v="33180"/>
    <x v="96"/>
    <n v="0"/>
    <x v="1"/>
    <x v="1"/>
    <n v="2.88"/>
    <x v="1"/>
    <x v="1"/>
    <x v="1"/>
    <x v="9"/>
    <n v="1"/>
  </r>
  <r>
    <n v="5667"/>
    <x v="97"/>
    <n v="5"/>
    <x v="0"/>
    <n v="12248"/>
    <n v="117"/>
    <n v="0"/>
    <n v="0"/>
    <n v="1"/>
    <n v="92"/>
    <n v="0"/>
    <n v="0"/>
    <n v="0"/>
    <n v="255"/>
    <n v="0"/>
    <n v="1"/>
    <n v="17"/>
    <n v="2678"/>
    <n v="1"/>
    <n v="8"/>
    <n v="31"/>
    <n v="642"/>
    <n v="0"/>
    <n v="1"/>
    <n v="7"/>
    <n v="671"/>
    <n v="1"/>
    <n v="6"/>
    <n v="14"/>
    <n v="16617"/>
    <x v="97"/>
    <n v="0"/>
    <x v="1"/>
    <x v="0"/>
    <n v="2.88"/>
    <x v="1"/>
    <x v="1"/>
    <x v="1"/>
    <x v="39"/>
    <n v="1"/>
  </r>
  <r>
    <n v="5670"/>
    <x v="98"/>
    <n v="5"/>
    <x v="0"/>
    <n v="5857"/>
    <n v="51"/>
    <n v="0"/>
    <n v="0"/>
    <n v="0"/>
    <n v="54"/>
    <n v="0"/>
    <n v="1"/>
    <n v="1"/>
    <n v="291"/>
    <n v="0"/>
    <n v="7"/>
    <n v="1"/>
    <n v="2210"/>
    <n v="0"/>
    <n v="7"/>
    <n v="29"/>
    <n v="608"/>
    <n v="0"/>
    <n v="1"/>
    <n v="6"/>
    <n v="408"/>
    <n v="0"/>
    <n v="2"/>
    <n v="6"/>
    <n v="22966"/>
    <x v="98"/>
    <n v="0"/>
    <x v="1"/>
    <x v="1"/>
    <n v="2.88"/>
    <x v="1"/>
    <x v="1"/>
    <x v="10"/>
    <x v="32"/>
    <n v="0"/>
  </r>
  <r>
    <n v="5674"/>
    <x v="99"/>
    <n v="5"/>
    <x v="0"/>
    <n v="4783"/>
    <n v="69"/>
    <n v="0"/>
    <n v="0"/>
    <n v="0"/>
    <n v="51"/>
    <n v="0"/>
    <n v="0"/>
    <n v="0"/>
    <n v="102"/>
    <n v="0"/>
    <n v="0"/>
    <n v="5"/>
    <n v="1120"/>
    <n v="0"/>
    <n v="0"/>
    <n v="12"/>
    <n v="484"/>
    <n v="0"/>
    <n v="4"/>
    <n v="2"/>
    <n v="378"/>
    <n v="0"/>
    <n v="1"/>
    <n v="4"/>
    <n v="23546"/>
    <x v="99"/>
    <n v="0"/>
    <x v="1"/>
    <x v="1"/>
    <n v="2.88"/>
    <x v="1"/>
    <x v="1"/>
    <x v="21"/>
    <x v="9"/>
    <n v="0"/>
  </r>
  <r>
    <n v="5679"/>
    <x v="100"/>
    <n v="5"/>
    <x v="0"/>
    <n v="2699"/>
    <n v="23"/>
    <n v="0"/>
    <n v="0"/>
    <n v="0"/>
    <n v="27"/>
    <n v="0"/>
    <n v="0"/>
    <n v="0"/>
    <n v="85"/>
    <n v="0"/>
    <n v="0"/>
    <n v="5"/>
    <n v="665"/>
    <n v="0"/>
    <n v="3"/>
    <n v="8"/>
    <n v="316"/>
    <n v="0"/>
    <n v="0"/>
    <n v="3"/>
    <n v="252"/>
    <n v="0"/>
    <n v="4"/>
    <n v="4"/>
    <n v="27862"/>
    <x v="100"/>
    <n v="0"/>
    <x v="0"/>
    <x v="1"/>
    <n v="2.88"/>
    <x v="1"/>
    <x v="1"/>
    <x v="1"/>
    <x v="5"/>
    <n v="0"/>
  </r>
  <r>
    <n v="5686"/>
    <x v="101"/>
    <n v="5"/>
    <x v="0"/>
    <n v="3406"/>
    <n v="32"/>
    <n v="0"/>
    <n v="0"/>
    <n v="0"/>
    <n v="45"/>
    <n v="0"/>
    <n v="0"/>
    <n v="0"/>
    <n v="197"/>
    <n v="0"/>
    <n v="1"/>
    <n v="3"/>
    <n v="945"/>
    <n v="0"/>
    <n v="16"/>
    <n v="15"/>
    <n v="287"/>
    <n v="0"/>
    <n v="0"/>
    <n v="4"/>
    <n v="221"/>
    <n v="0"/>
    <n v="2"/>
    <n v="3"/>
    <n v="39054"/>
    <x v="101"/>
    <n v="0"/>
    <x v="0"/>
    <x v="1"/>
    <n v="2.88"/>
    <x v="1"/>
    <x v="1"/>
    <x v="28"/>
    <x v="36"/>
    <n v="0"/>
  </r>
  <r>
    <n v="5690"/>
    <x v="102"/>
    <n v="5"/>
    <x v="0"/>
    <n v="2670"/>
    <n v="53"/>
    <n v="0"/>
    <n v="0"/>
    <n v="0"/>
    <n v="36"/>
    <n v="0"/>
    <n v="0"/>
    <n v="0"/>
    <n v="86"/>
    <n v="0"/>
    <n v="0"/>
    <n v="0"/>
    <n v="906"/>
    <n v="0"/>
    <n v="3"/>
    <n v="20"/>
    <n v="230"/>
    <n v="0"/>
    <n v="0"/>
    <n v="2"/>
    <n v="252"/>
    <n v="0"/>
    <n v="3"/>
    <n v="10"/>
    <n v="13075"/>
    <x v="102"/>
    <n v="0"/>
    <x v="0"/>
    <x v="1"/>
    <n v="2.88"/>
    <x v="1"/>
    <x v="1"/>
    <x v="1"/>
    <x v="5"/>
    <n v="0"/>
  </r>
  <r>
    <n v="5697"/>
    <x v="103"/>
    <n v="5"/>
    <x v="0"/>
    <n v="7412"/>
    <n v="101"/>
    <n v="0"/>
    <n v="0"/>
    <n v="0"/>
    <n v="76"/>
    <n v="0"/>
    <n v="1"/>
    <n v="1"/>
    <n v="202"/>
    <n v="0"/>
    <n v="12"/>
    <n v="12"/>
    <n v="1386"/>
    <n v="0"/>
    <n v="9"/>
    <n v="26"/>
    <n v="528"/>
    <n v="0"/>
    <n v="5"/>
    <n v="6"/>
    <n v="372"/>
    <n v="1"/>
    <n v="5"/>
    <n v="4"/>
    <n v="38116"/>
    <x v="103"/>
    <n v="0"/>
    <x v="0"/>
    <x v="1"/>
    <n v="2.88"/>
    <x v="1"/>
    <x v="1"/>
    <x v="1"/>
    <x v="44"/>
    <n v="0"/>
  </r>
  <r>
    <n v="5736"/>
    <x v="104"/>
    <n v="5"/>
    <x v="0"/>
    <n v="9481"/>
    <n v="128"/>
    <n v="0"/>
    <n v="6"/>
    <n v="4"/>
    <n v="118"/>
    <n v="0"/>
    <n v="9"/>
    <n v="1"/>
    <n v="595"/>
    <n v="0"/>
    <n v="83"/>
    <n v="69"/>
    <n v="3469"/>
    <n v="0"/>
    <n v="198"/>
    <n v="204"/>
    <n v="683"/>
    <n v="0"/>
    <n v="54"/>
    <n v="36"/>
    <n v="470"/>
    <n v="0"/>
    <n v="38"/>
    <n v="56"/>
    <n v="40922"/>
    <x v="104"/>
    <n v="0"/>
    <x v="0"/>
    <x v="0"/>
    <n v="2.88"/>
    <x v="1"/>
    <x v="1"/>
    <x v="17"/>
    <x v="45"/>
    <n v="1"/>
  </r>
  <r>
    <n v="5756"/>
    <x v="105"/>
    <n v="5"/>
    <x v="0"/>
    <n v="13397"/>
    <n v="85"/>
    <n v="0"/>
    <n v="0"/>
    <n v="1"/>
    <n v="154"/>
    <n v="0"/>
    <n v="0"/>
    <n v="0"/>
    <n v="367"/>
    <n v="0"/>
    <n v="5"/>
    <n v="11"/>
    <n v="4411"/>
    <n v="0"/>
    <n v="29"/>
    <n v="44"/>
    <n v="1244"/>
    <n v="0"/>
    <n v="4"/>
    <n v="10"/>
    <n v="621"/>
    <n v="0"/>
    <n v="9"/>
    <n v="14"/>
    <n v="38520"/>
    <x v="105"/>
    <n v="0"/>
    <x v="1"/>
    <x v="1"/>
    <n v="2.88"/>
    <x v="1"/>
    <x v="1"/>
    <x v="21"/>
    <x v="23"/>
    <n v="1"/>
  </r>
  <r>
    <n v="5761"/>
    <x v="106"/>
    <n v="5"/>
    <x v="0"/>
    <n v="2271"/>
    <n v="14"/>
    <n v="0"/>
    <n v="0"/>
    <n v="2"/>
    <n v="16"/>
    <n v="0"/>
    <n v="0"/>
    <n v="0"/>
    <n v="83"/>
    <n v="0"/>
    <n v="3"/>
    <n v="11"/>
    <n v="543"/>
    <n v="0"/>
    <n v="11"/>
    <n v="35"/>
    <n v="146"/>
    <n v="0"/>
    <n v="3"/>
    <n v="6"/>
    <n v="159"/>
    <n v="0"/>
    <n v="2"/>
    <n v="7"/>
    <n v="16089"/>
    <x v="106"/>
    <n v="0"/>
    <x v="0"/>
    <x v="1"/>
    <n v="2.88"/>
    <x v="1"/>
    <x v="1"/>
    <x v="13"/>
    <x v="2"/>
    <n v="0"/>
  </r>
  <r>
    <n v="5789"/>
    <x v="107"/>
    <n v="5"/>
    <x v="0"/>
    <n v="1413"/>
    <n v="23"/>
    <n v="0"/>
    <n v="0"/>
    <n v="0"/>
    <n v="12"/>
    <n v="0"/>
    <n v="0"/>
    <n v="0"/>
    <n v="33"/>
    <n v="0"/>
    <n v="6"/>
    <n v="1"/>
    <n v="231"/>
    <n v="0"/>
    <n v="19"/>
    <n v="11"/>
    <n v="73"/>
    <n v="0"/>
    <n v="8"/>
    <n v="3"/>
    <n v="55"/>
    <n v="0"/>
    <n v="2"/>
    <n v="1"/>
    <n v="17176"/>
    <x v="107"/>
    <n v="0"/>
    <x v="0"/>
    <x v="1"/>
    <n v="2.88"/>
    <x v="1"/>
    <x v="1"/>
    <x v="1"/>
    <x v="11"/>
    <n v="0"/>
  </r>
  <r>
    <n v="5790"/>
    <x v="108"/>
    <n v="5"/>
    <x v="0"/>
    <n v="12181"/>
    <n v="226"/>
    <n v="0"/>
    <n v="8"/>
    <n v="4"/>
    <n v="265"/>
    <n v="0"/>
    <n v="6"/>
    <n v="3"/>
    <n v="2174"/>
    <n v="0"/>
    <n v="101"/>
    <n v="78"/>
    <n v="6880"/>
    <n v="0"/>
    <n v="177"/>
    <n v="256"/>
    <n v="1342"/>
    <n v="0"/>
    <n v="29"/>
    <n v="43"/>
    <n v="1032"/>
    <n v="0"/>
    <n v="33"/>
    <n v="57"/>
    <n v="29082"/>
    <x v="108"/>
    <n v="0"/>
    <x v="0"/>
    <x v="1"/>
    <n v="2.88"/>
    <x v="1"/>
    <x v="1"/>
    <x v="32"/>
    <x v="46"/>
    <n v="1"/>
  </r>
  <r>
    <n v="5792"/>
    <x v="109"/>
    <n v="5"/>
    <x v="0"/>
    <n v="382"/>
    <n v="1"/>
    <n v="0"/>
    <n v="0"/>
    <n v="0"/>
    <n v="2"/>
    <n v="0"/>
    <n v="0"/>
    <n v="0"/>
    <n v="33"/>
    <n v="0"/>
    <n v="0"/>
    <n v="0"/>
    <n v="82"/>
    <n v="0"/>
    <n v="0"/>
    <n v="1"/>
    <n v="40"/>
    <n v="0"/>
    <n v="0"/>
    <n v="0"/>
    <n v="14"/>
    <n v="0"/>
    <n v="0"/>
    <n v="0"/>
    <n v="6555"/>
    <x v="109"/>
    <n v="0"/>
    <x v="0"/>
    <x v="1"/>
    <n v="2.88"/>
    <x v="1"/>
    <x v="1"/>
    <x v="1"/>
    <x v="2"/>
    <n v="0"/>
  </r>
  <r>
    <n v="5809"/>
    <x v="110"/>
    <n v="5"/>
    <x v="0"/>
    <n v="758"/>
    <n v="4"/>
    <n v="0"/>
    <n v="0"/>
    <n v="0"/>
    <n v="4"/>
    <n v="0"/>
    <n v="0"/>
    <n v="0"/>
    <n v="30"/>
    <n v="0"/>
    <n v="2"/>
    <n v="1"/>
    <n v="104"/>
    <n v="0"/>
    <n v="2"/>
    <n v="8"/>
    <n v="24"/>
    <n v="0"/>
    <n v="0"/>
    <n v="0"/>
    <n v="22"/>
    <n v="0"/>
    <n v="0"/>
    <n v="0"/>
    <n v="11364"/>
    <x v="110"/>
    <n v="0"/>
    <x v="1"/>
    <x v="1"/>
    <n v="2.88"/>
    <x v="1"/>
    <x v="1"/>
    <x v="24"/>
    <x v="38"/>
    <n v="0"/>
  </r>
  <r>
    <n v="5819"/>
    <x v="111"/>
    <n v="5"/>
    <x v="0"/>
    <n v="2031"/>
    <n v="23"/>
    <n v="0"/>
    <n v="0"/>
    <n v="0"/>
    <n v="25"/>
    <n v="0"/>
    <n v="0"/>
    <n v="0"/>
    <n v="82"/>
    <n v="0"/>
    <n v="3"/>
    <n v="5"/>
    <n v="745"/>
    <n v="0"/>
    <n v="7"/>
    <n v="28"/>
    <n v="246"/>
    <n v="1"/>
    <n v="1"/>
    <n v="10"/>
    <n v="344"/>
    <n v="0"/>
    <n v="6"/>
    <n v="12"/>
    <n v="5266"/>
    <x v="111"/>
    <n v="0"/>
    <x v="0"/>
    <x v="1"/>
    <n v="2.88"/>
    <x v="1"/>
    <x v="1"/>
    <x v="6"/>
    <x v="1"/>
    <n v="0"/>
  </r>
  <r>
    <n v="5837"/>
    <x v="112"/>
    <n v="5"/>
    <x v="0"/>
    <n v="83394"/>
    <n v="1775"/>
    <n v="0"/>
    <n v="17"/>
    <n v="286"/>
    <n v="809"/>
    <n v="2"/>
    <n v="30"/>
    <n v="209"/>
    <n v="3060"/>
    <n v="8"/>
    <n v="559"/>
    <n v="3976"/>
    <n v="25851"/>
    <n v="76"/>
    <n v="1007"/>
    <n v="11521"/>
    <n v="4728"/>
    <n v="18"/>
    <n v="100"/>
    <n v="2078"/>
    <n v="4124"/>
    <n v="8"/>
    <n v="202"/>
    <n v="2678"/>
    <n v="134517"/>
    <x v="112"/>
    <n v="0"/>
    <x v="1"/>
    <x v="0"/>
    <n v="2.88"/>
    <x v="0"/>
    <x v="0"/>
    <x v="33"/>
    <x v="47"/>
    <n v="1"/>
  </r>
  <r>
    <n v="5842"/>
    <x v="113"/>
    <n v="5"/>
    <x v="0"/>
    <n v="3976"/>
    <n v="28"/>
    <n v="0"/>
    <n v="1"/>
    <n v="1"/>
    <n v="45"/>
    <n v="0"/>
    <n v="2"/>
    <n v="0"/>
    <n v="124"/>
    <n v="0"/>
    <n v="16"/>
    <n v="11"/>
    <n v="1721"/>
    <n v="0"/>
    <n v="22"/>
    <n v="51"/>
    <n v="350"/>
    <n v="0"/>
    <n v="20"/>
    <n v="12"/>
    <n v="303"/>
    <n v="0"/>
    <n v="6"/>
    <n v="18"/>
    <n v="7277"/>
    <x v="113"/>
    <n v="0"/>
    <x v="0"/>
    <x v="1"/>
    <n v="2.88"/>
    <x v="1"/>
    <x v="1"/>
    <x v="12"/>
    <x v="1"/>
    <n v="0"/>
  </r>
  <r>
    <n v="5847"/>
    <x v="114"/>
    <n v="5"/>
    <x v="0"/>
    <n v="20783"/>
    <n v="198"/>
    <n v="0"/>
    <n v="181"/>
    <n v="57"/>
    <n v="194"/>
    <n v="0"/>
    <n v="171"/>
    <n v="30"/>
    <n v="452"/>
    <n v="0"/>
    <n v="261"/>
    <n v="215"/>
    <n v="6650"/>
    <n v="2"/>
    <n v="746"/>
    <n v="310"/>
    <n v="1557"/>
    <n v="1"/>
    <n v="103"/>
    <n v="110"/>
    <n v="820"/>
    <n v="0"/>
    <n v="94"/>
    <n v="31"/>
    <n v="32139"/>
    <x v="114"/>
    <n v="0"/>
    <x v="1"/>
    <x v="1"/>
    <n v="2.88"/>
    <x v="1"/>
    <x v="1"/>
    <x v="15"/>
    <x v="44"/>
    <n v="1"/>
  </r>
  <r>
    <n v="5854"/>
    <x v="115"/>
    <n v="5"/>
    <x v="0"/>
    <n v="6331"/>
    <n v="72"/>
    <n v="0"/>
    <n v="1"/>
    <n v="2"/>
    <n v="129"/>
    <n v="0"/>
    <n v="2"/>
    <n v="3"/>
    <n v="1136"/>
    <n v="0"/>
    <n v="15"/>
    <n v="16"/>
    <n v="3917"/>
    <n v="0"/>
    <n v="55"/>
    <n v="64"/>
    <n v="624"/>
    <n v="0"/>
    <n v="4"/>
    <n v="17"/>
    <n v="658"/>
    <n v="0"/>
    <n v="18"/>
    <n v="18"/>
    <n v="14722"/>
    <x v="115"/>
    <n v="0"/>
    <x v="0"/>
    <x v="1"/>
    <n v="2.88"/>
    <x v="1"/>
    <x v="1"/>
    <x v="15"/>
    <x v="48"/>
    <n v="0"/>
  </r>
  <r>
    <n v="5856"/>
    <x v="116"/>
    <n v="5"/>
    <x v="0"/>
    <n v="506"/>
    <n v="9"/>
    <n v="0"/>
    <n v="0"/>
    <n v="0"/>
    <n v="2"/>
    <n v="0"/>
    <n v="0"/>
    <n v="0"/>
    <n v="6"/>
    <n v="0"/>
    <n v="0"/>
    <n v="0"/>
    <n v="79"/>
    <n v="0"/>
    <n v="1"/>
    <n v="8"/>
    <n v="36"/>
    <n v="0"/>
    <n v="1"/>
    <n v="0"/>
    <n v="41"/>
    <n v="0"/>
    <n v="4"/>
    <n v="1"/>
    <n v="6916"/>
    <x v="116"/>
    <n v="0"/>
    <x v="0"/>
    <x v="1"/>
    <n v="2.88"/>
    <x v="1"/>
    <x v="1"/>
    <x v="1"/>
    <x v="1"/>
    <n v="0"/>
  </r>
  <r>
    <n v="5858"/>
    <x v="117"/>
    <n v="5"/>
    <x v="0"/>
    <n v="3479"/>
    <n v="29"/>
    <n v="0"/>
    <n v="1"/>
    <n v="0"/>
    <n v="25"/>
    <n v="0"/>
    <n v="0"/>
    <n v="2"/>
    <n v="212"/>
    <n v="0"/>
    <n v="4"/>
    <n v="11"/>
    <n v="1189"/>
    <n v="1"/>
    <n v="10"/>
    <n v="46"/>
    <n v="342"/>
    <n v="0"/>
    <n v="0"/>
    <n v="10"/>
    <n v="220"/>
    <n v="0"/>
    <n v="0"/>
    <n v="5"/>
    <n v="12556"/>
    <x v="117"/>
    <n v="0"/>
    <x v="0"/>
    <x v="1"/>
    <n v="2.88"/>
    <x v="1"/>
    <x v="1"/>
    <x v="2"/>
    <x v="12"/>
    <n v="0"/>
  </r>
  <r>
    <n v="5861"/>
    <x v="118"/>
    <n v="5"/>
    <x v="0"/>
    <n v="1001"/>
    <n v="11"/>
    <n v="0"/>
    <n v="0"/>
    <n v="3"/>
    <n v="9"/>
    <n v="0"/>
    <n v="0"/>
    <n v="0"/>
    <n v="40"/>
    <n v="0"/>
    <n v="0"/>
    <n v="1"/>
    <n v="169"/>
    <n v="0"/>
    <n v="0"/>
    <n v="8"/>
    <n v="68"/>
    <n v="1"/>
    <n v="0"/>
    <n v="0"/>
    <n v="52"/>
    <n v="0"/>
    <n v="0"/>
    <n v="8"/>
    <n v="12322"/>
    <x v="118"/>
    <n v="0"/>
    <x v="0"/>
    <x v="1"/>
    <n v="2.88"/>
    <x v="1"/>
    <x v="1"/>
    <x v="4"/>
    <x v="1"/>
    <n v="0"/>
  </r>
  <r>
    <n v="5873"/>
    <x v="119"/>
    <n v="5"/>
    <x v="0"/>
    <n v="4960"/>
    <n v="58"/>
    <n v="0"/>
    <n v="5"/>
    <n v="44"/>
    <n v="20"/>
    <n v="0"/>
    <n v="3"/>
    <n v="30"/>
    <n v="64"/>
    <n v="0"/>
    <n v="76"/>
    <n v="550"/>
    <n v="686"/>
    <n v="0"/>
    <n v="208"/>
    <n v="2167"/>
    <n v="91"/>
    <n v="0"/>
    <n v="27"/>
    <n v="247"/>
    <n v="36"/>
    <n v="0"/>
    <n v="10"/>
    <n v="233"/>
    <n v="9752"/>
    <x v="119"/>
    <n v="0"/>
    <x v="0"/>
    <x v="1"/>
    <n v="2.88"/>
    <x v="1"/>
    <x v="1"/>
    <x v="4"/>
    <x v="11"/>
    <n v="1"/>
  </r>
  <r>
    <n v="5885"/>
    <x v="120"/>
    <n v="5"/>
    <x v="0"/>
    <n v="1181"/>
    <n v="2"/>
    <n v="0"/>
    <n v="0"/>
    <n v="0"/>
    <n v="14"/>
    <n v="0"/>
    <n v="0"/>
    <n v="0"/>
    <n v="86"/>
    <n v="1"/>
    <n v="1"/>
    <n v="0"/>
    <n v="362"/>
    <n v="0"/>
    <n v="2"/>
    <n v="10"/>
    <n v="110"/>
    <n v="0"/>
    <n v="2"/>
    <n v="3"/>
    <n v="130"/>
    <n v="0"/>
    <n v="0"/>
    <n v="1"/>
    <n v="8091"/>
    <x v="120"/>
    <n v="0"/>
    <x v="0"/>
    <x v="1"/>
    <n v="2.88"/>
    <x v="1"/>
    <x v="1"/>
    <x v="1"/>
    <x v="2"/>
    <n v="0"/>
  </r>
  <r>
    <n v="5887"/>
    <x v="121"/>
    <n v="5"/>
    <x v="0"/>
    <n v="9784"/>
    <n v="129"/>
    <n v="0"/>
    <n v="0"/>
    <n v="0"/>
    <n v="145"/>
    <n v="0"/>
    <n v="0"/>
    <n v="1"/>
    <n v="1420"/>
    <n v="1"/>
    <n v="14"/>
    <n v="18"/>
    <n v="3220"/>
    <n v="0"/>
    <n v="23"/>
    <n v="50"/>
    <n v="1115"/>
    <n v="0"/>
    <n v="14"/>
    <n v="7"/>
    <n v="775"/>
    <n v="1"/>
    <n v="9"/>
    <n v="32"/>
    <n v="44457"/>
    <x v="121"/>
    <n v="0"/>
    <x v="0"/>
    <x v="0"/>
    <n v="2.88"/>
    <x v="1"/>
    <x v="1"/>
    <x v="34"/>
    <x v="49"/>
    <n v="1"/>
  </r>
  <r>
    <n v="5890"/>
    <x v="122"/>
    <n v="5"/>
    <x v="0"/>
    <n v="4557"/>
    <n v="30"/>
    <n v="0"/>
    <n v="0"/>
    <n v="1"/>
    <n v="45"/>
    <n v="0"/>
    <n v="1"/>
    <n v="3"/>
    <n v="218"/>
    <n v="0"/>
    <n v="12"/>
    <n v="10"/>
    <n v="1615"/>
    <n v="0"/>
    <n v="16"/>
    <n v="63"/>
    <n v="351"/>
    <n v="0"/>
    <n v="1"/>
    <n v="20"/>
    <n v="224"/>
    <n v="0"/>
    <n v="4"/>
    <n v="15"/>
    <n v="24023"/>
    <x v="122"/>
    <n v="0"/>
    <x v="1"/>
    <x v="1"/>
    <n v="2.88"/>
    <x v="1"/>
    <x v="1"/>
    <x v="4"/>
    <x v="12"/>
    <n v="1"/>
  </r>
  <r>
    <n v="5893"/>
    <x v="123"/>
    <n v="5"/>
    <x v="0"/>
    <n v="6330"/>
    <n v="67"/>
    <n v="0"/>
    <n v="0"/>
    <n v="2"/>
    <n v="61"/>
    <n v="0"/>
    <n v="0"/>
    <n v="2"/>
    <n v="121"/>
    <n v="0"/>
    <n v="1"/>
    <n v="18"/>
    <n v="1695"/>
    <n v="0"/>
    <n v="23"/>
    <n v="105"/>
    <n v="342"/>
    <n v="0"/>
    <n v="3"/>
    <n v="18"/>
    <n v="339"/>
    <n v="0"/>
    <n v="2"/>
    <n v="38"/>
    <n v="20727"/>
    <x v="123"/>
    <n v="0"/>
    <x v="1"/>
    <x v="1"/>
    <n v="2.88"/>
    <x v="1"/>
    <x v="1"/>
    <x v="5"/>
    <x v="41"/>
    <n v="0"/>
  </r>
  <r>
    <n v="5895"/>
    <x v="124"/>
    <n v="5"/>
    <x v="0"/>
    <n v="7672"/>
    <n v="103"/>
    <n v="2"/>
    <n v="9"/>
    <n v="21"/>
    <n v="94"/>
    <n v="0"/>
    <n v="13"/>
    <n v="12"/>
    <n v="661"/>
    <n v="0"/>
    <n v="121"/>
    <n v="255"/>
    <n v="3656"/>
    <n v="2"/>
    <n v="430"/>
    <n v="732"/>
    <n v="581"/>
    <n v="0"/>
    <n v="68"/>
    <n v="118"/>
    <n v="456"/>
    <n v="0"/>
    <n v="60"/>
    <n v="135"/>
    <n v="26207"/>
    <x v="124"/>
    <n v="0"/>
    <x v="0"/>
    <x v="1"/>
    <n v="2.88"/>
    <x v="1"/>
    <x v="1"/>
    <x v="10"/>
    <x v="21"/>
    <n v="0"/>
  </r>
  <r>
    <n v="5"/>
    <x v="125"/>
    <n v="5"/>
    <x v="0"/>
    <n v="1361309"/>
    <n v="20117"/>
    <n v="23"/>
    <n v="758"/>
    <n v="1594"/>
    <n v="7618"/>
    <n v="4"/>
    <n v="917"/>
    <n v="406"/>
    <n v="74268"/>
    <n v="47"/>
    <n v="9939"/>
    <n v="17829"/>
    <n v="360183"/>
    <n v="291"/>
    <n v="17579"/>
    <n v="53218"/>
    <n v="101786"/>
    <n v="72"/>
    <n v="3203"/>
    <n v="11962"/>
    <n v="83040"/>
    <n v="44"/>
    <n v="3284"/>
    <n v="14194"/>
    <n v="6903721"/>
    <x v="125"/>
    <n v="2"/>
    <x v="1"/>
    <x v="0"/>
    <n v="2.88"/>
    <x v="2"/>
    <x v="0"/>
    <x v="35"/>
    <x v="50"/>
    <n v="48"/>
  </r>
  <r>
    <n v="8001"/>
    <x v="126"/>
    <n v="8"/>
    <x v="1"/>
    <n v="68266"/>
    <n v="1309"/>
    <n v="1"/>
    <n v="24"/>
    <n v="75"/>
    <n v="846"/>
    <n v="0"/>
    <n v="8"/>
    <n v="33"/>
    <n v="1631"/>
    <n v="0"/>
    <n v="68"/>
    <n v="234"/>
    <n v="20823"/>
    <n v="8"/>
    <n v="425"/>
    <n v="1535"/>
    <n v="5081"/>
    <n v="3"/>
    <n v="91"/>
    <n v="289"/>
    <n v="3579"/>
    <n v="2"/>
    <n v="132"/>
    <n v="435"/>
    <n v="1334509"/>
    <x v="126"/>
    <n v="1"/>
    <x v="1"/>
    <x v="0"/>
    <n v="3.63"/>
    <x v="0"/>
    <x v="0"/>
    <x v="36"/>
    <x v="51"/>
    <n v="0"/>
  </r>
  <r>
    <n v="8078"/>
    <x v="127"/>
    <n v="8"/>
    <x v="1"/>
    <n v="2972"/>
    <n v="37"/>
    <n v="0"/>
    <n v="0"/>
    <n v="4"/>
    <n v="36"/>
    <n v="0"/>
    <n v="1"/>
    <n v="3"/>
    <n v="104"/>
    <n v="0"/>
    <n v="6"/>
    <n v="25"/>
    <n v="1129"/>
    <n v="0"/>
    <n v="83"/>
    <n v="109"/>
    <n v="332"/>
    <n v="0"/>
    <n v="29"/>
    <n v="17"/>
    <n v="367"/>
    <n v="0"/>
    <n v="27"/>
    <n v="35"/>
    <n v="69745"/>
    <x v="127"/>
    <n v="0"/>
    <x v="0"/>
    <x v="1"/>
    <n v="3.63"/>
    <x v="1"/>
    <x v="1"/>
    <x v="17"/>
    <x v="52"/>
    <n v="0"/>
  </r>
  <r>
    <n v="8137"/>
    <x v="128"/>
    <n v="8"/>
    <x v="1"/>
    <n v="1045"/>
    <n v="11"/>
    <n v="0"/>
    <n v="0"/>
    <n v="3"/>
    <n v="16"/>
    <n v="0"/>
    <n v="0"/>
    <n v="0"/>
    <n v="52"/>
    <n v="0"/>
    <n v="6"/>
    <n v="2"/>
    <n v="517"/>
    <n v="0"/>
    <n v="8"/>
    <n v="53"/>
    <n v="118"/>
    <n v="0"/>
    <n v="1"/>
    <n v="17"/>
    <n v="126"/>
    <n v="0"/>
    <n v="5"/>
    <n v="15"/>
    <n v="25047"/>
    <x v="128"/>
    <n v="0"/>
    <x v="0"/>
    <x v="1"/>
    <n v="3.63"/>
    <x v="1"/>
    <x v="1"/>
    <x v="1"/>
    <x v="2"/>
    <n v="0"/>
  </r>
  <r>
    <n v="8141"/>
    <x v="129"/>
    <n v="8"/>
    <x v="1"/>
    <n v="695"/>
    <n v="5"/>
    <n v="0"/>
    <n v="0"/>
    <n v="1"/>
    <n v="8"/>
    <n v="0"/>
    <n v="3"/>
    <n v="3"/>
    <n v="18"/>
    <n v="1"/>
    <n v="0"/>
    <n v="7"/>
    <n v="133"/>
    <n v="1"/>
    <n v="8"/>
    <n v="61"/>
    <n v="68"/>
    <n v="0"/>
    <n v="6"/>
    <n v="46"/>
    <n v="68"/>
    <n v="0"/>
    <n v="1"/>
    <n v="29"/>
    <n v="17732"/>
    <x v="129"/>
    <n v="0"/>
    <x v="0"/>
    <x v="1"/>
    <n v="3.63"/>
    <x v="1"/>
    <x v="1"/>
    <x v="13"/>
    <x v="5"/>
    <n v="0"/>
  </r>
  <r>
    <n v="8296"/>
    <x v="130"/>
    <n v="8"/>
    <x v="1"/>
    <n v="4402"/>
    <n v="58"/>
    <n v="0"/>
    <n v="2"/>
    <n v="2"/>
    <n v="73"/>
    <n v="0"/>
    <n v="2"/>
    <n v="4"/>
    <n v="130"/>
    <n v="0"/>
    <n v="21"/>
    <n v="23"/>
    <n v="1466"/>
    <n v="0"/>
    <n v="77"/>
    <n v="115"/>
    <n v="471"/>
    <n v="0"/>
    <n v="33"/>
    <n v="29"/>
    <n v="212"/>
    <n v="0"/>
    <n v="12"/>
    <n v="33"/>
    <n v="68594"/>
    <x v="130"/>
    <n v="0"/>
    <x v="1"/>
    <x v="1"/>
    <n v="3.63"/>
    <x v="1"/>
    <x v="1"/>
    <x v="10"/>
    <x v="44"/>
    <n v="0"/>
  </r>
  <r>
    <n v="8372"/>
    <x v="131"/>
    <n v="8"/>
    <x v="1"/>
    <n v="711"/>
    <n v="6"/>
    <n v="0"/>
    <n v="0"/>
    <n v="0"/>
    <n v="12"/>
    <n v="0"/>
    <n v="0"/>
    <n v="0"/>
    <n v="36"/>
    <n v="0"/>
    <n v="2"/>
    <n v="10"/>
    <n v="314"/>
    <n v="3"/>
    <n v="19"/>
    <n v="35"/>
    <n v="32"/>
    <n v="3"/>
    <n v="4"/>
    <n v="8"/>
    <n v="62"/>
    <n v="0"/>
    <n v="1"/>
    <n v="10"/>
    <n v="23569"/>
    <x v="131"/>
    <n v="0"/>
    <x v="0"/>
    <x v="1"/>
    <n v="3.63"/>
    <x v="1"/>
    <x v="1"/>
    <x v="1"/>
    <x v="2"/>
    <n v="0"/>
  </r>
  <r>
    <n v="8421"/>
    <x v="132"/>
    <n v="8"/>
    <x v="1"/>
    <n v="1002"/>
    <n v="12"/>
    <n v="0"/>
    <n v="0"/>
    <n v="5"/>
    <n v="6"/>
    <n v="0"/>
    <n v="0"/>
    <n v="9"/>
    <n v="34"/>
    <n v="0"/>
    <n v="5"/>
    <n v="58"/>
    <n v="262"/>
    <n v="1"/>
    <n v="12"/>
    <n v="337"/>
    <n v="34"/>
    <n v="0"/>
    <n v="3"/>
    <n v="87"/>
    <n v="24"/>
    <n v="0"/>
    <n v="7"/>
    <n v="117"/>
    <n v="31193"/>
    <x v="132"/>
    <n v="0"/>
    <x v="0"/>
    <x v="1"/>
    <n v="3.63"/>
    <x v="1"/>
    <x v="1"/>
    <x v="1"/>
    <x v="1"/>
    <n v="0"/>
  </r>
  <r>
    <n v="8433"/>
    <x v="133"/>
    <n v="8"/>
    <x v="1"/>
    <n v="11849"/>
    <n v="209"/>
    <n v="0"/>
    <n v="2"/>
    <n v="4"/>
    <n v="150"/>
    <n v="1"/>
    <n v="5"/>
    <n v="6"/>
    <n v="263"/>
    <n v="0"/>
    <n v="16"/>
    <n v="54"/>
    <n v="3684"/>
    <n v="3"/>
    <n v="92"/>
    <n v="206"/>
    <n v="1074"/>
    <n v="1"/>
    <n v="26"/>
    <n v="52"/>
    <n v="512"/>
    <n v="0"/>
    <n v="23"/>
    <n v="40"/>
    <n v="143950"/>
    <x v="133"/>
    <n v="0"/>
    <x v="1"/>
    <x v="1"/>
    <n v="3.63"/>
    <x v="0"/>
    <x v="0"/>
    <x v="1"/>
    <x v="1"/>
    <n v="1"/>
  </r>
  <r>
    <n v="8436"/>
    <x v="134"/>
    <n v="8"/>
    <x v="1"/>
    <n v="421"/>
    <n v="6"/>
    <n v="0"/>
    <n v="0"/>
    <n v="1"/>
    <n v="5"/>
    <n v="0"/>
    <n v="0"/>
    <n v="0"/>
    <n v="14"/>
    <n v="0"/>
    <n v="2"/>
    <n v="2"/>
    <n v="208"/>
    <n v="0"/>
    <n v="2"/>
    <n v="15"/>
    <n v="35"/>
    <n v="0"/>
    <n v="0"/>
    <n v="0"/>
    <n v="16"/>
    <n v="0"/>
    <n v="0"/>
    <n v="4"/>
    <n v="21876"/>
    <x v="134"/>
    <n v="0"/>
    <x v="0"/>
    <x v="1"/>
    <n v="3.63"/>
    <x v="1"/>
    <x v="1"/>
    <x v="1"/>
    <x v="2"/>
    <n v="0"/>
  </r>
  <r>
    <n v="8520"/>
    <x v="135"/>
    <n v="8"/>
    <x v="1"/>
    <n v="1964"/>
    <n v="19"/>
    <n v="0"/>
    <n v="0"/>
    <n v="2"/>
    <n v="25"/>
    <n v="0"/>
    <n v="0"/>
    <n v="4"/>
    <n v="67"/>
    <n v="1"/>
    <n v="3"/>
    <n v="59"/>
    <n v="961"/>
    <n v="1"/>
    <n v="35"/>
    <n v="212"/>
    <n v="186"/>
    <n v="0"/>
    <n v="5"/>
    <n v="76"/>
    <n v="122"/>
    <n v="0"/>
    <n v="2"/>
    <n v="36"/>
    <n v="32365"/>
    <x v="135"/>
    <n v="0"/>
    <x v="1"/>
    <x v="1"/>
    <n v="3.63"/>
    <x v="1"/>
    <x v="1"/>
    <x v="13"/>
    <x v="5"/>
    <n v="0"/>
  </r>
  <r>
    <n v="8549"/>
    <x v="136"/>
    <n v="8"/>
    <x v="1"/>
    <n v="370"/>
    <n v="5"/>
    <n v="0"/>
    <n v="0"/>
    <n v="0"/>
    <n v="5"/>
    <n v="0"/>
    <n v="1"/>
    <n v="0"/>
    <n v="17"/>
    <n v="0"/>
    <n v="4"/>
    <n v="1"/>
    <n v="176"/>
    <n v="0"/>
    <n v="27"/>
    <n v="11"/>
    <n v="24"/>
    <n v="0"/>
    <n v="3"/>
    <n v="4"/>
    <n v="21"/>
    <n v="0"/>
    <n v="5"/>
    <n v="3"/>
    <n v="7327"/>
    <x v="136"/>
    <n v="0"/>
    <x v="0"/>
    <x v="1"/>
    <n v="3.63"/>
    <x v="1"/>
    <x v="1"/>
    <x v="1"/>
    <x v="2"/>
    <n v="0"/>
  </r>
  <r>
    <n v="8558"/>
    <x v="137"/>
    <n v="8"/>
    <x v="1"/>
    <n v="697"/>
    <n v="12"/>
    <n v="0"/>
    <n v="0"/>
    <n v="2"/>
    <n v="11"/>
    <n v="0"/>
    <n v="0"/>
    <n v="1"/>
    <n v="10"/>
    <n v="0"/>
    <n v="5"/>
    <n v="8"/>
    <n v="245"/>
    <n v="1"/>
    <n v="10"/>
    <n v="41"/>
    <n v="70"/>
    <n v="1"/>
    <n v="1"/>
    <n v="4"/>
    <n v="71"/>
    <n v="0"/>
    <n v="3"/>
    <n v="19"/>
    <n v="20207"/>
    <x v="137"/>
    <n v="0"/>
    <x v="0"/>
    <x v="1"/>
    <n v="3.63"/>
    <x v="1"/>
    <x v="1"/>
    <x v="1"/>
    <x v="2"/>
    <n v="0"/>
  </r>
  <r>
    <n v="8560"/>
    <x v="138"/>
    <n v="8"/>
    <x v="1"/>
    <n v="1684"/>
    <n v="33"/>
    <n v="0"/>
    <n v="0"/>
    <n v="2"/>
    <n v="29"/>
    <n v="0"/>
    <n v="1"/>
    <n v="0"/>
    <n v="88"/>
    <n v="0"/>
    <n v="0"/>
    <n v="12"/>
    <n v="438"/>
    <n v="1"/>
    <n v="8"/>
    <n v="59"/>
    <n v="145"/>
    <n v="0"/>
    <n v="14"/>
    <n v="14"/>
    <n v="133"/>
    <n v="0"/>
    <n v="9"/>
    <n v="21"/>
    <n v="26689"/>
    <x v="138"/>
    <n v="0"/>
    <x v="0"/>
    <x v="1"/>
    <n v="3.63"/>
    <x v="1"/>
    <x v="1"/>
    <x v="1"/>
    <x v="2"/>
    <n v="0"/>
  </r>
  <r>
    <n v="8573"/>
    <x v="139"/>
    <n v="8"/>
    <x v="1"/>
    <n v="2458"/>
    <n v="46"/>
    <n v="0"/>
    <n v="3"/>
    <n v="3"/>
    <n v="44"/>
    <n v="0"/>
    <n v="4"/>
    <n v="6"/>
    <n v="49"/>
    <n v="0"/>
    <n v="12"/>
    <n v="20"/>
    <n v="624"/>
    <n v="0"/>
    <n v="99"/>
    <n v="169"/>
    <n v="111"/>
    <n v="0"/>
    <n v="17"/>
    <n v="35"/>
    <n v="228"/>
    <n v="0"/>
    <n v="33"/>
    <n v="50"/>
    <n v="55463"/>
    <x v="139"/>
    <n v="0"/>
    <x v="1"/>
    <x v="1"/>
    <n v="3.63"/>
    <x v="1"/>
    <x v="1"/>
    <x v="13"/>
    <x v="22"/>
    <n v="0"/>
  </r>
  <r>
    <n v="8606"/>
    <x v="140"/>
    <n v="8"/>
    <x v="1"/>
    <n v="798"/>
    <n v="13"/>
    <n v="0"/>
    <n v="0"/>
    <n v="2"/>
    <n v="12"/>
    <n v="0"/>
    <n v="0"/>
    <n v="3"/>
    <n v="21"/>
    <n v="0"/>
    <n v="0"/>
    <n v="45"/>
    <n v="238"/>
    <n v="0"/>
    <n v="6"/>
    <n v="135"/>
    <n v="33"/>
    <n v="0"/>
    <n v="0"/>
    <n v="29"/>
    <n v="28"/>
    <n v="0"/>
    <n v="2"/>
    <n v="15"/>
    <n v="29016"/>
    <x v="140"/>
    <n v="0"/>
    <x v="1"/>
    <x v="1"/>
    <n v="3.63"/>
    <x v="1"/>
    <x v="1"/>
    <x v="1"/>
    <x v="1"/>
    <n v="0"/>
  </r>
  <r>
    <n v="8634"/>
    <x v="141"/>
    <n v="8"/>
    <x v="1"/>
    <n v="4451"/>
    <n v="40"/>
    <n v="0"/>
    <n v="1"/>
    <n v="0"/>
    <n v="47"/>
    <n v="0"/>
    <n v="0"/>
    <n v="0"/>
    <n v="99"/>
    <n v="0"/>
    <n v="0"/>
    <n v="16"/>
    <n v="1468"/>
    <n v="0"/>
    <n v="26"/>
    <n v="56"/>
    <n v="485"/>
    <n v="0"/>
    <n v="10"/>
    <n v="10"/>
    <n v="280"/>
    <n v="0"/>
    <n v="2"/>
    <n v="11"/>
    <n v="36300"/>
    <x v="141"/>
    <n v="0"/>
    <x v="0"/>
    <x v="1"/>
    <n v="3.63"/>
    <x v="1"/>
    <x v="1"/>
    <x v="1"/>
    <x v="2"/>
    <n v="1"/>
  </r>
  <r>
    <n v="8638"/>
    <x v="85"/>
    <n v="8"/>
    <x v="1"/>
    <n v="4636"/>
    <n v="54"/>
    <n v="0"/>
    <n v="2"/>
    <n v="4"/>
    <n v="44"/>
    <n v="0"/>
    <n v="2"/>
    <n v="1"/>
    <n v="151"/>
    <n v="4"/>
    <n v="14"/>
    <n v="24"/>
    <n v="1210"/>
    <n v="24"/>
    <n v="40"/>
    <n v="171"/>
    <n v="291"/>
    <n v="0"/>
    <n v="5"/>
    <n v="45"/>
    <n v="430"/>
    <n v="6"/>
    <n v="19"/>
    <n v="107"/>
    <n v="104302"/>
    <x v="142"/>
    <n v="0"/>
    <x v="1"/>
    <x v="1"/>
    <n v="3.63"/>
    <x v="1"/>
    <x v="1"/>
    <x v="31"/>
    <x v="36"/>
    <n v="1"/>
  </r>
  <r>
    <n v="8675"/>
    <x v="142"/>
    <n v="8"/>
    <x v="1"/>
    <n v="315"/>
    <n v="5"/>
    <n v="0"/>
    <n v="0"/>
    <n v="0"/>
    <n v="1"/>
    <n v="0"/>
    <n v="0"/>
    <n v="1"/>
    <n v="17"/>
    <n v="0"/>
    <n v="0"/>
    <n v="2"/>
    <n v="164"/>
    <n v="0"/>
    <n v="2"/>
    <n v="27"/>
    <n v="35"/>
    <n v="0"/>
    <n v="0"/>
    <n v="7"/>
    <n v="31"/>
    <n v="0"/>
    <n v="5"/>
    <n v="9"/>
    <n v="17912"/>
    <x v="143"/>
    <n v="0"/>
    <x v="1"/>
    <x v="1"/>
    <n v="3.63"/>
    <x v="1"/>
    <x v="1"/>
    <x v="1"/>
    <x v="2"/>
    <n v="0"/>
  </r>
  <r>
    <n v="8685"/>
    <x v="143"/>
    <n v="8"/>
    <x v="1"/>
    <n v="2606"/>
    <n v="24"/>
    <n v="0"/>
    <n v="0"/>
    <n v="3"/>
    <n v="37"/>
    <n v="0"/>
    <n v="0"/>
    <n v="5"/>
    <n v="128"/>
    <n v="0"/>
    <n v="5"/>
    <n v="60"/>
    <n v="844"/>
    <n v="1"/>
    <n v="20"/>
    <n v="227"/>
    <n v="247"/>
    <n v="0"/>
    <n v="18"/>
    <n v="51"/>
    <n v="228"/>
    <n v="1"/>
    <n v="7"/>
    <n v="56"/>
    <n v="33353"/>
    <x v="144"/>
    <n v="0"/>
    <x v="1"/>
    <x v="1"/>
    <n v="3.63"/>
    <x v="1"/>
    <x v="1"/>
    <x v="13"/>
    <x v="1"/>
    <n v="1"/>
  </r>
  <r>
    <n v="8758"/>
    <x v="144"/>
    <n v="8"/>
    <x v="1"/>
    <n v="52338"/>
    <n v="865"/>
    <n v="1"/>
    <n v="9"/>
    <n v="25"/>
    <n v="678"/>
    <n v="0"/>
    <n v="4"/>
    <n v="26"/>
    <n v="1176"/>
    <n v="1"/>
    <n v="52"/>
    <n v="152"/>
    <n v="18927"/>
    <n v="8"/>
    <n v="267"/>
    <n v="1124"/>
    <n v="5423"/>
    <n v="1"/>
    <n v="83"/>
    <n v="286"/>
    <n v="3178"/>
    <n v="1"/>
    <n v="60"/>
    <n v="300"/>
    <n v="681835"/>
    <x v="145"/>
    <n v="1"/>
    <x v="1"/>
    <x v="1"/>
    <n v="3.63"/>
    <x v="0"/>
    <x v="0"/>
    <x v="37"/>
    <x v="53"/>
    <n v="0"/>
  </r>
  <r>
    <n v="8770"/>
    <x v="145"/>
    <n v="8"/>
    <x v="1"/>
    <n v="642"/>
    <n v="6"/>
    <n v="0"/>
    <n v="0"/>
    <n v="3"/>
    <n v="5"/>
    <n v="0"/>
    <n v="0"/>
    <n v="1"/>
    <n v="15"/>
    <n v="0"/>
    <n v="0"/>
    <n v="24"/>
    <n v="155"/>
    <n v="0"/>
    <n v="2"/>
    <n v="96"/>
    <n v="52"/>
    <n v="0"/>
    <n v="1"/>
    <n v="30"/>
    <n v="24"/>
    <n v="0"/>
    <n v="2"/>
    <n v="23"/>
    <n v="13185"/>
    <x v="146"/>
    <n v="0"/>
    <x v="1"/>
    <x v="1"/>
    <n v="3.63"/>
    <x v="1"/>
    <x v="1"/>
    <x v="1"/>
    <x v="2"/>
    <n v="1"/>
  </r>
  <r>
    <n v="8832"/>
    <x v="146"/>
    <n v="8"/>
    <x v="1"/>
    <n v="489"/>
    <n v="6"/>
    <n v="0"/>
    <n v="0"/>
    <n v="0"/>
    <n v="4"/>
    <n v="0"/>
    <n v="0"/>
    <n v="0"/>
    <n v="15"/>
    <n v="0"/>
    <n v="2"/>
    <n v="4"/>
    <n v="169"/>
    <n v="0"/>
    <n v="14"/>
    <n v="16"/>
    <n v="33"/>
    <n v="0"/>
    <n v="10"/>
    <n v="4"/>
    <n v="27"/>
    <n v="0"/>
    <n v="5"/>
    <n v="7"/>
    <n v="19263"/>
    <x v="147"/>
    <n v="0"/>
    <x v="1"/>
    <x v="1"/>
    <n v="3.63"/>
    <x v="1"/>
    <x v="1"/>
    <x v="1"/>
    <x v="2"/>
    <n v="0"/>
  </r>
  <r>
    <n v="8849"/>
    <x v="147"/>
    <n v="8"/>
    <x v="1"/>
    <n v="193"/>
    <n v="4"/>
    <n v="0"/>
    <n v="0"/>
    <n v="0"/>
    <n v="4"/>
    <n v="0"/>
    <n v="0"/>
    <n v="1"/>
    <n v="8"/>
    <n v="0"/>
    <n v="0"/>
    <n v="0"/>
    <n v="105"/>
    <n v="0"/>
    <n v="4"/>
    <n v="6"/>
    <n v="17"/>
    <n v="0"/>
    <n v="0"/>
    <n v="0"/>
    <n v="21"/>
    <n v="0"/>
    <n v="1"/>
    <n v="0"/>
    <n v="13692"/>
    <x v="148"/>
    <n v="0"/>
    <x v="0"/>
    <x v="1"/>
    <n v="3.63"/>
    <x v="1"/>
    <x v="1"/>
    <x v="1"/>
    <x v="2"/>
    <n v="0"/>
  </r>
  <r>
    <n v="8"/>
    <x v="125"/>
    <n v="8"/>
    <x v="1"/>
    <n v="165004"/>
    <n v="2785"/>
    <n v="2"/>
    <n v="43"/>
    <n v="141"/>
    <n v="424"/>
    <n v="0"/>
    <n v="14"/>
    <n v="42"/>
    <n v="4143"/>
    <n v="7"/>
    <n v="223"/>
    <n v="842"/>
    <n v="54260"/>
    <n v="52"/>
    <n v="1286"/>
    <n v="4816"/>
    <n v="14397"/>
    <n v="9"/>
    <n v="360"/>
    <n v="1140"/>
    <n v="9788"/>
    <n v="10"/>
    <n v="363"/>
    <n v="1375"/>
    <n v="2827124"/>
    <x v="149"/>
    <n v="2"/>
    <x v="1"/>
    <x v="0"/>
    <n v="3.63"/>
    <x v="3"/>
    <x v="0"/>
    <x v="38"/>
    <x v="54"/>
    <n v="5"/>
  </r>
  <r>
    <n v="11001"/>
    <x v="148"/>
    <n v="11"/>
    <x v="2"/>
    <n v="335572"/>
    <n v="7253"/>
    <n v="57"/>
    <n v="289"/>
    <n v="806"/>
    <n v="3971"/>
    <n v="18"/>
    <n v="259"/>
    <n v="632"/>
    <n v="14652"/>
    <n v="33"/>
    <n v="3308"/>
    <n v="7659"/>
    <n v="57068"/>
    <n v="196"/>
    <n v="5577"/>
    <n v="11243"/>
    <n v="26572"/>
    <n v="80"/>
    <n v="2037"/>
    <n v="3951"/>
    <n v="16202"/>
    <n v="61"/>
    <n v="1699"/>
    <n v="3816"/>
    <n v="7929539"/>
    <x v="150"/>
    <n v="0"/>
    <x v="0"/>
    <x v="0"/>
    <n v="2.69"/>
    <x v="0"/>
    <x v="0"/>
    <x v="39"/>
    <x v="55"/>
    <n v="8"/>
  </r>
  <r>
    <n v="13001"/>
    <x v="149"/>
    <n v="13"/>
    <x v="3"/>
    <n v="83077"/>
    <n v="1095"/>
    <n v="0"/>
    <n v="10"/>
    <n v="263"/>
    <n v="886"/>
    <n v="0"/>
    <n v="15"/>
    <n v="156"/>
    <n v="2540"/>
    <n v="0"/>
    <n v="212"/>
    <n v="1622"/>
    <n v="26013"/>
    <n v="16"/>
    <n v="936"/>
    <n v="8869"/>
    <n v="6255"/>
    <n v="5"/>
    <n v="218"/>
    <n v="1920"/>
    <n v="3066"/>
    <n v="3"/>
    <n v="182"/>
    <n v="1486"/>
    <n v="1059626"/>
    <x v="151"/>
    <n v="1"/>
    <x v="1"/>
    <x v="0"/>
    <n v="3.33"/>
    <x v="0"/>
    <x v="0"/>
    <x v="40"/>
    <x v="56"/>
    <n v="0"/>
  </r>
  <r>
    <n v="13006"/>
    <x v="150"/>
    <n v="13"/>
    <x v="3"/>
    <n v="11301"/>
    <n v="251"/>
    <n v="0"/>
    <n v="3"/>
    <n v="7"/>
    <n v="229"/>
    <n v="0"/>
    <n v="9"/>
    <n v="0"/>
    <n v="3787"/>
    <n v="0"/>
    <n v="182"/>
    <n v="109"/>
    <n v="10491"/>
    <n v="0"/>
    <n v="587"/>
    <n v="242"/>
    <n v="2209"/>
    <n v="0"/>
    <n v="121"/>
    <n v="34"/>
    <n v="2608"/>
    <n v="0"/>
    <n v="247"/>
    <n v="81"/>
    <n v="27266"/>
    <x v="152"/>
    <n v="0"/>
    <x v="0"/>
    <x v="0"/>
    <n v="3.33"/>
    <x v="1"/>
    <x v="1"/>
    <x v="41"/>
    <x v="57"/>
    <n v="1"/>
  </r>
  <r>
    <n v="13030"/>
    <x v="151"/>
    <n v="13"/>
    <x v="3"/>
    <n v="6100"/>
    <n v="57"/>
    <n v="0"/>
    <n v="0"/>
    <n v="10"/>
    <n v="60"/>
    <n v="0"/>
    <n v="1"/>
    <n v="17"/>
    <n v="150"/>
    <n v="0"/>
    <n v="3"/>
    <n v="95"/>
    <n v="2942"/>
    <n v="3"/>
    <n v="21"/>
    <n v="1125"/>
    <n v="536"/>
    <n v="3"/>
    <n v="6"/>
    <n v="234"/>
    <n v="204"/>
    <n v="0"/>
    <n v="7"/>
    <n v="173"/>
    <n v="12177"/>
    <x v="153"/>
    <n v="0"/>
    <x v="0"/>
    <x v="1"/>
    <n v="3.33"/>
    <x v="1"/>
    <x v="1"/>
    <x v="17"/>
    <x v="23"/>
    <n v="0"/>
  </r>
  <r>
    <n v="13042"/>
    <x v="152"/>
    <n v="13"/>
    <x v="3"/>
    <n v="5665"/>
    <n v="65"/>
    <n v="0"/>
    <n v="0"/>
    <n v="4"/>
    <n v="73"/>
    <n v="0"/>
    <n v="0"/>
    <n v="7"/>
    <n v="838"/>
    <n v="0"/>
    <n v="10"/>
    <n v="185"/>
    <n v="1988"/>
    <n v="0"/>
    <n v="21"/>
    <n v="528"/>
    <n v="388"/>
    <n v="0"/>
    <n v="4"/>
    <n v="138"/>
    <n v="554"/>
    <n v="0"/>
    <n v="15"/>
    <n v="281"/>
    <n v="8004"/>
    <x v="154"/>
    <n v="0"/>
    <x v="1"/>
    <x v="1"/>
    <n v="3.33"/>
    <x v="1"/>
    <x v="1"/>
    <x v="42"/>
    <x v="58"/>
    <n v="1"/>
  </r>
  <r>
    <n v="13052"/>
    <x v="153"/>
    <n v="13"/>
    <x v="3"/>
    <n v="6413"/>
    <n v="91"/>
    <n v="0"/>
    <n v="4"/>
    <n v="30"/>
    <n v="57"/>
    <n v="0"/>
    <n v="0"/>
    <n v="9"/>
    <n v="156"/>
    <n v="1"/>
    <n v="33"/>
    <n v="137"/>
    <n v="2448"/>
    <n v="1"/>
    <n v="200"/>
    <n v="1448"/>
    <n v="378"/>
    <n v="0"/>
    <n v="47"/>
    <n v="215"/>
    <n v="204"/>
    <n v="0"/>
    <n v="34"/>
    <n v="190"/>
    <n v="75995"/>
    <x v="155"/>
    <n v="0"/>
    <x v="0"/>
    <x v="1"/>
    <n v="3.33"/>
    <x v="1"/>
    <x v="1"/>
    <x v="13"/>
    <x v="9"/>
    <n v="0"/>
  </r>
  <r>
    <n v="13062"/>
    <x v="154"/>
    <n v="13"/>
    <x v="3"/>
    <n v="621"/>
    <n v="26"/>
    <n v="0"/>
    <n v="0"/>
    <n v="17"/>
    <n v="4"/>
    <n v="0"/>
    <n v="0"/>
    <n v="2"/>
    <n v="20"/>
    <n v="0"/>
    <n v="0"/>
    <n v="7"/>
    <n v="233"/>
    <n v="0"/>
    <n v="1"/>
    <n v="291"/>
    <n v="59"/>
    <n v="0"/>
    <n v="1"/>
    <n v="64"/>
    <n v="27"/>
    <n v="0"/>
    <n v="0"/>
    <n v="46"/>
    <n v="8808"/>
    <x v="156"/>
    <n v="0"/>
    <x v="0"/>
    <x v="1"/>
    <n v="3.33"/>
    <x v="1"/>
    <x v="1"/>
    <x v="6"/>
    <x v="9"/>
    <n v="0"/>
  </r>
  <r>
    <n v="13074"/>
    <x v="155"/>
    <n v="13"/>
    <x v="3"/>
    <n v="5618"/>
    <n v="156"/>
    <n v="0"/>
    <n v="0"/>
    <n v="9"/>
    <n v="102"/>
    <n v="0"/>
    <n v="0"/>
    <n v="5"/>
    <n v="405"/>
    <n v="1"/>
    <n v="3"/>
    <n v="143"/>
    <n v="3533"/>
    <n v="1"/>
    <n v="18"/>
    <n v="491"/>
    <n v="513"/>
    <n v="1"/>
    <n v="2"/>
    <n v="59"/>
    <n v="284"/>
    <n v="0"/>
    <n v="5"/>
    <n v="65"/>
    <n v="16337"/>
    <x v="157"/>
    <n v="0"/>
    <x v="1"/>
    <x v="1"/>
    <n v="3.33"/>
    <x v="1"/>
    <x v="1"/>
    <x v="14"/>
    <x v="59"/>
    <n v="1"/>
  </r>
  <r>
    <n v="13140"/>
    <x v="156"/>
    <n v="13"/>
    <x v="3"/>
    <n v="1216"/>
    <n v="23"/>
    <n v="0"/>
    <n v="0"/>
    <n v="3"/>
    <n v="10"/>
    <n v="0"/>
    <n v="0"/>
    <n v="1"/>
    <n v="47"/>
    <n v="0"/>
    <n v="0"/>
    <n v="10"/>
    <n v="714"/>
    <n v="0"/>
    <n v="0"/>
    <n v="143"/>
    <n v="110"/>
    <n v="0"/>
    <n v="0"/>
    <n v="20"/>
    <n v="109"/>
    <n v="0"/>
    <n v="1"/>
    <n v="29"/>
    <n v="24768"/>
    <x v="158"/>
    <n v="0"/>
    <x v="0"/>
    <x v="1"/>
    <n v="3.33"/>
    <x v="1"/>
    <x v="1"/>
    <x v="4"/>
    <x v="23"/>
    <n v="0"/>
  </r>
  <r>
    <n v="13160"/>
    <x v="157"/>
    <n v="13"/>
    <x v="3"/>
    <n v="1644"/>
    <n v="51"/>
    <n v="0"/>
    <n v="0"/>
    <n v="2"/>
    <n v="32"/>
    <n v="0"/>
    <n v="0"/>
    <n v="0"/>
    <n v="67"/>
    <n v="0"/>
    <n v="1"/>
    <n v="1"/>
    <n v="964"/>
    <n v="0"/>
    <n v="3"/>
    <n v="82"/>
    <n v="126"/>
    <n v="0"/>
    <n v="0"/>
    <n v="4"/>
    <n v="230"/>
    <n v="0"/>
    <n v="1"/>
    <n v="17"/>
    <n v="9101"/>
    <x v="159"/>
    <n v="0"/>
    <x v="1"/>
    <x v="1"/>
    <n v="3.33"/>
    <x v="1"/>
    <x v="1"/>
    <x v="1"/>
    <x v="23"/>
    <n v="0"/>
  </r>
  <r>
    <n v="13188"/>
    <x v="158"/>
    <n v="13"/>
    <x v="3"/>
    <n v="1968"/>
    <n v="37"/>
    <n v="0"/>
    <n v="1"/>
    <n v="1"/>
    <n v="63"/>
    <n v="0"/>
    <n v="0"/>
    <n v="4"/>
    <n v="891"/>
    <n v="0"/>
    <n v="8"/>
    <n v="17"/>
    <n v="1094"/>
    <n v="0"/>
    <n v="17"/>
    <n v="55"/>
    <n v="363"/>
    <n v="0"/>
    <n v="2"/>
    <n v="6"/>
    <n v="110"/>
    <n v="0"/>
    <n v="6"/>
    <n v="9"/>
    <n v="14761"/>
    <x v="160"/>
    <n v="0"/>
    <x v="0"/>
    <x v="1"/>
    <n v="3.33"/>
    <x v="1"/>
    <x v="1"/>
    <x v="43"/>
    <x v="60"/>
    <n v="0"/>
  </r>
  <r>
    <n v="13212"/>
    <x v="159"/>
    <n v="13"/>
    <x v="3"/>
    <n v="11171"/>
    <n v="160"/>
    <n v="0"/>
    <n v="2"/>
    <n v="10"/>
    <n v="62"/>
    <n v="0"/>
    <n v="1"/>
    <n v="5"/>
    <n v="472"/>
    <n v="0"/>
    <n v="12"/>
    <n v="54"/>
    <n v="5195"/>
    <n v="0"/>
    <n v="57"/>
    <n v="250"/>
    <n v="969"/>
    <n v="1"/>
    <n v="10"/>
    <n v="37"/>
    <n v="1085"/>
    <n v="0"/>
    <n v="23"/>
    <n v="66"/>
    <n v="17565"/>
    <x v="161"/>
    <n v="0"/>
    <x v="1"/>
    <x v="1"/>
    <n v="3.33"/>
    <x v="1"/>
    <x v="1"/>
    <x v="6"/>
    <x v="61"/>
    <n v="0"/>
  </r>
  <r>
    <n v="13222"/>
    <x v="160"/>
    <n v="13"/>
    <x v="3"/>
    <n v="1329"/>
    <n v="26"/>
    <n v="0"/>
    <n v="0"/>
    <n v="21"/>
    <n v="14"/>
    <n v="0"/>
    <n v="0"/>
    <n v="5"/>
    <n v="47"/>
    <n v="0"/>
    <n v="4"/>
    <n v="104"/>
    <n v="434"/>
    <n v="0"/>
    <n v="8"/>
    <n v="469"/>
    <n v="92"/>
    <n v="0"/>
    <n v="3"/>
    <n v="107"/>
    <n v="49"/>
    <n v="0"/>
    <n v="2"/>
    <n v="73"/>
    <n v="16224"/>
    <x v="162"/>
    <n v="0"/>
    <x v="0"/>
    <x v="1"/>
    <n v="3.33"/>
    <x v="1"/>
    <x v="1"/>
    <x v="1"/>
    <x v="2"/>
    <n v="0"/>
  </r>
  <r>
    <n v="13244"/>
    <x v="161"/>
    <n v="13"/>
    <x v="3"/>
    <n v="47560"/>
    <n v="756"/>
    <n v="0"/>
    <n v="5"/>
    <n v="30"/>
    <n v="336"/>
    <n v="0"/>
    <n v="6"/>
    <n v="11"/>
    <n v="1010"/>
    <n v="2"/>
    <n v="42"/>
    <n v="141"/>
    <n v="27875"/>
    <n v="8"/>
    <n v="452"/>
    <n v="1409"/>
    <n v="4351"/>
    <n v="0"/>
    <n v="68"/>
    <n v="188"/>
    <n v="3606"/>
    <n v="0"/>
    <n v="112"/>
    <n v="329"/>
    <n v="76550"/>
    <x v="163"/>
    <n v="0"/>
    <x v="1"/>
    <x v="0"/>
    <n v="3.33"/>
    <x v="1"/>
    <x v="1"/>
    <x v="26"/>
    <x v="62"/>
    <n v="1"/>
  </r>
  <r>
    <n v="13248"/>
    <x v="162"/>
    <n v="13"/>
    <x v="3"/>
    <n v="2255"/>
    <n v="31"/>
    <n v="0"/>
    <n v="0"/>
    <n v="5"/>
    <n v="28"/>
    <n v="0"/>
    <n v="0"/>
    <n v="3"/>
    <n v="45"/>
    <n v="0"/>
    <n v="0"/>
    <n v="9"/>
    <n v="1397"/>
    <n v="0"/>
    <n v="0"/>
    <n v="124"/>
    <n v="229"/>
    <n v="0"/>
    <n v="0"/>
    <n v="12"/>
    <n v="141"/>
    <n v="0"/>
    <n v="1"/>
    <n v="25"/>
    <n v="9481"/>
    <x v="164"/>
    <n v="0"/>
    <x v="0"/>
    <x v="1"/>
    <n v="3.33"/>
    <x v="1"/>
    <x v="1"/>
    <x v="10"/>
    <x v="2"/>
    <n v="0"/>
  </r>
  <r>
    <n v="13268"/>
    <x v="163"/>
    <n v="13"/>
    <x v="3"/>
    <n v="1289"/>
    <n v="12"/>
    <n v="0"/>
    <n v="0"/>
    <n v="2"/>
    <n v="9"/>
    <n v="0"/>
    <n v="0"/>
    <n v="2"/>
    <n v="36"/>
    <n v="0"/>
    <n v="1"/>
    <n v="32"/>
    <n v="466"/>
    <n v="1"/>
    <n v="1"/>
    <n v="188"/>
    <n v="77"/>
    <n v="0"/>
    <n v="3"/>
    <n v="37"/>
    <n v="167"/>
    <n v="0"/>
    <n v="1"/>
    <n v="113"/>
    <n v="8136"/>
    <x v="165"/>
    <n v="0"/>
    <x v="1"/>
    <x v="0"/>
    <n v="3.33"/>
    <x v="1"/>
    <x v="1"/>
    <x v="6"/>
    <x v="2"/>
    <n v="0"/>
  </r>
  <r>
    <n v="13300"/>
    <x v="164"/>
    <n v="13"/>
    <x v="3"/>
    <n v="1048"/>
    <n v="6"/>
    <n v="0"/>
    <n v="0"/>
    <n v="1"/>
    <n v="14"/>
    <n v="0"/>
    <n v="0"/>
    <n v="1"/>
    <n v="101"/>
    <n v="1"/>
    <n v="0"/>
    <n v="18"/>
    <n v="551"/>
    <n v="2"/>
    <n v="5"/>
    <n v="63"/>
    <n v="117"/>
    <n v="0"/>
    <n v="0"/>
    <n v="15"/>
    <n v="162"/>
    <n v="1"/>
    <n v="3"/>
    <n v="31"/>
    <n v="13286"/>
    <x v="166"/>
    <n v="0"/>
    <x v="0"/>
    <x v="1"/>
    <n v="3.33"/>
    <x v="1"/>
    <x v="1"/>
    <x v="6"/>
    <x v="23"/>
    <n v="0"/>
  </r>
  <r>
    <n v="13430"/>
    <x v="165"/>
    <n v="13"/>
    <x v="3"/>
    <n v="32308"/>
    <n v="472"/>
    <n v="0"/>
    <n v="4"/>
    <n v="25"/>
    <n v="440"/>
    <n v="0"/>
    <n v="2"/>
    <n v="9"/>
    <n v="2952"/>
    <n v="2"/>
    <n v="29"/>
    <n v="206"/>
    <n v="17679"/>
    <n v="6"/>
    <n v="164"/>
    <n v="747"/>
    <n v="3738"/>
    <n v="2"/>
    <n v="39"/>
    <n v="148"/>
    <n v="2385"/>
    <n v="1"/>
    <n v="44"/>
    <n v="156"/>
    <n v="146203"/>
    <x v="167"/>
    <n v="0"/>
    <x v="0"/>
    <x v="1"/>
    <n v="3.33"/>
    <x v="0"/>
    <x v="0"/>
    <x v="44"/>
    <x v="63"/>
    <n v="1"/>
  </r>
  <r>
    <n v="13433"/>
    <x v="166"/>
    <n v="13"/>
    <x v="3"/>
    <n v="2284"/>
    <n v="47"/>
    <n v="0"/>
    <n v="0"/>
    <n v="40"/>
    <n v="26"/>
    <n v="0"/>
    <n v="2"/>
    <n v="13"/>
    <n v="37"/>
    <n v="0"/>
    <n v="8"/>
    <n v="60"/>
    <n v="719"/>
    <n v="2"/>
    <n v="58"/>
    <n v="781"/>
    <n v="134"/>
    <n v="0"/>
    <n v="6"/>
    <n v="152"/>
    <n v="87"/>
    <n v="0"/>
    <n v="4"/>
    <n v="97"/>
    <n v="30352"/>
    <x v="168"/>
    <n v="0"/>
    <x v="1"/>
    <x v="0"/>
    <n v="3.33"/>
    <x v="1"/>
    <x v="1"/>
    <x v="10"/>
    <x v="9"/>
    <n v="0"/>
  </r>
  <r>
    <n v="13440"/>
    <x v="167"/>
    <n v="13"/>
    <x v="3"/>
    <n v="500"/>
    <n v="8"/>
    <n v="0"/>
    <n v="0"/>
    <n v="0"/>
    <n v="8"/>
    <n v="0"/>
    <n v="0"/>
    <n v="0"/>
    <n v="38"/>
    <n v="0"/>
    <n v="0"/>
    <n v="6"/>
    <n v="231"/>
    <n v="0"/>
    <n v="5"/>
    <n v="16"/>
    <n v="39"/>
    <n v="0"/>
    <n v="1"/>
    <n v="1"/>
    <n v="21"/>
    <n v="0"/>
    <n v="0"/>
    <n v="9"/>
    <n v="11818"/>
    <x v="169"/>
    <n v="0"/>
    <x v="0"/>
    <x v="1"/>
    <n v="3.33"/>
    <x v="1"/>
    <x v="1"/>
    <x v="24"/>
    <x v="30"/>
    <n v="0"/>
  </r>
  <r>
    <n v="13442"/>
    <x v="168"/>
    <n v="13"/>
    <x v="3"/>
    <n v="14662"/>
    <n v="132"/>
    <n v="0"/>
    <n v="4"/>
    <n v="131"/>
    <n v="66"/>
    <n v="0"/>
    <n v="4"/>
    <n v="48"/>
    <n v="232"/>
    <n v="0"/>
    <n v="35"/>
    <n v="678"/>
    <n v="3198"/>
    <n v="1"/>
    <n v="257"/>
    <n v="4875"/>
    <n v="562"/>
    <n v="0"/>
    <n v="52"/>
    <n v="815"/>
    <n v="339"/>
    <n v="0"/>
    <n v="38"/>
    <n v="800"/>
    <n v="50897"/>
    <x v="170"/>
    <n v="0"/>
    <x v="1"/>
    <x v="0"/>
    <n v="3.33"/>
    <x v="1"/>
    <x v="1"/>
    <x v="12"/>
    <x v="11"/>
    <n v="0"/>
  </r>
  <r>
    <n v="13458"/>
    <x v="169"/>
    <n v="13"/>
    <x v="3"/>
    <n v="7599"/>
    <n v="161"/>
    <n v="0"/>
    <n v="0"/>
    <n v="4"/>
    <n v="129"/>
    <n v="0"/>
    <n v="1"/>
    <n v="2"/>
    <n v="1939"/>
    <n v="3"/>
    <n v="22"/>
    <n v="66"/>
    <n v="5092"/>
    <n v="1"/>
    <n v="42"/>
    <n v="203"/>
    <n v="579"/>
    <n v="0"/>
    <n v="5"/>
    <n v="30"/>
    <n v="378"/>
    <n v="0"/>
    <n v="9"/>
    <n v="30"/>
    <n v="18370"/>
    <x v="171"/>
    <n v="0"/>
    <x v="0"/>
    <x v="1"/>
    <n v="3.33"/>
    <x v="1"/>
    <x v="1"/>
    <x v="4"/>
    <x v="64"/>
    <n v="1"/>
  </r>
  <r>
    <n v="13468"/>
    <x v="170"/>
    <n v="13"/>
    <x v="3"/>
    <n v="3353"/>
    <n v="55"/>
    <n v="1"/>
    <n v="0"/>
    <n v="0"/>
    <n v="47"/>
    <n v="0"/>
    <n v="0"/>
    <n v="0"/>
    <n v="338"/>
    <n v="1"/>
    <n v="4"/>
    <n v="15"/>
    <n v="1550"/>
    <n v="3"/>
    <n v="19"/>
    <n v="59"/>
    <n v="216"/>
    <n v="0"/>
    <n v="0"/>
    <n v="10"/>
    <n v="221"/>
    <n v="0"/>
    <n v="1"/>
    <n v="8"/>
    <n v="48799"/>
    <x v="172"/>
    <n v="0"/>
    <x v="0"/>
    <x v="1"/>
    <n v="3.33"/>
    <x v="1"/>
    <x v="1"/>
    <x v="1"/>
    <x v="5"/>
    <n v="0"/>
  </r>
  <r>
    <n v="13473"/>
    <x v="171"/>
    <n v="13"/>
    <x v="3"/>
    <n v="7393"/>
    <n v="132"/>
    <n v="1"/>
    <n v="0"/>
    <n v="9"/>
    <n v="120"/>
    <n v="0"/>
    <n v="1"/>
    <n v="3"/>
    <n v="1032"/>
    <n v="0"/>
    <n v="6"/>
    <n v="81"/>
    <n v="2856"/>
    <n v="0"/>
    <n v="8"/>
    <n v="243"/>
    <n v="658"/>
    <n v="0"/>
    <n v="0"/>
    <n v="37"/>
    <n v="393"/>
    <n v="0"/>
    <n v="2"/>
    <n v="48"/>
    <n v="24811"/>
    <x v="173"/>
    <n v="0"/>
    <x v="1"/>
    <x v="0"/>
    <n v="3.33"/>
    <x v="1"/>
    <x v="1"/>
    <x v="45"/>
    <x v="65"/>
    <n v="1"/>
  </r>
  <r>
    <n v="13490"/>
    <x v="172"/>
    <n v="13"/>
    <x v="3"/>
    <n v="4780"/>
    <n v="153"/>
    <n v="0"/>
    <n v="1"/>
    <n v="6"/>
    <n v="59"/>
    <n v="0"/>
    <n v="0"/>
    <n v="0"/>
    <n v="352"/>
    <n v="0"/>
    <n v="0"/>
    <n v="17"/>
    <n v="2622"/>
    <n v="0"/>
    <n v="6"/>
    <n v="139"/>
    <n v="359"/>
    <n v="2"/>
    <n v="4"/>
    <n v="17"/>
    <n v="273"/>
    <n v="0"/>
    <n v="3"/>
    <n v="34"/>
    <n v="10879"/>
    <x v="174"/>
    <n v="0"/>
    <x v="1"/>
    <x v="0"/>
    <n v="3.33"/>
    <x v="1"/>
    <x v="1"/>
    <x v="22"/>
    <x v="7"/>
    <n v="1"/>
  </r>
  <r>
    <n v="13549"/>
    <x v="173"/>
    <n v="13"/>
    <x v="3"/>
    <n v="6344"/>
    <n v="86"/>
    <n v="0"/>
    <n v="0"/>
    <n v="2"/>
    <n v="65"/>
    <n v="0"/>
    <n v="0"/>
    <n v="3"/>
    <n v="1279"/>
    <n v="0"/>
    <n v="8"/>
    <n v="48"/>
    <n v="4562"/>
    <n v="3"/>
    <n v="19"/>
    <n v="156"/>
    <n v="901"/>
    <n v="0"/>
    <n v="7"/>
    <n v="32"/>
    <n v="731"/>
    <n v="0"/>
    <n v="14"/>
    <n v="34"/>
    <n v="26674"/>
    <x v="175"/>
    <n v="0"/>
    <x v="0"/>
    <x v="1"/>
    <n v="3.33"/>
    <x v="1"/>
    <x v="1"/>
    <x v="46"/>
    <x v="66"/>
    <n v="0"/>
  </r>
  <r>
    <n v="13580"/>
    <x v="174"/>
    <n v="13"/>
    <x v="3"/>
    <n v="2289"/>
    <n v="22"/>
    <n v="0"/>
    <n v="0"/>
    <n v="11"/>
    <n v="31"/>
    <n v="0"/>
    <n v="0"/>
    <n v="2"/>
    <n v="164"/>
    <n v="0"/>
    <n v="0"/>
    <n v="51"/>
    <n v="879"/>
    <n v="0"/>
    <n v="2"/>
    <n v="338"/>
    <n v="142"/>
    <n v="0"/>
    <n v="0"/>
    <n v="45"/>
    <n v="167"/>
    <n v="0"/>
    <n v="1"/>
    <n v="77"/>
    <n v="7562"/>
    <x v="176"/>
    <n v="0"/>
    <x v="0"/>
    <x v="1"/>
    <n v="3.33"/>
    <x v="1"/>
    <x v="1"/>
    <x v="20"/>
    <x v="67"/>
    <n v="0"/>
  </r>
  <r>
    <n v="13600"/>
    <x v="175"/>
    <n v="13"/>
    <x v="3"/>
    <n v="3089"/>
    <n v="53"/>
    <n v="0"/>
    <n v="0"/>
    <n v="8"/>
    <n v="33"/>
    <n v="0"/>
    <n v="1"/>
    <n v="2"/>
    <n v="161"/>
    <n v="0"/>
    <n v="1"/>
    <n v="26"/>
    <n v="1179"/>
    <n v="0"/>
    <n v="6"/>
    <n v="174"/>
    <n v="166"/>
    <n v="0"/>
    <n v="0"/>
    <n v="24"/>
    <n v="324"/>
    <n v="0"/>
    <n v="1"/>
    <n v="62"/>
    <n v="11534"/>
    <x v="177"/>
    <n v="0"/>
    <x v="1"/>
    <x v="1"/>
    <n v="3.33"/>
    <x v="1"/>
    <x v="1"/>
    <x v="21"/>
    <x v="13"/>
    <n v="1"/>
  </r>
  <r>
    <n v="13620"/>
    <x v="176"/>
    <n v="13"/>
    <x v="3"/>
    <n v="899"/>
    <n v="10"/>
    <n v="0"/>
    <n v="0"/>
    <n v="2"/>
    <n v="4"/>
    <n v="0"/>
    <n v="0"/>
    <n v="0"/>
    <n v="13"/>
    <n v="0"/>
    <n v="6"/>
    <n v="10"/>
    <n v="623"/>
    <n v="0"/>
    <n v="7"/>
    <n v="95"/>
    <n v="80"/>
    <n v="0"/>
    <n v="0"/>
    <n v="14"/>
    <n v="30"/>
    <n v="0"/>
    <n v="0"/>
    <n v="25"/>
    <n v="8743"/>
    <x v="178"/>
    <n v="0"/>
    <x v="0"/>
    <x v="1"/>
    <n v="3.33"/>
    <x v="1"/>
    <x v="1"/>
    <x v="13"/>
    <x v="2"/>
    <n v="0"/>
  </r>
  <r>
    <n v="13647"/>
    <x v="177"/>
    <n v="13"/>
    <x v="3"/>
    <n v="940"/>
    <n v="15"/>
    <n v="0"/>
    <n v="0"/>
    <n v="2"/>
    <n v="2"/>
    <n v="0"/>
    <n v="0"/>
    <n v="4"/>
    <n v="27"/>
    <n v="0"/>
    <n v="2"/>
    <n v="42"/>
    <n v="383"/>
    <n v="0"/>
    <n v="3"/>
    <n v="114"/>
    <n v="59"/>
    <n v="0"/>
    <n v="0"/>
    <n v="8"/>
    <n v="56"/>
    <n v="0"/>
    <n v="0"/>
    <n v="25"/>
    <n v="19987"/>
    <x v="179"/>
    <n v="0"/>
    <x v="1"/>
    <x v="1"/>
    <n v="3.33"/>
    <x v="1"/>
    <x v="1"/>
    <x v="24"/>
    <x v="44"/>
    <n v="0"/>
  </r>
  <r>
    <n v="13650"/>
    <x v="178"/>
    <n v="13"/>
    <x v="3"/>
    <n v="366"/>
    <n v="9"/>
    <n v="0"/>
    <n v="0"/>
    <n v="0"/>
    <n v="9"/>
    <n v="0"/>
    <n v="0"/>
    <n v="0"/>
    <n v="25"/>
    <n v="0"/>
    <n v="0"/>
    <n v="0"/>
    <n v="168"/>
    <n v="0"/>
    <n v="0"/>
    <n v="8"/>
    <n v="41"/>
    <n v="0"/>
    <n v="0"/>
    <n v="0"/>
    <n v="48"/>
    <n v="0"/>
    <n v="1"/>
    <n v="3"/>
    <n v="13841"/>
    <x v="180"/>
    <n v="0"/>
    <x v="0"/>
    <x v="1"/>
    <n v="3.33"/>
    <x v="1"/>
    <x v="1"/>
    <x v="12"/>
    <x v="5"/>
    <n v="0"/>
  </r>
  <r>
    <n v="13654"/>
    <x v="179"/>
    <n v="13"/>
    <x v="3"/>
    <n v="17126"/>
    <n v="195"/>
    <n v="0"/>
    <n v="0"/>
    <n v="46"/>
    <n v="108"/>
    <n v="0"/>
    <n v="1"/>
    <n v="14"/>
    <n v="249"/>
    <n v="0"/>
    <n v="6"/>
    <n v="143"/>
    <n v="8399"/>
    <n v="0"/>
    <n v="67"/>
    <n v="2504"/>
    <n v="1206"/>
    <n v="0"/>
    <n v="13"/>
    <n v="338"/>
    <n v="1651"/>
    <n v="0"/>
    <n v="16"/>
    <n v="508"/>
    <n v="25904"/>
    <x v="181"/>
    <n v="0"/>
    <x v="1"/>
    <x v="0"/>
    <n v="3.33"/>
    <x v="1"/>
    <x v="1"/>
    <x v="34"/>
    <x v="68"/>
    <n v="1"/>
  </r>
  <r>
    <n v="13655"/>
    <x v="180"/>
    <n v="13"/>
    <x v="3"/>
    <n v="2867"/>
    <n v="50"/>
    <n v="0"/>
    <n v="0"/>
    <n v="2"/>
    <n v="26"/>
    <n v="0"/>
    <n v="1"/>
    <n v="0"/>
    <n v="155"/>
    <n v="0"/>
    <n v="8"/>
    <n v="6"/>
    <n v="1824"/>
    <n v="0"/>
    <n v="17"/>
    <n v="38"/>
    <n v="248"/>
    <n v="0"/>
    <n v="9"/>
    <n v="6"/>
    <n v="423"/>
    <n v="0"/>
    <n v="16"/>
    <n v="13"/>
    <n v="11113"/>
    <x v="182"/>
    <n v="0"/>
    <x v="0"/>
    <x v="1"/>
    <n v="3.33"/>
    <x v="1"/>
    <x v="1"/>
    <x v="1"/>
    <x v="2"/>
    <n v="0"/>
  </r>
  <r>
    <n v="13657"/>
    <x v="181"/>
    <n v="13"/>
    <x v="3"/>
    <n v="18221"/>
    <n v="260"/>
    <n v="0"/>
    <n v="0"/>
    <n v="13"/>
    <n v="92"/>
    <n v="0"/>
    <n v="2"/>
    <n v="4"/>
    <n v="138"/>
    <n v="1"/>
    <n v="7"/>
    <n v="29"/>
    <n v="9469"/>
    <n v="2"/>
    <n v="168"/>
    <n v="525"/>
    <n v="1436"/>
    <n v="1"/>
    <n v="26"/>
    <n v="107"/>
    <n v="1783"/>
    <n v="0"/>
    <n v="38"/>
    <n v="188"/>
    <n v="40335"/>
    <x v="183"/>
    <n v="0"/>
    <x v="1"/>
    <x v="0"/>
    <n v="3.33"/>
    <x v="1"/>
    <x v="1"/>
    <x v="47"/>
    <x v="21"/>
    <n v="1"/>
  </r>
  <r>
    <n v="13667"/>
    <x v="182"/>
    <n v="13"/>
    <x v="3"/>
    <n v="5026"/>
    <n v="61"/>
    <n v="0"/>
    <n v="0"/>
    <n v="5"/>
    <n v="60"/>
    <n v="0"/>
    <n v="1"/>
    <n v="2"/>
    <n v="201"/>
    <n v="0"/>
    <n v="1"/>
    <n v="33"/>
    <n v="2537"/>
    <n v="2"/>
    <n v="21"/>
    <n v="223"/>
    <n v="405"/>
    <n v="0"/>
    <n v="3"/>
    <n v="27"/>
    <n v="251"/>
    <n v="0"/>
    <n v="8"/>
    <n v="48"/>
    <n v="16079"/>
    <x v="184"/>
    <n v="0"/>
    <x v="0"/>
    <x v="0"/>
    <n v="3.33"/>
    <x v="1"/>
    <x v="1"/>
    <x v="48"/>
    <x v="69"/>
    <n v="1"/>
  </r>
  <r>
    <n v="13670"/>
    <x v="183"/>
    <n v="13"/>
    <x v="3"/>
    <n v="17447"/>
    <n v="230"/>
    <n v="0"/>
    <n v="1"/>
    <n v="5"/>
    <n v="160"/>
    <n v="0"/>
    <n v="0"/>
    <n v="5"/>
    <n v="688"/>
    <n v="0"/>
    <n v="9"/>
    <n v="33"/>
    <n v="7443"/>
    <n v="0"/>
    <n v="29"/>
    <n v="200"/>
    <n v="1618"/>
    <n v="0"/>
    <n v="4"/>
    <n v="42"/>
    <n v="2207"/>
    <n v="0"/>
    <n v="17"/>
    <n v="72"/>
    <n v="29770"/>
    <x v="185"/>
    <n v="0"/>
    <x v="1"/>
    <x v="1"/>
    <n v="3.33"/>
    <x v="1"/>
    <x v="1"/>
    <x v="34"/>
    <x v="70"/>
    <n v="1"/>
  </r>
  <r>
    <n v="13673"/>
    <x v="184"/>
    <n v="13"/>
    <x v="3"/>
    <n v="776"/>
    <n v="15"/>
    <n v="0"/>
    <n v="0"/>
    <n v="1"/>
    <n v="2"/>
    <n v="0"/>
    <n v="0"/>
    <n v="3"/>
    <n v="18"/>
    <n v="0"/>
    <n v="1"/>
    <n v="33"/>
    <n v="313"/>
    <n v="0"/>
    <n v="10"/>
    <n v="182"/>
    <n v="33"/>
    <n v="0"/>
    <n v="3"/>
    <n v="12"/>
    <n v="34"/>
    <n v="0"/>
    <n v="0"/>
    <n v="11"/>
    <n v="16039"/>
    <x v="186"/>
    <n v="0"/>
    <x v="0"/>
    <x v="1"/>
    <n v="3.33"/>
    <x v="1"/>
    <x v="1"/>
    <x v="1"/>
    <x v="2"/>
    <n v="0"/>
  </r>
  <r>
    <n v="13683"/>
    <x v="185"/>
    <n v="13"/>
    <x v="3"/>
    <n v="2041"/>
    <n v="29"/>
    <n v="0"/>
    <n v="0"/>
    <n v="8"/>
    <n v="16"/>
    <n v="0"/>
    <n v="0"/>
    <n v="1"/>
    <n v="90"/>
    <n v="0"/>
    <n v="7"/>
    <n v="39"/>
    <n v="797"/>
    <n v="0"/>
    <n v="52"/>
    <n v="338"/>
    <n v="148"/>
    <n v="0"/>
    <n v="5"/>
    <n v="37"/>
    <n v="91"/>
    <n v="0"/>
    <n v="18"/>
    <n v="35"/>
    <n v="22912"/>
    <x v="187"/>
    <n v="0"/>
    <x v="0"/>
    <x v="1"/>
    <n v="3.33"/>
    <x v="1"/>
    <x v="1"/>
    <x v="1"/>
    <x v="21"/>
    <n v="0"/>
  </r>
  <r>
    <n v="13688"/>
    <x v="186"/>
    <n v="13"/>
    <x v="3"/>
    <n v="19951"/>
    <n v="281"/>
    <n v="1"/>
    <n v="2"/>
    <n v="4"/>
    <n v="390"/>
    <n v="0"/>
    <n v="1"/>
    <n v="9"/>
    <n v="2913"/>
    <n v="1"/>
    <n v="29"/>
    <n v="119"/>
    <n v="8455"/>
    <n v="8"/>
    <n v="41"/>
    <n v="266"/>
    <n v="2115"/>
    <n v="1"/>
    <n v="9"/>
    <n v="43"/>
    <n v="2129"/>
    <n v="2"/>
    <n v="5"/>
    <n v="85"/>
    <n v="36114"/>
    <x v="188"/>
    <n v="0"/>
    <x v="1"/>
    <x v="1"/>
    <n v="3.33"/>
    <x v="1"/>
    <x v="1"/>
    <x v="49"/>
    <x v="71"/>
    <n v="1"/>
  </r>
  <r>
    <n v="13744"/>
    <x v="187"/>
    <n v="13"/>
    <x v="3"/>
    <n v="7459"/>
    <n v="108"/>
    <n v="0"/>
    <n v="1"/>
    <n v="2"/>
    <n v="85"/>
    <n v="0"/>
    <n v="1"/>
    <n v="2"/>
    <n v="370"/>
    <n v="0"/>
    <n v="4"/>
    <n v="10"/>
    <n v="3649"/>
    <n v="2"/>
    <n v="11"/>
    <n v="86"/>
    <n v="518"/>
    <n v="2"/>
    <n v="1"/>
    <n v="16"/>
    <n v="407"/>
    <n v="0"/>
    <n v="1"/>
    <n v="17"/>
    <n v="20066"/>
    <x v="189"/>
    <n v="0"/>
    <x v="1"/>
    <x v="0"/>
    <n v="3.33"/>
    <x v="1"/>
    <x v="1"/>
    <x v="32"/>
    <x v="7"/>
    <n v="1"/>
  </r>
  <r>
    <n v="13760"/>
    <x v="188"/>
    <n v="13"/>
    <x v="3"/>
    <n v="268"/>
    <n v="3"/>
    <n v="0"/>
    <n v="0"/>
    <n v="0"/>
    <n v="1"/>
    <n v="0"/>
    <n v="0"/>
    <n v="0"/>
    <n v="12"/>
    <n v="0"/>
    <n v="0"/>
    <n v="3"/>
    <n v="127"/>
    <n v="0"/>
    <n v="0"/>
    <n v="77"/>
    <n v="19"/>
    <n v="0"/>
    <n v="0"/>
    <n v="8"/>
    <n v="8"/>
    <n v="0"/>
    <n v="0"/>
    <n v="9"/>
    <n v="11656"/>
    <x v="190"/>
    <n v="0"/>
    <x v="0"/>
    <x v="1"/>
    <n v="3.33"/>
    <x v="1"/>
    <x v="1"/>
    <x v="1"/>
    <x v="2"/>
    <n v="0"/>
  </r>
  <r>
    <n v="13780"/>
    <x v="189"/>
    <n v="13"/>
    <x v="3"/>
    <n v="1493"/>
    <n v="17"/>
    <n v="0"/>
    <n v="0"/>
    <n v="1"/>
    <n v="20"/>
    <n v="0"/>
    <n v="0"/>
    <n v="2"/>
    <n v="108"/>
    <n v="3"/>
    <n v="18"/>
    <n v="8"/>
    <n v="812"/>
    <n v="3"/>
    <n v="28"/>
    <n v="36"/>
    <n v="196"/>
    <n v="3"/>
    <n v="1"/>
    <n v="12"/>
    <n v="116"/>
    <n v="3"/>
    <n v="5"/>
    <n v="15"/>
    <n v="13986"/>
    <x v="191"/>
    <n v="0"/>
    <x v="0"/>
    <x v="1"/>
    <n v="3.33"/>
    <x v="1"/>
    <x v="1"/>
    <x v="6"/>
    <x v="9"/>
    <n v="1"/>
  </r>
  <r>
    <n v="13810"/>
    <x v="190"/>
    <n v="13"/>
    <x v="3"/>
    <n v="10343"/>
    <n v="258"/>
    <n v="0"/>
    <n v="0"/>
    <n v="7"/>
    <n v="148"/>
    <n v="1"/>
    <n v="0"/>
    <n v="2"/>
    <n v="422"/>
    <n v="0"/>
    <n v="4"/>
    <n v="23"/>
    <n v="6638"/>
    <n v="4"/>
    <n v="29"/>
    <n v="209"/>
    <n v="864"/>
    <n v="0"/>
    <n v="9"/>
    <n v="23"/>
    <n v="403"/>
    <n v="0"/>
    <n v="8"/>
    <n v="25"/>
    <n v="19664"/>
    <x v="192"/>
    <n v="0"/>
    <x v="1"/>
    <x v="0"/>
    <n v="3.33"/>
    <x v="1"/>
    <x v="1"/>
    <x v="6"/>
    <x v="72"/>
    <n v="1"/>
  </r>
  <r>
    <n v="13836"/>
    <x v="191"/>
    <n v="13"/>
    <x v="3"/>
    <n v="7005"/>
    <n v="98"/>
    <n v="0"/>
    <n v="2"/>
    <n v="10"/>
    <n v="81"/>
    <n v="0"/>
    <n v="6"/>
    <n v="8"/>
    <n v="178"/>
    <n v="0"/>
    <n v="25"/>
    <n v="31"/>
    <n v="3290"/>
    <n v="3"/>
    <n v="160"/>
    <n v="441"/>
    <n v="643"/>
    <n v="0"/>
    <n v="50"/>
    <n v="64"/>
    <n v="379"/>
    <n v="0"/>
    <n v="22"/>
    <n v="58"/>
    <n v="115544"/>
    <x v="193"/>
    <n v="0"/>
    <x v="0"/>
    <x v="1"/>
    <n v="3.33"/>
    <x v="1"/>
    <x v="1"/>
    <x v="1"/>
    <x v="9"/>
    <n v="0"/>
  </r>
  <r>
    <n v="13838"/>
    <x v="192"/>
    <n v="13"/>
    <x v="3"/>
    <n v="707"/>
    <n v="3"/>
    <n v="0"/>
    <n v="1"/>
    <n v="2"/>
    <n v="6"/>
    <n v="0"/>
    <n v="0"/>
    <n v="3"/>
    <n v="11"/>
    <n v="0"/>
    <n v="4"/>
    <n v="14"/>
    <n v="243"/>
    <n v="0"/>
    <n v="19"/>
    <n v="58"/>
    <n v="47"/>
    <n v="0"/>
    <n v="1"/>
    <n v="6"/>
    <n v="42"/>
    <n v="0"/>
    <n v="7"/>
    <n v="27"/>
    <n v="17929"/>
    <x v="194"/>
    <n v="0"/>
    <x v="0"/>
    <x v="1"/>
    <n v="3.33"/>
    <x v="1"/>
    <x v="1"/>
    <x v="1"/>
    <x v="2"/>
    <n v="0"/>
  </r>
  <r>
    <n v="13873"/>
    <x v="193"/>
    <n v="13"/>
    <x v="3"/>
    <n v="3462"/>
    <n v="36"/>
    <n v="0"/>
    <n v="0"/>
    <n v="9"/>
    <n v="11"/>
    <n v="0"/>
    <n v="0"/>
    <n v="2"/>
    <n v="57"/>
    <n v="0"/>
    <n v="1"/>
    <n v="27"/>
    <n v="1518"/>
    <n v="0"/>
    <n v="16"/>
    <n v="582"/>
    <n v="152"/>
    <n v="0"/>
    <n v="7"/>
    <n v="82"/>
    <n v="65"/>
    <n v="0"/>
    <n v="1"/>
    <n v="41"/>
    <n v="25971"/>
    <x v="195"/>
    <n v="0"/>
    <x v="1"/>
    <x v="0"/>
    <n v="3.33"/>
    <x v="1"/>
    <x v="1"/>
    <x v="1"/>
    <x v="2"/>
    <n v="0"/>
  </r>
  <r>
    <n v="13894"/>
    <x v="194"/>
    <n v="13"/>
    <x v="3"/>
    <n v="8271"/>
    <n v="82"/>
    <n v="0"/>
    <n v="9"/>
    <n v="22"/>
    <n v="43"/>
    <n v="0"/>
    <n v="4"/>
    <n v="5"/>
    <n v="304"/>
    <n v="0"/>
    <n v="119"/>
    <n v="208"/>
    <n v="2663"/>
    <n v="3"/>
    <n v="656"/>
    <n v="1598"/>
    <n v="582"/>
    <n v="0"/>
    <n v="170"/>
    <n v="366"/>
    <n v="248"/>
    <n v="0"/>
    <n v="62"/>
    <n v="76"/>
    <n v="12886"/>
    <x v="196"/>
    <n v="0"/>
    <x v="1"/>
    <x v="1"/>
    <n v="3.33"/>
    <x v="1"/>
    <x v="1"/>
    <x v="50"/>
    <x v="73"/>
    <n v="0"/>
  </r>
  <r>
    <n v="13"/>
    <x v="125"/>
    <n v="13"/>
    <x v="3"/>
    <n v="397544"/>
    <n v="5924"/>
    <n v="3"/>
    <n v="50"/>
    <n v="792"/>
    <n v="2941"/>
    <n v="1"/>
    <n v="43"/>
    <n v="211"/>
    <n v="25115"/>
    <n v="16"/>
    <n v="875"/>
    <n v="4749"/>
    <n v="186256"/>
    <n v="75"/>
    <n v="4247"/>
    <n v="31088"/>
    <n v="34676"/>
    <n v="21"/>
    <n v="910"/>
    <n v="5612"/>
    <n v="28296"/>
    <n v="10"/>
    <n v="982"/>
    <n v="5650"/>
    <n v="2264523"/>
    <x v="197"/>
    <n v="1"/>
    <x v="1"/>
    <x v="0"/>
    <n v="3.33"/>
    <x v="4"/>
    <x v="0"/>
    <x v="51"/>
    <x v="74"/>
    <n v="17"/>
  </r>
  <r>
    <n v="15001"/>
    <x v="195"/>
    <n v="15"/>
    <x v="4"/>
    <n v="4685"/>
    <n v="78"/>
    <n v="0"/>
    <n v="0"/>
    <n v="2"/>
    <n v="80"/>
    <n v="0"/>
    <n v="0"/>
    <n v="2"/>
    <n v="296"/>
    <n v="0"/>
    <n v="11"/>
    <n v="18"/>
    <n v="785"/>
    <n v="0"/>
    <n v="24"/>
    <n v="32"/>
    <n v="422"/>
    <n v="1"/>
    <n v="10"/>
    <n v="13"/>
    <n v="234"/>
    <n v="0"/>
    <n v="4"/>
    <n v="14"/>
    <n v="187286"/>
    <x v="198"/>
    <n v="0"/>
    <x v="1"/>
    <x v="1"/>
    <n v="2.86"/>
    <x v="0"/>
    <x v="0"/>
    <x v="52"/>
    <x v="67"/>
    <n v="1"/>
  </r>
  <r>
    <n v="15022"/>
    <x v="196"/>
    <n v="15"/>
    <x v="4"/>
    <n v="71"/>
    <n v="6"/>
    <n v="0"/>
    <n v="0"/>
    <n v="1"/>
    <n v="1"/>
    <n v="0"/>
    <n v="0"/>
    <n v="0"/>
    <n v="9"/>
    <n v="0"/>
    <n v="0"/>
    <n v="14"/>
    <n v="16"/>
    <n v="1"/>
    <n v="1"/>
    <n v="6"/>
    <n v="7"/>
    <n v="0"/>
    <n v="0"/>
    <n v="3"/>
    <n v="1"/>
    <n v="0"/>
    <n v="0"/>
    <n v="1"/>
    <n v="2048"/>
    <x v="199"/>
    <n v="0"/>
    <x v="0"/>
    <x v="1"/>
    <n v="2.86"/>
    <x v="1"/>
    <x v="1"/>
    <x v="1"/>
    <x v="2"/>
    <n v="0"/>
  </r>
  <r>
    <n v="15047"/>
    <x v="197"/>
    <n v="15"/>
    <x v="4"/>
    <n v="459"/>
    <n v="7"/>
    <n v="0"/>
    <n v="0"/>
    <n v="1"/>
    <n v="9"/>
    <n v="0"/>
    <n v="0"/>
    <n v="1"/>
    <n v="50"/>
    <n v="0"/>
    <n v="3"/>
    <n v="5"/>
    <n v="121"/>
    <n v="0"/>
    <n v="0"/>
    <n v="8"/>
    <n v="41"/>
    <n v="0"/>
    <n v="0"/>
    <n v="2"/>
    <n v="30"/>
    <n v="0"/>
    <n v="0"/>
    <n v="5"/>
    <n v="16480"/>
    <x v="200"/>
    <n v="0"/>
    <x v="0"/>
    <x v="1"/>
    <n v="2.86"/>
    <x v="1"/>
    <x v="1"/>
    <x v="13"/>
    <x v="1"/>
    <n v="0"/>
  </r>
  <r>
    <n v="15051"/>
    <x v="198"/>
    <n v="15"/>
    <x v="4"/>
    <n v="202"/>
    <n v="2"/>
    <n v="0"/>
    <n v="1"/>
    <n v="0"/>
    <n v="5"/>
    <n v="0"/>
    <n v="0"/>
    <n v="0"/>
    <n v="40"/>
    <n v="0"/>
    <n v="3"/>
    <n v="5"/>
    <n v="44"/>
    <n v="0"/>
    <n v="0"/>
    <n v="0"/>
    <n v="28"/>
    <n v="0"/>
    <n v="0"/>
    <n v="0"/>
    <n v="9"/>
    <n v="0"/>
    <n v="0"/>
    <n v="0"/>
    <n v="6341"/>
    <x v="201"/>
    <n v="0"/>
    <x v="0"/>
    <x v="1"/>
    <n v="2.86"/>
    <x v="1"/>
    <x v="1"/>
    <x v="1"/>
    <x v="2"/>
    <n v="0"/>
  </r>
  <r>
    <n v="15087"/>
    <x v="199"/>
    <n v="15"/>
    <x v="4"/>
    <n v="212"/>
    <n v="6"/>
    <n v="0"/>
    <n v="0"/>
    <n v="0"/>
    <n v="4"/>
    <n v="0"/>
    <n v="0"/>
    <n v="0"/>
    <n v="34"/>
    <n v="0"/>
    <n v="0"/>
    <n v="1"/>
    <n v="64"/>
    <n v="1"/>
    <n v="3"/>
    <n v="2"/>
    <n v="13"/>
    <n v="0"/>
    <n v="0"/>
    <n v="0"/>
    <n v="9"/>
    <n v="0"/>
    <n v="0"/>
    <n v="1"/>
    <n v="7987"/>
    <x v="202"/>
    <n v="0"/>
    <x v="0"/>
    <x v="1"/>
    <n v="2.86"/>
    <x v="1"/>
    <x v="1"/>
    <x v="1"/>
    <x v="2"/>
    <n v="0"/>
  </r>
  <r>
    <n v="15090"/>
    <x v="200"/>
    <n v="15"/>
    <x v="4"/>
    <n v="109"/>
    <n v="2"/>
    <n v="0"/>
    <n v="0"/>
    <n v="0"/>
    <n v="1"/>
    <n v="0"/>
    <n v="0"/>
    <n v="0"/>
    <n v="5"/>
    <n v="0"/>
    <n v="0"/>
    <n v="0"/>
    <n v="21"/>
    <n v="0"/>
    <n v="2"/>
    <n v="1"/>
    <n v="8"/>
    <n v="0"/>
    <n v="0"/>
    <n v="0"/>
    <n v="7"/>
    <n v="0"/>
    <n v="0"/>
    <n v="0"/>
    <n v="1700"/>
    <x v="203"/>
    <n v="0"/>
    <x v="0"/>
    <x v="1"/>
    <n v="2.86"/>
    <x v="1"/>
    <x v="1"/>
    <x v="6"/>
    <x v="9"/>
    <n v="0"/>
  </r>
  <r>
    <n v="15092"/>
    <x v="201"/>
    <n v="15"/>
    <x v="4"/>
    <n v="21"/>
    <n v="1"/>
    <n v="0"/>
    <n v="0"/>
    <n v="0"/>
    <n v="0"/>
    <n v="0"/>
    <n v="0"/>
    <n v="0"/>
    <n v="0"/>
    <n v="0"/>
    <n v="0"/>
    <n v="0"/>
    <n v="8"/>
    <n v="0"/>
    <n v="0"/>
    <n v="0"/>
    <n v="0"/>
    <n v="0"/>
    <n v="0"/>
    <n v="0"/>
    <n v="0"/>
    <n v="0"/>
    <n v="0"/>
    <n v="0"/>
    <n v="2069"/>
    <x v="204"/>
    <n v="0"/>
    <x v="0"/>
    <x v="1"/>
    <n v="2.86"/>
    <x v="1"/>
    <x v="1"/>
    <x v="1"/>
    <x v="2"/>
    <n v="0"/>
  </r>
  <r>
    <n v="15097"/>
    <x v="202"/>
    <n v="15"/>
    <x v="4"/>
    <n v="105"/>
    <n v="2"/>
    <n v="0"/>
    <n v="0"/>
    <n v="0"/>
    <n v="2"/>
    <n v="0"/>
    <n v="0"/>
    <n v="0"/>
    <n v="1"/>
    <n v="0"/>
    <n v="0"/>
    <n v="0"/>
    <n v="41"/>
    <n v="1"/>
    <n v="0"/>
    <n v="0"/>
    <n v="19"/>
    <n v="0"/>
    <n v="0"/>
    <n v="0"/>
    <n v="10"/>
    <n v="0"/>
    <n v="4"/>
    <n v="0"/>
    <n v="5422"/>
    <x v="205"/>
    <n v="0"/>
    <x v="0"/>
    <x v="1"/>
    <n v="2.86"/>
    <x v="1"/>
    <x v="1"/>
    <x v="1"/>
    <x v="2"/>
    <n v="0"/>
  </r>
  <r>
    <n v="15104"/>
    <x v="203"/>
    <n v="15"/>
    <x v="4"/>
    <n v="167"/>
    <n v="5"/>
    <n v="0"/>
    <n v="0"/>
    <n v="0"/>
    <n v="3"/>
    <n v="0"/>
    <n v="0"/>
    <n v="0"/>
    <n v="9"/>
    <n v="0"/>
    <n v="0"/>
    <n v="0"/>
    <n v="45"/>
    <n v="0"/>
    <n v="0"/>
    <n v="2"/>
    <n v="13"/>
    <n v="0"/>
    <n v="0"/>
    <n v="0"/>
    <n v="17"/>
    <n v="0"/>
    <n v="0"/>
    <n v="1"/>
    <n v="5448"/>
    <x v="206"/>
    <n v="0"/>
    <x v="0"/>
    <x v="1"/>
    <n v="2.86"/>
    <x v="1"/>
    <x v="1"/>
    <x v="1"/>
    <x v="2"/>
    <n v="0"/>
  </r>
  <r>
    <n v="15106"/>
    <x v="22"/>
    <n v="15"/>
    <x v="4"/>
    <n v="139"/>
    <n v="2"/>
    <n v="0"/>
    <n v="0"/>
    <n v="0"/>
    <n v="1"/>
    <n v="0"/>
    <n v="0"/>
    <n v="0"/>
    <n v="79"/>
    <n v="0"/>
    <n v="2"/>
    <n v="5"/>
    <n v="124"/>
    <n v="0"/>
    <n v="2"/>
    <n v="4"/>
    <n v="44"/>
    <n v="0"/>
    <n v="0"/>
    <n v="1"/>
    <n v="18"/>
    <n v="0"/>
    <n v="0"/>
    <n v="3"/>
    <n v="2317"/>
    <x v="207"/>
    <n v="0"/>
    <x v="0"/>
    <x v="1"/>
    <n v="2.86"/>
    <x v="1"/>
    <x v="1"/>
    <x v="1"/>
    <x v="2"/>
    <n v="0"/>
  </r>
  <r>
    <n v="15109"/>
    <x v="204"/>
    <n v="15"/>
    <x v="4"/>
    <n v="138"/>
    <n v="1"/>
    <n v="0"/>
    <n v="0"/>
    <n v="0"/>
    <n v="4"/>
    <n v="0"/>
    <n v="0"/>
    <n v="0"/>
    <n v="5"/>
    <n v="0"/>
    <n v="0"/>
    <n v="0"/>
    <n v="57"/>
    <n v="0"/>
    <n v="0"/>
    <n v="3"/>
    <n v="34"/>
    <n v="0"/>
    <n v="0"/>
    <n v="3"/>
    <n v="11"/>
    <n v="0"/>
    <n v="0"/>
    <n v="0"/>
    <n v="4688"/>
    <x v="208"/>
    <n v="0"/>
    <x v="0"/>
    <x v="1"/>
    <n v="2.86"/>
    <x v="1"/>
    <x v="1"/>
    <x v="1"/>
    <x v="2"/>
    <n v="0"/>
  </r>
  <r>
    <n v="15114"/>
    <x v="205"/>
    <n v="15"/>
    <x v="4"/>
    <n v="23"/>
    <n v="0"/>
    <n v="0"/>
    <n v="0"/>
    <n v="1"/>
    <n v="1"/>
    <n v="0"/>
    <n v="0"/>
    <n v="0"/>
    <n v="5"/>
    <n v="0"/>
    <n v="0"/>
    <n v="5"/>
    <n v="6"/>
    <n v="0"/>
    <n v="0"/>
    <n v="2"/>
    <n v="2"/>
    <n v="0"/>
    <n v="0"/>
    <n v="5"/>
    <n v="3"/>
    <n v="0"/>
    <n v="0"/>
    <n v="0"/>
    <n v="1200"/>
    <x v="209"/>
    <n v="0"/>
    <x v="0"/>
    <x v="1"/>
    <n v="2.86"/>
    <x v="1"/>
    <x v="1"/>
    <x v="1"/>
    <x v="2"/>
    <n v="0"/>
  </r>
  <r>
    <n v="15131"/>
    <x v="26"/>
    <n v="15"/>
    <x v="4"/>
    <n v="54"/>
    <n v="0"/>
    <n v="0"/>
    <n v="0"/>
    <n v="0"/>
    <n v="1"/>
    <n v="0"/>
    <n v="0"/>
    <n v="0"/>
    <n v="2"/>
    <n v="0"/>
    <n v="0"/>
    <n v="0"/>
    <n v="16"/>
    <n v="0"/>
    <n v="0"/>
    <n v="1"/>
    <n v="3"/>
    <n v="0"/>
    <n v="0"/>
    <n v="0"/>
    <n v="0"/>
    <n v="0"/>
    <n v="0"/>
    <n v="0"/>
    <n v="3335"/>
    <x v="210"/>
    <n v="0"/>
    <x v="0"/>
    <x v="1"/>
    <n v="2.86"/>
    <x v="1"/>
    <x v="1"/>
    <x v="6"/>
    <x v="2"/>
    <n v="0"/>
  </r>
  <r>
    <n v="15135"/>
    <x v="206"/>
    <n v="15"/>
    <x v="4"/>
    <n v="178"/>
    <n v="1"/>
    <n v="0"/>
    <n v="0"/>
    <n v="0"/>
    <n v="2"/>
    <n v="0"/>
    <n v="0"/>
    <n v="0"/>
    <n v="4"/>
    <n v="0"/>
    <n v="0"/>
    <n v="0"/>
    <n v="35"/>
    <n v="0"/>
    <n v="0"/>
    <n v="0"/>
    <n v="12"/>
    <n v="0"/>
    <n v="0"/>
    <n v="0"/>
    <n v="17"/>
    <n v="0"/>
    <n v="0"/>
    <n v="0"/>
    <n v="3299"/>
    <x v="211"/>
    <n v="0"/>
    <x v="0"/>
    <x v="1"/>
    <n v="2.86"/>
    <x v="1"/>
    <x v="1"/>
    <x v="1"/>
    <x v="2"/>
    <n v="0"/>
  </r>
  <r>
    <n v="15162"/>
    <x v="207"/>
    <n v="15"/>
    <x v="4"/>
    <n v="43"/>
    <n v="0"/>
    <n v="0"/>
    <n v="0"/>
    <n v="0"/>
    <n v="1"/>
    <n v="0"/>
    <n v="0"/>
    <n v="0"/>
    <n v="4"/>
    <n v="0"/>
    <n v="0"/>
    <n v="0"/>
    <n v="9"/>
    <n v="0"/>
    <n v="0"/>
    <n v="0"/>
    <n v="0"/>
    <n v="0"/>
    <n v="0"/>
    <n v="0"/>
    <n v="3"/>
    <n v="0"/>
    <n v="0"/>
    <n v="1"/>
    <n v="3945"/>
    <x v="212"/>
    <n v="0"/>
    <x v="0"/>
    <x v="1"/>
    <n v="2.86"/>
    <x v="1"/>
    <x v="1"/>
    <x v="1"/>
    <x v="2"/>
    <n v="0"/>
  </r>
  <r>
    <n v="15172"/>
    <x v="208"/>
    <n v="15"/>
    <x v="4"/>
    <n v="69"/>
    <n v="2"/>
    <n v="0"/>
    <n v="0"/>
    <n v="0"/>
    <n v="4"/>
    <n v="0"/>
    <n v="0"/>
    <n v="0"/>
    <n v="2"/>
    <n v="0"/>
    <n v="0"/>
    <n v="0"/>
    <n v="21"/>
    <n v="0"/>
    <n v="0"/>
    <n v="0"/>
    <n v="5"/>
    <n v="0"/>
    <n v="0"/>
    <n v="0"/>
    <n v="5"/>
    <n v="0"/>
    <n v="0"/>
    <n v="0"/>
    <n v="3412"/>
    <x v="213"/>
    <n v="0"/>
    <x v="0"/>
    <x v="1"/>
    <n v="2.86"/>
    <x v="1"/>
    <x v="1"/>
    <x v="1"/>
    <x v="2"/>
    <n v="0"/>
  </r>
  <r>
    <n v="15176"/>
    <x v="209"/>
    <n v="15"/>
    <x v="4"/>
    <n v="2103"/>
    <n v="31"/>
    <n v="1"/>
    <n v="1"/>
    <n v="0"/>
    <n v="32"/>
    <n v="0"/>
    <n v="0"/>
    <n v="0"/>
    <n v="216"/>
    <n v="0"/>
    <n v="6"/>
    <n v="15"/>
    <n v="468"/>
    <n v="0"/>
    <n v="7"/>
    <n v="24"/>
    <n v="273"/>
    <n v="0"/>
    <n v="1"/>
    <n v="3"/>
    <n v="225"/>
    <n v="0"/>
    <n v="5"/>
    <n v="12"/>
    <n v="60737"/>
    <x v="214"/>
    <n v="0"/>
    <x v="0"/>
    <x v="1"/>
    <n v="2.86"/>
    <x v="1"/>
    <x v="1"/>
    <x v="28"/>
    <x v="16"/>
    <n v="1"/>
  </r>
  <r>
    <n v="15180"/>
    <x v="210"/>
    <n v="15"/>
    <x v="4"/>
    <n v="210"/>
    <n v="5"/>
    <n v="0"/>
    <n v="0"/>
    <n v="1"/>
    <n v="0"/>
    <n v="0"/>
    <n v="0"/>
    <n v="0"/>
    <n v="1"/>
    <n v="0"/>
    <n v="0"/>
    <n v="0"/>
    <n v="51"/>
    <n v="0"/>
    <n v="2"/>
    <n v="0"/>
    <n v="15"/>
    <n v="0"/>
    <n v="0"/>
    <n v="0"/>
    <n v="22"/>
    <n v="0"/>
    <n v="0"/>
    <n v="0"/>
    <n v="4195"/>
    <x v="215"/>
    <n v="0"/>
    <x v="0"/>
    <x v="1"/>
    <n v="2.86"/>
    <x v="1"/>
    <x v="1"/>
    <x v="1"/>
    <x v="2"/>
    <n v="0"/>
  </r>
  <r>
    <n v="15183"/>
    <x v="211"/>
    <n v="15"/>
    <x v="4"/>
    <n v="504"/>
    <n v="7"/>
    <n v="0"/>
    <n v="0"/>
    <n v="0"/>
    <n v="4"/>
    <n v="0"/>
    <n v="0"/>
    <n v="0"/>
    <n v="22"/>
    <n v="0"/>
    <n v="0"/>
    <n v="6"/>
    <n v="160"/>
    <n v="0"/>
    <n v="0"/>
    <n v="8"/>
    <n v="49"/>
    <n v="0"/>
    <n v="0"/>
    <n v="6"/>
    <n v="71"/>
    <n v="0"/>
    <n v="0"/>
    <n v="1"/>
    <n v="8405"/>
    <x v="216"/>
    <n v="0"/>
    <x v="0"/>
    <x v="1"/>
    <n v="2.86"/>
    <x v="1"/>
    <x v="1"/>
    <x v="6"/>
    <x v="22"/>
    <n v="0"/>
  </r>
  <r>
    <n v="15185"/>
    <x v="212"/>
    <n v="15"/>
    <x v="4"/>
    <n v="205"/>
    <n v="6"/>
    <n v="0"/>
    <n v="0"/>
    <n v="0"/>
    <n v="2"/>
    <n v="0"/>
    <n v="0"/>
    <n v="0"/>
    <n v="5"/>
    <n v="0"/>
    <n v="0"/>
    <n v="1"/>
    <n v="93"/>
    <n v="0"/>
    <n v="3"/>
    <n v="4"/>
    <n v="5"/>
    <n v="0"/>
    <n v="0"/>
    <n v="0"/>
    <n v="13"/>
    <n v="0"/>
    <n v="2"/>
    <n v="0"/>
    <n v="6226"/>
    <x v="217"/>
    <n v="0"/>
    <x v="0"/>
    <x v="1"/>
    <n v="2.86"/>
    <x v="1"/>
    <x v="1"/>
    <x v="1"/>
    <x v="2"/>
    <n v="0"/>
  </r>
  <r>
    <n v="15187"/>
    <x v="213"/>
    <n v="15"/>
    <x v="4"/>
    <n v="19"/>
    <n v="0"/>
    <n v="0"/>
    <n v="0"/>
    <n v="0"/>
    <n v="0"/>
    <n v="0"/>
    <n v="0"/>
    <n v="0"/>
    <n v="0"/>
    <n v="0"/>
    <n v="0"/>
    <n v="0"/>
    <n v="3"/>
    <n v="0"/>
    <n v="0"/>
    <n v="0"/>
    <n v="4"/>
    <n v="0"/>
    <n v="0"/>
    <n v="0"/>
    <n v="1"/>
    <n v="0"/>
    <n v="0"/>
    <n v="0"/>
    <n v="2995"/>
    <x v="218"/>
    <n v="0"/>
    <x v="0"/>
    <x v="1"/>
    <n v="2.86"/>
    <x v="1"/>
    <x v="1"/>
    <x v="1"/>
    <x v="2"/>
    <n v="0"/>
  </r>
  <r>
    <n v="15189"/>
    <x v="214"/>
    <n v="15"/>
    <x v="4"/>
    <n v="30"/>
    <n v="0"/>
    <n v="0"/>
    <n v="0"/>
    <n v="0"/>
    <n v="0"/>
    <n v="0"/>
    <n v="0"/>
    <n v="0"/>
    <n v="0"/>
    <n v="0"/>
    <n v="0"/>
    <n v="0"/>
    <n v="10"/>
    <n v="0"/>
    <n v="1"/>
    <n v="0"/>
    <n v="0"/>
    <n v="0"/>
    <n v="0"/>
    <n v="0"/>
    <n v="0"/>
    <n v="0"/>
    <n v="0"/>
    <n v="0"/>
    <n v="4963"/>
    <x v="219"/>
    <n v="0"/>
    <x v="0"/>
    <x v="1"/>
    <n v="2.86"/>
    <x v="1"/>
    <x v="1"/>
    <x v="1"/>
    <x v="2"/>
    <n v="0"/>
  </r>
  <r>
    <n v="15204"/>
    <x v="215"/>
    <n v="15"/>
    <x v="4"/>
    <n v="429"/>
    <n v="153"/>
    <n v="0"/>
    <n v="6"/>
    <n v="28"/>
    <n v="4"/>
    <n v="0"/>
    <n v="0"/>
    <n v="0"/>
    <n v="3"/>
    <n v="0"/>
    <n v="0"/>
    <n v="0"/>
    <n v="67"/>
    <n v="0"/>
    <n v="2"/>
    <n v="5"/>
    <n v="13"/>
    <n v="0"/>
    <n v="0"/>
    <n v="1"/>
    <n v="17"/>
    <n v="0"/>
    <n v="1"/>
    <n v="3"/>
    <n v="14040"/>
    <x v="220"/>
    <n v="0"/>
    <x v="0"/>
    <x v="1"/>
    <n v="2.86"/>
    <x v="1"/>
    <x v="1"/>
    <x v="1"/>
    <x v="2"/>
    <n v="0"/>
  </r>
  <r>
    <n v="15212"/>
    <x v="216"/>
    <n v="15"/>
    <x v="4"/>
    <n v="119"/>
    <n v="4"/>
    <n v="0"/>
    <n v="0"/>
    <n v="0"/>
    <n v="2"/>
    <n v="0"/>
    <n v="0"/>
    <n v="0"/>
    <n v="10"/>
    <n v="0"/>
    <n v="1"/>
    <n v="0"/>
    <n v="48"/>
    <n v="0"/>
    <n v="1"/>
    <n v="2"/>
    <n v="9"/>
    <n v="0"/>
    <n v="1"/>
    <n v="0"/>
    <n v="4"/>
    <n v="0"/>
    <n v="1"/>
    <n v="1"/>
    <n v="3832"/>
    <x v="221"/>
    <n v="0"/>
    <x v="0"/>
    <x v="1"/>
    <n v="2.86"/>
    <x v="1"/>
    <x v="1"/>
    <x v="1"/>
    <x v="2"/>
    <n v="0"/>
  </r>
  <r>
    <n v="15215"/>
    <x v="217"/>
    <n v="15"/>
    <x v="4"/>
    <n v="35"/>
    <n v="0"/>
    <n v="0"/>
    <n v="0"/>
    <n v="0"/>
    <n v="1"/>
    <n v="0"/>
    <n v="0"/>
    <n v="0"/>
    <n v="2"/>
    <n v="0"/>
    <n v="0"/>
    <n v="1"/>
    <n v="13"/>
    <n v="0"/>
    <n v="0"/>
    <n v="1"/>
    <n v="1"/>
    <n v="0"/>
    <n v="0"/>
    <n v="0"/>
    <n v="2"/>
    <n v="0"/>
    <n v="0"/>
    <n v="0"/>
    <n v="2674"/>
    <x v="222"/>
    <n v="0"/>
    <x v="0"/>
    <x v="1"/>
    <n v="2.86"/>
    <x v="1"/>
    <x v="1"/>
    <x v="1"/>
    <x v="2"/>
    <n v="0"/>
  </r>
  <r>
    <n v="15218"/>
    <x v="218"/>
    <n v="15"/>
    <x v="4"/>
    <n v="60"/>
    <n v="1"/>
    <n v="0"/>
    <n v="0"/>
    <n v="0"/>
    <n v="0"/>
    <n v="0"/>
    <n v="0"/>
    <n v="0"/>
    <n v="3"/>
    <n v="0"/>
    <n v="0"/>
    <n v="0"/>
    <n v="9"/>
    <n v="0"/>
    <n v="1"/>
    <n v="0"/>
    <n v="1"/>
    <n v="0"/>
    <n v="0"/>
    <n v="0"/>
    <n v="1"/>
    <n v="0"/>
    <n v="0"/>
    <n v="0"/>
    <n v="2941"/>
    <x v="223"/>
    <n v="0"/>
    <x v="0"/>
    <x v="1"/>
    <n v="2.86"/>
    <x v="1"/>
    <x v="1"/>
    <x v="13"/>
    <x v="2"/>
    <n v="0"/>
  </r>
  <r>
    <n v="15223"/>
    <x v="219"/>
    <n v="15"/>
    <x v="4"/>
    <n v="1014"/>
    <n v="7"/>
    <n v="0"/>
    <n v="0"/>
    <n v="0"/>
    <n v="24"/>
    <n v="0"/>
    <n v="0"/>
    <n v="1"/>
    <n v="204"/>
    <n v="0"/>
    <n v="10"/>
    <n v="10"/>
    <n v="472"/>
    <n v="0"/>
    <n v="16"/>
    <n v="9"/>
    <n v="161"/>
    <n v="0"/>
    <n v="5"/>
    <n v="4"/>
    <n v="72"/>
    <n v="0"/>
    <n v="1"/>
    <n v="2"/>
    <n v="11295"/>
    <x v="224"/>
    <n v="0"/>
    <x v="1"/>
    <x v="1"/>
    <n v="2.86"/>
    <x v="1"/>
    <x v="1"/>
    <x v="6"/>
    <x v="12"/>
    <n v="0"/>
  </r>
  <r>
    <n v="15224"/>
    <x v="220"/>
    <n v="15"/>
    <x v="4"/>
    <n v="41"/>
    <n v="0"/>
    <n v="0"/>
    <n v="0"/>
    <n v="0"/>
    <n v="1"/>
    <n v="0"/>
    <n v="0"/>
    <n v="0"/>
    <n v="3"/>
    <n v="0"/>
    <n v="0"/>
    <n v="0"/>
    <n v="15"/>
    <n v="0"/>
    <n v="0"/>
    <n v="0"/>
    <n v="4"/>
    <n v="0"/>
    <n v="0"/>
    <n v="0"/>
    <n v="0"/>
    <n v="0"/>
    <n v="0"/>
    <n v="0"/>
    <n v="4020"/>
    <x v="225"/>
    <n v="0"/>
    <x v="0"/>
    <x v="1"/>
    <n v="2.86"/>
    <x v="1"/>
    <x v="1"/>
    <x v="1"/>
    <x v="2"/>
    <n v="0"/>
  </r>
  <r>
    <n v="15226"/>
    <x v="221"/>
    <n v="15"/>
    <x v="4"/>
    <n v="64"/>
    <n v="0"/>
    <n v="0"/>
    <n v="0"/>
    <n v="0"/>
    <n v="1"/>
    <n v="0"/>
    <n v="0"/>
    <n v="0"/>
    <n v="4"/>
    <n v="0"/>
    <n v="0"/>
    <n v="0"/>
    <n v="24"/>
    <n v="0"/>
    <n v="0"/>
    <n v="0"/>
    <n v="5"/>
    <n v="0"/>
    <n v="0"/>
    <n v="0"/>
    <n v="6"/>
    <n v="0"/>
    <n v="0"/>
    <n v="0"/>
    <n v="1910"/>
    <x v="226"/>
    <n v="0"/>
    <x v="0"/>
    <x v="1"/>
    <n v="2.86"/>
    <x v="1"/>
    <x v="1"/>
    <x v="1"/>
    <x v="2"/>
    <n v="0"/>
  </r>
  <r>
    <n v="15232"/>
    <x v="222"/>
    <n v="15"/>
    <x v="4"/>
    <n v="11"/>
    <n v="0"/>
    <n v="0"/>
    <n v="0"/>
    <n v="0"/>
    <n v="0"/>
    <n v="0"/>
    <n v="0"/>
    <n v="0"/>
    <n v="2"/>
    <n v="0"/>
    <n v="0"/>
    <n v="0"/>
    <n v="14"/>
    <n v="0"/>
    <n v="0"/>
    <n v="0"/>
    <n v="5"/>
    <n v="0"/>
    <n v="0"/>
    <n v="0"/>
    <n v="4"/>
    <n v="0"/>
    <n v="0"/>
    <n v="0"/>
    <n v="5026"/>
    <x v="227"/>
    <n v="0"/>
    <x v="0"/>
    <x v="1"/>
    <n v="2.86"/>
    <x v="1"/>
    <x v="1"/>
    <x v="1"/>
    <x v="2"/>
    <n v="0"/>
  </r>
  <r>
    <n v="15236"/>
    <x v="223"/>
    <n v="15"/>
    <x v="4"/>
    <n v="156"/>
    <n v="7"/>
    <n v="0"/>
    <n v="0"/>
    <n v="0"/>
    <n v="1"/>
    <n v="0"/>
    <n v="0"/>
    <n v="0"/>
    <n v="1"/>
    <n v="0"/>
    <n v="0"/>
    <n v="0"/>
    <n v="45"/>
    <n v="0"/>
    <n v="0"/>
    <n v="2"/>
    <n v="21"/>
    <n v="0"/>
    <n v="0"/>
    <n v="1"/>
    <n v="11"/>
    <n v="0"/>
    <n v="0"/>
    <n v="0"/>
    <n v="2664"/>
    <x v="228"/>
    <n v="0"/>
    <x v="0"/>
    <x v="1"/>
    <n v="2.86"/>
    <x v="1"/>
    <x v="1"/>
    <x v="1"/>
    <x v="2"/>
    <n v="0"/>
  </r>
  <r>
    <n v="15238"/>
    <x v="224"/>
    <n v="15"/>
    <x v="4"/>
    <n v="3285"/>
    <n v="48"/>
    <n v="0"/>
    <n v="1"/>
    <n v="1"/>
    <n v="37"/>
    <n v="0"/>
    <n v="2"/>
    <n v="0"/>
    <n v="291"/>
    <n v="0"/>
    <n v="8"/>
    <n v="9"/>
    <n v="790"/>
    <n v="0"/>
    <n v="14"/>
    <n v="31"/>
    <n v="325"/>
    <n v="0"/>
    <n v="8"/>
    <n v="4"/>
    <n v="188"/>
    <n v="0"/>
    <n v="5"/>
    <n v="7"/>
    <n v="132894"/>
    <x v="229"/>
    <n v="0"/>
    <x v="0"/>
    <x v="1"/>
    <n v="2.86"/>
    <x v="0"/>
    <x v="0"/>
    <x v="53"/>
    <x v="75"/>
    <n v="0"/>
  </r>
  <r>
    <n v="15244"/>
    <x v="225"/>
    <n v="15"/>
    <x v="4"/>
    <n v="83"/>
    <n v="3"/>
    <n v="0"/>
    <n v="0"/>
    <n v="0"/>
    <n v="0"/>
    <n v="0"/>
    <n v="0"/>
    <n v="0"/>
    <n v="1"/>
    <n v="0"/>
    <n v="0"/>
    <n v="0"/>
    <n v="13"/>
    <n v="0"/>
    <n v="0"/>
    <n v="0"/>
    <n v="9"/>
    <n v="0"/>
    <n v="0"/>
    <n v="0"/>
    <n v="3"/>
    <n v="0"/>
    <n v="0"/>
    <n v="0"/>
    <n v="4422"/>
    <x v="230"/>
    <n v="0"/>
    <x v="0"/>
    <x v="1"/>
    <n v="2.86"/>
    <x v="1"/>
    <x v="1"/>
    <x v="1"/>
    <x v="2"/>
    <n v="0"/>
  </r>
  <r>
    <n v="15248"/>
    <x v="226"/>
    <n v="15"/>
    <x v="4"/>
    <n v="120"/>
    <n v="0"/>
    <n v="0"/>
    <n v="0"/>
    <n v="0"/>
    <n v="1"/>
    <n v="0"/>
    <n v="0"/>
    <n v="0"/>
    <n v="0"/>
    <n v="0"/>
    <n v="0"/>
    <n v="0"/>
    <n v="25"/>
    <n v="0"/>
    <n v="0"/>
    <n v="0"/>
    <n v="5"/>
    <n v="0"/>
    <n v="0"/>
    <n v="0"/>
    <n v="7"/>
    <n v="0"/>
    <n v="0"/>
    <n v="0"/>
    <n v="3248"/>
    <x v="231"/>
    <n v="0"/>
    <x v="0"/>
    <x v="1"/>
    <n v="2.86"/>
    <x v="1"/>
    <x v="1"/>
    <x v="1"/>
    <x v="2"/>
    <n v="0"/>
  </r>
  <r>
    <n v="15272"/>
    <x v="227"/>
    <n v="15"/>
    <x v="4"/>
    <n v="88"/>
    <n v="0"/>
    <n v="0"/>
    <n v="0"/>
    <n v="0"/>
    <n v="2"/>
    <n v="0"/>
    <n v="0"/>
    <n v="0"/>
    <n v="6"/>
    <n v="0"/>
    <n v="0"/>
    <n v="0"/>
    <n v="33"/>
    <n v="0"/>
    <n v="0"/>
    <n v="2"/>
    <n v="14"/>
    <n v="0"/>
    <n v="0"/>
    <n v="0"/>
    <n v="11"/>
    <n v="0"/>
    <n v="0"/>
    <n v="0"/>
    <n v="7194"/>
    <x v="232"/>
    <n v="0"/>
    <x v="0"/>
    <x v="1"/>
    <n v="2.86"/>
    <x v="1"/>
    <x v="1"/>
    <x v="1"/>
    <x v="2"/>
    <n v="0"/>
  </r>
  <r>
    <n v="15276"/>
    <x v="228"/>
    <n v="15"/>
    <x v="4"/>
    <n v="53"/>
    <n v="0"/>
    <n v="0"/>
    <n v="0"/>
    <n v="0"/>
    <n v="1"/>
    <n v="0"/>
    <n v="0"/>
    <n v="0"/>
    <n v="2"/>
    <n v="0"/>
    <n v="0"/>
    <n v="0"/>
    <n v="16"/>
    <n v="0"/>
    <n v="0"/>
    <n v="0"/>
    <n v="7"/>
    <n v="0"/>
    <n v="0"/>
    <n v="0"/>
    <n v="6"/>
    <n v="0"/>
    <n v="0"/>
    <n v="0"/>
    <n v="3461"/>
    <x v="233"/>
    <n v="0"/>
    <x v="0"/>
    <x v="1"/>
    <n v="2.86"/>
    <x v="1"/>
    <x v="1"/>
    <x v="1"/>
    <x v="2"/>
    <n v="0"/>
  </r>
  <r>
    <n v="15293"/>
    <x v="229"/>
    <n v="15"/>
    <x v="4"/>
    <n v="59"/>
    <n v="1"/>
    <n v="0"/>
    <n v="0"/>
    <n v="0"/>
    <n v="1"/>
    <n v="0"/>
    <n v="0"/>
    <n v="0"/>
    <n v="0"/>
    <n v="0"/>
    <n v="0"/>
    <n v="0"/>
    <n v="25"/>
    <n v="0"/>
    <n v="0"/>
    <n v="1"/>
    <n v="5"/>
    <n v="0"/>
    <n v="0"/>
    <n v="0"/>
    <n v="2"/>
    <n v="0"/>
    <n v="0"/>
    <n v="0"/>
    <n v="2958"/>
    <x v="234"/>
    <n v="0"/>
    <x v="0"/>
    <x v="1"/>
    <n v="2.86"/>
    <x v="1"/>
    <x v="1"/>
    <x v="1"/>
    <x v="2"/>
    <n v="0"/>
  </r>
  <r>
    <n v="15296"/>
    <x v="230"/>
    <n v="15"/>
    <x v="4"/>
    <n v="92"/>
    <n v="1"/>
    <n v="0"/>
    <n v="0"/>
    <n v="0"/>
    <n v="0"/>
    <n v="0"/>
    <n v="0"/>
    <n v="0"/>
    <n v="1"/>
    <n v="0"/>
    <n v="0"/>
    <n v="1"/>
    <n v="18"/>
    <n v="0"/>
    <n v="0"/>
    <n v="1"/>
    <n v="5"/>
    <n v="0"/>
    <n v="0"/>
    <n v="1"/>
    <n v="0"/>
    <n v="0"/>
    <n v="0"/>
    <n v="0"/>
    <n v="5165"/>
    <x v="235"/>
    <n v="0"/>
    <x v="0"/>
    <x v="1"/>
    <n v="2.86"/>
    <x v="1"/>
    <x v="1"/>
    <x v="1"/>
    <x v="2"/>
    <n v="0"/>
  </r>
  <r>
    <n v="15299"/>
    <x v="231"/>
    <n v="15"/>
    <x v="4"/>
    <n v="644"/>
    <n v="10"/>
    <n v="0"/>
    <n v="0"/>
    <n v="0"/>
    <n v="5"/>
    <n v="0"/>
    <n v="0"/>
    <n v="0"/>
    <n v="38"/>
    <n v="0"/>
    <n v="1"/>
    <n v="5"/>
    <n v="111"/>
    <n v="0"/>
    <n v="5"/>
    <n v="6"/>
    <n v="67"/>
    <n v="0"/>
    <n v="2"/>
    <n v="0"/>
    <n v="22"/>
    <n v="0"/>
    <n v="0"/>
    <n v="0"/>
    <n v="19415"/>
    <x v="236"/>
    <n v="0"/>
    <x v="0"/>
    <x v="1"/>
    <n v="2.86"/>
    <x v="1"/>
    <x v="1"/>
    <x v="4"/>
    <x v="5"/>
    <n v="0"/>
  </r>
  <r>
    <n v="15317"/>
    <x v="232"/>
    <n v="15"/>
    <x v="4"/>
    <n v="17"/>
    <n v="0"/>
    <n v="0"/>
    <n v="0"/>
    <n v="0"/>
    <n v="1"/>
    <n v="0"/>
    <n v="0"/>
    <n v="0"/>
    <n v="0"/>
    <n v="0"/>
    <n v="0"/>
    <n v="0"/>
    <n v="9"/>
    <n v="0"/>
    <n v="0"/>
    <n v="0"/>
    <n v="5"/>
    <n v="0"/>
    <n v="0"/>
    <n v="0"/>
    <n v="2"/>
    <n v="0"/>
    <n v="0"/>
    <n v="0"/>
    <n v="1967"/>
    <x v="237"/>
    <n v="0"/>
    <x v="0"/>
    <x v="1"/>
    <n v="2.86"/>
    <x v="1"/>
    <x v="1"/>
    <x v="1"/>
    <x v="2"/>
    <n v="0"/>
  </r>
  <r>
    <n v="15322"/>
    <x v="233"/>
    <n v="15"/>
    <x v="4"/>
    <n v="297"/>
    <n v="4"/>
    <n v="0"/>
    <n v="0"/>
    <n v="0"/>
    <n v="2"/>
    <n v="0"/>
    <n v="0"/>
    <n v="0"/>
    <n v="18"/>
    <n v="0"/>
    <n v="0"/>
    <n v="0"/>
    <n v="58"/>
    <n v="0"/>
    <n v="0"/>
    <n v="1"/>
    <n v="14"/>
    <n v="0"/>
    <n v="0"/>
    <n v="0"/>
    <n v="25"/>
    <n v="0"/>
    <n v="0"/>
    <n v="0"/>
    <n v="11523"/>
    <x v="238"/>
    <n v="0"/>
    <x v="0"/>
    <x v="1"/>
    <n v="2.86"/>
    <x v="1"/>
    <x v="1"/>
    <x v="13"/>
    <x v="2"/>
    <n v="0"/>
  </r>
  <r>
    <n v="15325"/>
    <x v="234"/>
    <n v="15"/>
    <x v="4"/>
    <n v="119"/>
    <n v="6"/>
    <n v="0"/>
    <n v="0"/>
    <n v="0"/>
    <n v="1"/>
    <n v="0"/>
    <n v="0"/>
    <n v="0"/>
    <n v="0"/>
    <n v="0"/>
    <n v="0"/>
    <n v="0"/>
    <n v="25"/>
    <n v="0"/>
    <n v="1"/>
    <n v="0"/>
    <n v="13"/>
    <n v="0"/>
    <n v="0"/>
    <n v="0"/>
    <n v="7"/>
    <n v="0"/>
    <n v="0"/>
    <n v="0"/>
    <n v="3527"/>
    <x v="239"/>
    <n v="0"/>
    <x v="0"/>
    <x v="1"/>
    <n v="2.86"/>
    <x v="1"/>
    <x v="1"/>
    <x v="1"/>
    <x v="2"/>
    <n v="0"/>
  </r>
  <r>
    <n v="15332"/>
    <x v="235"/>
    <n v="15"/>
    <x v="4"/>
    <n v="75"/>
    <n v="1"/>
    <n v="0"/>
    <n v="1"/>
    <n v="0"/>
    <n v="0"/>
    <n v="0"/>
    <n v="0"/>
    <n v="0"/>
    <n v="3"/>
    <n v="0"/>
    <n v="0"/>
    <n v="0"/>
    <n v="35"/>
    <n v="0"/>
    <n v="0"/>
    <n v="0"/>
    <n v="1"/>
    <n v="0"/>
    <n v="0"/>
    <n v="0"/>
    <n v="3"/>
    <n v="0"/>
    <n v="0"/>
    <n v="0"/>
    <n v="4545"/>
    <x v="240"/>
    <n v="0"/>
    <x v="0"/>
    <x v="1"/>
    <n v="2.86"/>
    <x v="1"/>
    <x v="1"/>
    <x v="1"/>
    <x v="2"/>
    <n v="0"/>
  </r>
  <r>
    <n v="15362"/>
    <x v="236"/>
    <n v="15"/>
    <x v="4"/>
    <n v="49"/>
    <n v="0"/>
    <n v="0"/>
    <n v="0"/>
    <n v="0"/>
    <n v="2"/>
    <n v="0"/>
    <n v="0"/>
    <n v="0"/>
    <n v="5"/>
    <n v="0"/>
    <n v="0"/>
    <n v="0"/>
    <n v="20"/>
    <n v="0"/>
    <n v="1"/>
    <n v="0"/>
    <n v="1"/>
    <n v="0"/>
    <n v="0"/>
    <n v="0"/>
    <n v="14"/>
    <n v="0"/>
    <n v="0"/>
    <n v="0"/>
    <n v="2094"/>
    <x v="241"/>
    <n v="0"/>
    <x v="0"/>
    <x v="1"/>
    <n v="2.86"/>
    <x v="1"/>
    <x v="1"/>
    <x v="1"/>
    <x v="2"/>
    <n v="0"/>
  </r>
  <r>
    <n v="15367"/>
    <x v="237"/>
    <n v="15"/>
    <x v="4"/>
    <n v="114"/>
    <n v="1"/>
    <n v="0"/>
    <n v="0"/>
    <n v="0"/>
    <n v="0"/>
    <n v="0"/>
    <n v="0"/>
    <n v="0"/>
    <n v="7"/>
    <n v="0"/>
    <n v="0"/>
    <n v="1"/>
    <n v="37"/>
    <n v="0"/>
    <n v="0"/>
    <n v="3"/>
    <n v="11"/>
    <n v="0"/>
    <n v="0"/>
    <n v="1"/>
    <n v="11"/>
    <n v="0"/>
    <n v="0"/>
    <n v="0"/>
    <n v="7755"/>
    <x v="242"/>
    <n v="0"/>
    <x v="0"/>
    <x v="1"/>
    <n v="2.86"/>
    <x v="1"/>
    <x v="1"/>
    <x v="1"/>
    <x v="2"/>
    <n v="0"/>
  </r>
  <r>
    <n v="15368"/>
    <x v="61"/>
    <n v="15"/>
    <x v="4"/>
    <n v="108"/>
    <n v="1"/>
    <n v="0"/>
    <n v="0"/>
    <n v="0"/>
    <n v="2"/>
    <n v="0"/>
    <n v="0"/>
    <n v="0"/>
    <n v="7"/>
    <n v="0"/>
    <n v="0"/>
    <n v="0"/>
    <n v="43"/>
    <n v="0"/>
    <n v="0"/>
    <n v="1"/>
    <n v="2"/>
    <n v="0"/>
    <n v="0"/>
    <n v="1"/>
    <n v="7"/>
    <n v="0"/>
    <n v="0"/>
    <n v="1"/>
    <n v="4168"/>
    <x v="243"/>
    <n v="0"/>
    <x v="0"/>
    <x v="1"/>
    <n v="2.86"/>
    <x v="1"/>
    <x v="1"/>
    <x v="1"/>
    <x v="2"/>
    <n v="0"/>
  </r>
  <r>
    <n v="15377"/>
    <x v="238"/>
    <n v="15"/>
    <x v="4"/>
    <n v="391"/>
    <n v="6"/>
    <n v="0"/>
    <n v="0"/>
    <n v="0"/>
    <n v="5"/>
    <n v="0"/>
    <n v="0"/>
    <n v="0"/>
    <n v="7"/>
    <n v="0"/>
    <n v="0"/>
    <n v="0"/>
    <n v="104"/>
    <n v="0"/>
    <n v="0"/>
    <n v="0"/>
    <n v="37"/>
    <n v="0"/>
    <n v="0"/>
    <n v="0"/>
    <n v="59"/>
    <n v="0"/>
    <n v="0"/>
    <n v="1"/>
    <n v="3730"/>
    <x v="244"/>
    <n v="0"/>
    <x v="0"/>
    <x v="1"/>
    <n v="2.86"/>
    <x v="1"/>
    <x v="1"/>
    <x v="1"/>
    <x v="2"/>
    <n v="0"/>
  </r>
  <r>
    <n v="15380"/>
    <x v="239"/>
    <n v="15"/>
    <x v="4"/>
    <n v="17"/>
    <n v="0"/>
    <n v="0"/>
    <n v="0"/>
    <n v="0"/>
    <n v="1"/>
    <n v="0"/>
    <n v="0"/>
    <n v="0"/>
    <n v="0"/>
    <n v="0"/>
    <n v="0"/>
    <n v="0"/>
    <n v="8"/>
    <n v="0"/>
    <n v="0"/>
    <n v="2"/>
    <n v="0"/>
    <n v="0"/>
    <n v="0"/>
    <n v="3"/>
    <n v="1"/>
    <n v="0"/>
    <n v="0"/>
    <n v="1"/>
    <n v="2851"/>
    <x v="245"/>
    <n v="0"/>
    <x v="0"/>
    <x v="1"/>
    <n v="2.86"/>
    <x v="1"/>
    <x v="1"/>
    <x v="1"/>
    <x v="2"/>
    <n v="0"/>
  </r>
  <r>
    <n v="15401"/>
    <x v="240"/>
    <n v="15"/>
    <x v="4"/>
    <n v="30"/>
    <n v="0"/>
    <n v="0"/>
    <n v="0"/>
    <n v="0"/>
    <n v="0"/>
    <n v="0"/>
    <n v="0"/>
    <n v="0"/>
    <n v="2"/>
    <n v="0"/>
    <n v="0"/>
    <n v="0"/>
    <n v="11"/>
    <n v="0"/>
    <n v="0"/>
    <n v="0"/>
    <n v="0"/>
    <n v="0"/>
    <n v="0"/>
    <n v="0"/>
    <n v="4"/>
    <n v="0"/>
    <n v="0"/>
    <n v="0"/>
    <n v="1197"/>
    <x v="246"/>
    <n v="0"/>
    <x v="0"/>
    <x v="1"/>
    <n v="2.86"/>
    <x v="1"/>
    <x v="1"/>
    <x v="1"/>
    <x v="2"/>
    <n v="0"/>
  </r>
  <r>
    <n v="15403"/>
    <x v="241"/>
    <n v="15"/>
    <x v="4"/>
    <n v="149"/>
    <n v="0"/>
    <n v="0"/>
    <n v="0"/>
    <n v="0"/>
    <n v="1"/>
    <n v="0"/>
    <n v="0"/>
    <n v="0"/>
    <n v="1"/>
    <n v="0"/>
    <n v="0"/>
    <n v="0"/>
    <n v="31"/>
    <n v="0"/>
    <n v="0"/>
    <n v="0"/>
    <n v="3"/>
    <n v="0"/>
    <n v="0"/>
    <n v="0"/>
    <n v="5"/>
    <n v="0"/>
    <n v="0"/>
    <n v="0"/>
    <n v="3220"/>
    <x v="247"/>
    <n v="0"/>
    <x v="0"/>
    <x v="1"/>
    <n v="2.86"/>
    <x v="1"/>
    <x v="1"/>
    <x v="1"/>
    <x v="2"/>
    <n v="0"/>
  </r>
  <r>
    <n v="15407"/>
    <x v="242"/>
    <n v="15"/>
    <x v="4"/>
    <n v="403"/>
    <n v="2"/>
    <n v="0"/>
    <n v="0"/>
    <n v="0"/>
    <n v="8"/>
    <n v="0"/>
    <n v="0"/>
    <n v="1"/>
    <n v="15"/>
    <n v="0"/>
    <n v="0"/>
    <n v="0"/>
    <n v="83"/>
    <n v="1"/>
    <n v="3"/>
    <n v="0"/>
    <n v="21"/>
    <n v="0"/>
    <n v="0"/>
    <n v="3"/>
    <n v="37"/>
    <n v="0"/>
    <n v="1"/>
    <n v="5"/>
    <n v="17627"/>
    <x v="248"/>
    <n v="0"/>
    <x v="0"/>
    <x v="1"/>
    <n v="2.86"/>
    <x v="1"/>
    <x v="1"/>
    <x v="1"/>
    <x v="2"/>
    <n v="0"/>
  </r>
  <r>
    <n v="15425"/>
    <x v="243"/>
    <n v="15"/>
    <x v="4"/>
    <n v="173"/>
    <n v="4"/>
    <n v="0"/>
    <n v="0"/>
    <n v="0"/>
    <n v="1"/>
    <n v="0"/>
    <n v="0"/>
    <n v="1"/>
    <n v="3"/>
    <n v="0"/>
    <n v="0"/>
    <n v="0"/>
    <n v="27"/>
    <n v="0"/>
    <n v="1"/>
    <n v="0"/>
    <n v="1"/>
    <n v="0"/>
    <n v="1"/>
    <n v="0"/>
    <n v="9"/>
    <n v="0"/>
    <n v="0"/>
    <n v="0"/>
    <n v="5355"/>
    <x v="249"/>
    <n v="0"/>
    <x v="0"/>
    <x v="1"/>
    <n v="2.86"/>
    <x v="1"/>
    <x v="1"/>
    <x v="1"/>
    <x v="2"/>
    <n v="0"/>
  </r>
  <r>
    <n v="15442"/>
    <x v="244"/>
    <n v="15"/>
    <x v="4"/>
    <n v="229"/>
    <n v="4"/>
    <n v="0"/>
    <n v="0"/>
    <n v="0"/>
    <n v="3"/>
    <n v="0"/>
    <n v="1"/>
    <n v="0"/>
    <n v="15"/>
    <n v="0"/>
    <n v="0"/>
    <n v="0"/>
    <n v="125"/>
    <n v="0"/>
    <n v="7"/>
    <n v="1"/>
    <n v="40"/>
    <n v="0"/>
    <n v="0"/>
    <n v="0"/>
    <n v="36"/>
    <n v="0"/>
    <n v="3"/>
    <n v="0"/>
    <n v="6078"/>
    <x v="250"/>
    <n v="0"/>
    <x v="0"/>
    <x v="1"/>
    <n v="2.86"/>
    <x v="1"/>
    <x v="1"/>
    <x v="1"/>
    <x v="2"/>
    <n v="0"/>
  </r>
  <r>
    <n v="15455"/>
    <x v="245"/>
    <n v="15"/>
    <x v="4"/>
    <n v="881"/>
    <n v="12"/>
    <n v="0"/>
    <n v="0"/>
    <n v="0"/>
    <n v="3"/>
    <n v="0"/>
    <n v="0"/>
    <n v="0"/>
    <n v="20"/>
    <n v="0"/>
    <n v="0"/>
    <n v="0"/>
    <n v="160"/>
    <n v="0"/>
    <n v="4"/>
    <n v="1"/>
    <n v="75"/>
    <n v="0"/>
    <n v="0"/>
    <n v="1"/>
    <n v="75"/>
    <n v="0"/>
    <n v="3"/>
    <n v="1"/>
    <n v="9481"/>
    <x v="251"/>
    <n v="0"/>
    <x v="0"/>
    <x v="1"/>
    <n v="2.86"/>
    <x v="1"/>
    <x v="1"/>
    <x v="13"/>
    <x v="2"/>
    <n v="0"/>
  </r>
  <r>
    <n v="15464"/>
    <x v="246"/>
    <n v="15"/>
    <x v="4"/>
    <n v="121"/>
    <n v="1"/>
    <n v="0"/>
    <n v="0"/>
    <n v="0"/>
    <n v="1"/>
    <n v="0"/>
    <n v="0"/>
    <n v="0"/>
    <n v="1"/>
    <n v="0"/>
    <n v="0"/>
    <n v="0"/>
    <n v="29"/>
    <n v="0"/>
    <n v="0"/>
    <n v="0"/>
    <n v="7"/>
    <n v="0"/>
    <n v="0"/>
    <n v="0"/>
    <n v="4"/>
    <n v="0"/>
    <n v="0"/>
    <n v="0"/>
    <n v="4944"/>
    <x v="252"/>
    <n v="0"/>
    <x v="0"/>
    <x v="1"/>
    <n v="2.86"/>
    <x v="1"/>
    <x v="1"/>
    <x v="1"/>
    <x v="2"/>
    <n v="0"/>
  </r>
  <r>
    <n v="15466"/>
    <x v="247"/>
    <n v="15"/>
    <x v="4"/>
    <n v="29"/>
    <n v="0"/>
    <n v="0"/>
    <n v="0"/>
    <n v="0"/>
    <n v="0"/>
    <n v="0"/>
    <n v="0"/>
    <n v="0"/>
    <n v="0"/>
    <n v="0"/>
    <n v="0"/>
    <n v="0"/>
    <n v="9"/>
    <n v="0"/>
    <n v="0"/>
    <n v="0"/>
    <n v="2"/>
    <n v="0"/>
    <n v="0"/>
    <n v="0"/>
    <n v="1"/>
    <n v="0"/>
    <n v="0"/>
    <n v="0"/>
    <n v="4485"/>
    <x v="253"/>
    <n v="0"/>
    <x v="0"/>
    <x v="1"/>
    <n v="2.86"/>
    <x v="1"/>
    <x v="1"/>
    <x v="1"/>
    <x v="2"/>
    <n v="0"/>
  </r>
  <r>
    <n v="15469"/>
    <x v="248"/>
    <n v="15"/>
    <x v="4"/>
    <n v="675"/>
    <n v="12"/>
    <n v="0"/>
    <n v="0"/>
    <n v="0"/>
    <n v="13"/>
    <n v="0"/>
    <n v="0"/>
    <n v="0"/>
    <n v="52"/>
    <n v="0"/>
    <n v="0"/>
    <n v="1"/>
    <n v="233"/>
    <n v="0"/>
    <n v="1"/>
    <n v="7"/>
    <n v="75"/>
    <n v="0"/>
    <n v="0"/>
    <n v="1"/>
    <n v="70"/>
    <n v="0"/>
    <n v="2"/>
    <n v="3"/>
    <n v="24356"/>
    <x v="254"/>
    <n v="0"/>
    <x v="0"/>
    <x v="1"/>
    <n v="2.86"/>
    <x v="1"/>
    <x v="1"/>
    <x v="10"/>
    <x v="11"/>
    <n v="0"/>
  </r>
  <r>
    <n v="15476"/>
    <x v="249"/>
    <n v="15"/>
    <x v="4"/>
    <n v="34"/>
    <n v="0"/>
    <n v="0"/>
    <n v="0"/>
    <n v="0"/>
    <n v="0"/>
    <n v="0"/>
    <n v="0"/>
    <n v="0"/>
    <n v="0"/>
    <n v="0"/>
    <n v="0"/>
    <n v="0"/>
    <n v="9"/>
    <n v="0"/>
    <n v="0"/>
    <n v="0"/>
    <n v="1"/>
    <n v="0"/>
    <n v="0"/>
    <n v="0"/>
    <n v="2"/>
    <n v="0"/>
    <n v="0"/>
    <n v="2"/>
    <n v="6021"/>
    <x v="255"/>
    <n v="0"/>
    <x v="0"/>
    <x v="1"/>
    <n v="2.86"/>
    <x v="1"/>
    <x v="1"/>
    <x v="1"/>
    <x v="2"/>
    <n v="0"/>
  </r>
  <r>
    <n v="15480"/>
    <x v="250"/>
    <n v="15"/>
    <x v="4"/>
    <n v="404"/>
    <n v="8"/>
    <n v="0"/>
    <n v="0"/>
    <n v="0"/>
    <n v="8"/>
    <n v="0"/>
    <n v="0"/>
    <n v="0"/>
    <n v="27"/>
    <n v="0"/>
    <n v="2"/>
    <n v="2"/>
    <n v="111"/>
    <n v="0"/>
    <n v="3"/>
    <n v="5"/>
    <n v="57"/>
    <n v="0"/>
    <n v="2"/>
    <n v="2"/>
    <n v="70"/>
    <n v="0"/>
    <n v="0"/>
    <n v="3"/>
    <n v="9094"/>
    <x v="256"/>
    <n v="0"/>
    <x v="0"/>
    <x v="1"/>
    <n v="2.86"/>
    <x v="1"/>
    <x v="1"/>
    <x v="1"/>
    <x v="2"/>
    <n v="0"/>
  </r>
  <r>
    <n v="15491"/>
    <x v="251"/>
    <n v="15"/>
    <x v="4"/>
    <n v="275"/>
    <n v="7"/>
    <n v="0"/>
    <n v="0"/>
    <n v="0"/>
    <n v="2"/>
    <n v="0"/>
    <n v="0"/>
    <n v="0"/>
    <n v="11"/>
    <n v="0"/>
    <n v="0"/>
    <n v="0"/>
    <n v="26"/>
    <n v="0"/>
    <n v="0"/>
    <n v="0"/>
    <n v="28"/>
    <n v="0"/>
    <n v="0"/>
    <n v="0"/>
    <n v="3"/>
    <n v="0"/>
    <n v="0"/>
    <n v="0"/>
    <n v="17334"/>
    <x v="257"/>
    <n v="0"/>
    <x v="0"/>
    <x v="1"/>
    <n v="2.86"/>
    <x v="1"/>
    <x v="1"/>
    <x v="1"/>
    <x v="2"/>
    <n v="0"/>
  </r>
  <r>
    <n v="15494"/>
    <x v="252"/>
    <n v="15"/>
    <x v="4"/>
    <n v="64"/>
    <n v="0"/>
    <n v="0"/>
    <n v="0"/>
    <n v="0"/>
    <n v="1"/>
    <n v="0"/>
    <n v="0"/>
    <n v="0"/>
    <n v="0"/>
    <n v="0"/>
    <n v="0"/>
    <n v="0"/>
    <n v="26"/>
    <n v="0"/>
    <n v="1"/>
    <n v="1"/>
    <n v="6"/>
    <n v="0"/>
    <n v="0"/>
    <n v="0"/>
    <n v="2"/>
    <n v="0"/>
    <n v="1"/>
    <n v="0"/>
    <n v="5493"/>
    <x v="258"/>
    <n v="0"/>
    <x v="0"/>
    <x v="1"/>
    <n v="2.86"/>
    <x v="1"/>
    <x v="1"/>
    <x v="1"/>
    <x v="2"/>
    <n v="0"/>
  </r>
  <r>
    <n v="15500"/>
    <x v="253"/>
    <n v="15"/>
    <x v="4"/>
    <n v="34"/>
    <n v="1"/>
    <n v="0"/>
    <n v="0"/>
    <n v="0"/>
    <n v="1"/>
    <n v="0"/>
    <n v="0"/>
    <n v="0"/>
    <n v="0"/>
    <n v="0"/>
    <n v="0"/>
    <n v="0"/>
    <n v="8"/>
    <n v="0"/>
    <n v="0"/>
    <n v="0"/>
    <n v="4"/>
    <n v="0"/>
    <n v="0"/>
    <n v="1"/>
    <n v="7"/>
    <n v="0"/>
    <n v="1"/>
    <n v="0"/>
    <n v="3047"/>
    <x v="259"/>
    <n v="0"/>
    <x v="0"/>
    <x v="1"/>
    <n v="2.86"/>
    <x v="1"/>
    <x v="1"/>
    <x v="1"/>
    <x v="2"/>
    <n v="0"/>
  </r>
  <r>
    <n v="15507"/>
    <x v="254"/>
    <n v="15"/>
    <x v="4"/>
    <n v="620"/>
    <n v="13"/>
    <n v="0"/>
    <n v="0"/>
    <n v="0"/>
    <n v="11"/>
    <n v="0"/>
    <n v="0"/>
    <n v="0"/>
    <n v="13"/>
    <n v="0"/>
    <n v="0"/>
    <n v="0"/>
    <n v="204"/>
    <n v="0"/>
    <n v="2"/>
    <n v="3"/>
    <n v="62"/>
    <n v="0"/>
    <n v="0"/>
    <n v="1"/>
    <n v="54"/>
    <n v="0"/>
    <n v="0"/>
    <n v="1"/>
    <n v="8613"/>
    <x v="260"/>
    <n v="0"/>
    <x v="0"/>
    <x v="1"/>
    <n v="2.86"/>
    <x v="1"/>
    <x v="1"/>
    <x v="13"/>
    <x v="5"/>
    <n v="0"/>
  </r>
  <r>
    <n v="15511"/>
    <x v="255"/>
    <n v="15"/>
    <x v="4"/>
    <n v="38"/>
    <n v="0"/>
    <n v="0"/>
    <n v="0"/>
    <n v="0"/>
    <n v="0"/>
    <n v="0"/>
    <n v="0"/>
    <n v="0"/>
    <n v="0"/>
    <n v="0"/>
    <n v="0"/>
    <n v="0"/>
    <n v="8"/>
    <n v="0"/>
    <n v="0"/>
    <n v="1"/>
    <n v="6"/>
    <n v="0"/>
    <n v="0"/>
    <n v="0"/>
    <n v="1"/>
    <n v="0"/>
    <n v="0"/>
    <n v="0"/>
    <n v="2618"/>
    <x v="261"/>
    <n v="0"/>
    <x v="0"/>
    <x v="1"/>
    <n v="2.86"/>
    <x v="1"/>
    <x v="1"/>
    <x v="1"/>
    <x v="2"/>
    <n v="0"/>
  </r>
  <r>
    <n v="15514"/>
    <x v="256"/>
    <n v="15"/>
    <x v="4"/>
    <n v="800"/>
    <n v="13"/>
    <n v="0"/>
    <n v="0"/>
    <n v="1"/>
    <n v="10"/>
    <n v="0"/>
    <n v="0"/>
    <n v="1"/>
    <n v="5"/>
    <n v="0"/>
    <n v="0"/>
    <n v="0"/>
    <n v="218"/>
    <n v="0"/>
    <n v="0"/>
    <n v="1"/>
    <n v="40"/>
    <n v="0"/>
    <n v="0"/>
    <n v="0"/>
    <n v="63"/>
    <n v="0"/>
    <n v="0"/>
    <n v="0"/>
    <n v="3479"/>
    <x v="262"/>
    <n v="0"/>
    <x v="1"/>
    <x v="1"/>
    <n v="2.86"/>
    <x v="1"/>
    <x v="1"/>
    <x v="1"/>
    <x v="1"/>
    <n v="0"/>
  </r>
  <r>
    <n v="15516"/>
    <x v="257"/>
    <n v="15"/>
    <x v="4"/>
    <n v="617"/>
    <n v="14"/>
    <n v="0"/>
    <n v="0"/>
    <n v="0"/>
    <n v="14"/>
    <n v="0"/>
    <n v="0"/>
    <n v="0"/>
    <n v="35"/>
    <n v="0"/>
    <n v="4"/>
    <n v="0"/>
    <n v="148"/>
    <n v="0"/>
    <n v="12"/>
    <n v="1"/>
    <n v="37"/>
    <n v="0"/>
    <n v="0"/>
    <n v="0"/>
    <n v="37"/>
    <n v="0"/>
    <n v="2"/>
    <n v="0"/>
    <n v="36429"/>
    <x v="263"/>
    <n v="0"/>
    <x v="0"/>
    <x v="1"/>
    <n v="2.86"/>
    <x v="1"/>
    <x v="1"/>
    <x v="32"/>
    <x v="36"/>
    <n v="0"/>
  </r>
  <r>
    <n v="15518"/>
    <x v="258"/>
    <n v="15"/>
    <x v="4"/>
    <n v="295"/>
    <n v="3"/>
    <n v="0"/>
    <n v="0"/>
    <n v="0"/>
    <n v="4"/>
    <n v="0"/>
    <n v="0"/>
    <n v="0"/>
    <n v="10"/>
    <n v="0"/>
    <n v="0"/>
    <n v="0"/>
    <n v="63"/>
    <n v="0"/>
    <n v="0"/>
    <n v="0"/>
    <n v="22"/>
    <n v="0"/>
    <n v="0"/>
    <n v="0"/>
    <n v="6"/>
    <n v="0"/>
    <n v="0"/>
    <n v="1"/>
    <n v="2544"/>
    <x v="264"/>
    <n v="0"/>
    <x v="0"/>
    <x v="1"/>
    <n v="2.86"/>
    <x v="1"/>
    <x v="1"/>
    <x v="13"/>
    <x v="2"/>
    <n v="0"/>
  </r>
  <r>
    <n v="15522"/>
    <x v="259"/>
    <n v="15"/>
    <x v="4"/>
    <n v="28"/>
    <n v="0"/>
    <n v="0"/>
    <n v="0"/>
    <n v="0"/>
    <n v="1"/>
    <n v="0"/>
    <n v="0"/>
    <n v="0"/>
    <n v="0"/>
    <n v="0"/>
    <n v="0"/>
    <n v="0"/>
    <n v="4"/>
    <n v="0"/>
    <n v="0"/>
    <n v="0"/>
    <n v="1"/>
    <n v="0"/>
    <n v="0"/>
    <n v="0"/>
    <n v="1"/>
    <n v="0"/>
    <n v="0"/>
    <n v="0"/>
    <n v="1814"/>
    <x v="265"/>
    <n v="0"/>
    <x v="0"/>
    <x v="1"/>
    <n v="2.86"/>
    <x v="1"/>
    <x v="1"/>
    <x v="1"/>
    <x v="2"/>
    <n v="0"/>
  </r>
  <r>
    <n v="15531"/>
    <x v="260"/>
    <n v="15"/>
    <x v="4"/>
    <n v="398"/>
    <n v="2"/>
    <n v="0"/>
    <n v="0"/>
    <n v="0"/>
    <n v="5"/>
    <n v="0"/>
    <n v="0"/>
    <n v="0"/>
    <n v="18"/>
    <n v="0"/>
    <n v="0"/>
    <n v="0"/>
    <n v="82"/>
    <n v="0"/>
    <n v="1"/>
    <n v="1"/>
    <n v="26"/>
    <n v="0"/>
    <n v="0"/>
    <n v="0"/>
    <n v="29"/>
    <n v="0"/>
    <n v="3"/>
    <n v="1"/>
    <n v="7627"/>
    <x v="266"/>
    <n v="0"/>
    <x v="0"/>
    <x v="1"/>
    <n v="2.86"/>
    <x v="1"/>
    <x v="1"/>
    <x v="1"/>
    <x v="2"/>
    <n v="0"/>
  </r>
  <r>
    <n v="15533"/>
    <x v="261"/>
    <n v="15"/>
    <x v="4"/>
    <n v="159"/>
    <n v="4"/>
    <n v="0"/>
    <n v="0"/>
    <n v="1"/>
    <n v="0"/>
    <n v="0"/>
    <n v="0"/>
    <n v="0"/>
    <n v="2"/>
    <n v="0"/>
    <n v="0"/>
    <n v="0"/>
    <n v="23"/>
    <n v="0"/>
    <n v="0"/>
    <n v="0"/>
    <n v="6"/>
    <n v="0"/>
    <n v="0"/>
    <n v="0"/>
    <n v="9"/>
    <n v="0"/>
    <n v="0"/>
    <n v="0"/>
    <n v="2795"/>
    <x v="267"/>
    <n v="0"/>
    <x v="0"/>
    <x v="1"/>
    <n v="2.86"/>
    <x v="1"/>
    <x v="1"/>
    <x v="1"/>
    <x v="2"/>
    <n v="0"/>
  </r>
  <r>
    <n v="15537"/>
    <x v="262"/>
    <n v="15"/>
    <x v="4"/>
    <n v="81"/>
    <n v="1"/>
    <n v="0"/>
    <n v="0"/>
    <n v="0"/>
    <n v="1"/>
    <n v="0"/>
    <n v="0"/>
    <n v="0"/>
    <n v="10"/>
    <n v="0"/>
    <n v="0"/>
    <n v="0"/>
    <n v="17"/>
    <n v="0"/>
    <n v="0"/>
    <n v="0"/>
    <n v="9"/>
    <n v="0"/>
    <n v="0"/>
    <n v="0"/>
    <n v="6"/>
    <n v="0"/>
    <n v="0"/>
    <n v="0"/>
    <n v="4515"/>
    <x v="268"/>
    <n v="0"/>
    <x v="0"/>
    <x v="1"/>
    <n v="2.86"/>
    <x v="1"/>
    <x v="1"/>
    <x v="13"/>
    <x v="1"/>
    <n v="0"/>
  </r>
  <r>
    <n v="15542"/>
    <x v="263"/>
    <n v="15"/>
    <x v="4"/>
    <n v="70"/>
    <n v="3"/>
    <n v="0"/>
    <n v="0"/>
    <n v="0"/>
    <n v="2"/>
    <n v="0"/>
    <n v="0"/>
    <n v="0"/>
    <n v="5"/>
    <n v="0"/>
    <n v="0"/>
    <n v="1"/>
    <n v="26"/>
    <n v="0"/>
    <n v="0"/>
    <n v="1"/>
    <n v="14"/>
    <n v="0"/>
    <n v="0"/>
    <n v="1"/>
    <n v="8"/>
    <n v="0"/>
    <n v="0"/>
    <n v="1"/>
    <n v="7193"/>
    <x v="269"/>
    <n v="0"/>
    <x v="0"/>
    <x v="1"/>
    <n v="2.86"/>
    <x v="1"/>
    <x v="1"/>
    <x v="1"/>
    <x v="2"/>
    <n v="0"/>
  </r>
  <r>
    <n v="15550"/>
    <x v="264"/>
    <n v="15"/>
    <x v="4"/>
    <n v="120"/>
    <n v="2"/>
    <n v="0"/>
    <n v="0"/>
    <n v="0"/>
    <n v="0"/>
    <n v="0"/>
    <n v="0"/>
    <n v="0"/>
    <n v="2"/>
    <n v="0"/>
    <n v="0"/>
    <n v="0"/>
    <n v="37"/>
    <n v="0"/>
    <n v="0"/>
    <n v="0"/>
    <n v="3"/>
    <n v="0"/>
    <n v="0"/>
    <n v="0"/>
    <n v="2"/>
    <n v="0"/>
    <n v="0"/>
    <n v="0"/>
    <n v="1875"/>
    <x v="270"/>
    <n v="0"/>
    <x v="0"/>
    <x v="1"/>
    <n v="2.86"/>
    <x v="1"/>
    <x v="1"/>
    <x v="1"/>
    <x v="2"/>
    <n v="0"/>
  </r>
  <r>
    <n v="15572"/>
    <x v="265"/>
    <n v="15"/>
    <x v="4"/>
    <n v="5066"/>
    <n v="97"/>
    <n v="2"/>
    <n v="4"/>
    <n v="4"/>
    <n v="79"/>
    <n v="0"/>
    <n v="10"/>
    <n v="1"/>
    <n v="220"/>
    <n v="0"/>
    <n v="74"/>
    <n v="39"/>
    <n v="1224"/>
    <n v="1"/>
    <n v="128"/>
    <n v="129"/>
    <n v="377"/>
    <n v="0"/>
    <n v="37"/>
    <n v="36"/>
    <n v="314"/>
    <n v="1"/>
    <n v="31"/>
    <n v="20"/>
    <n v="50667"/>
    <x v="271"/>
    <n v="0"/>
    <x v="1"/>
    <x v="1"/>
    <n v="2.86"/>
    <x v="1"/>
    <x v="1"/>
    <x v="54"/>
    <x v="12"/>
    <n v="1"/>
  </r>
  <r>
    <n v="15580"/>
    <x v="266"/>
    <n v="15"/>
    <x v="4"/>
    <n v="260"/>
    <n v="4"/>
    <n v="0"/>
    <n v="0"/>
    <n v="0"/>
    <n v="5"/>
    <n v="0"/>
    <n v="0"/>
    <n v="0"/>
    <n v="7"/>
    <n v="0"/>
    <n v="0"/>
    <n v="0"/>
    <n v="119"/>
    <n v="0"/>
    <n v="0"/>
    <n v="3"/>
    <n v="16"/>
    <n v="0"/>
    <n v="0"/>
    <n v="0"/>
    <n v="26"/>
    <n v="0"/>
    <n v="0"/>
    <n v="2"/>
    <n v="5272"/>
    <x v="272"/>
    <n v="0"/>
    <x v="0"/>
    <x v="1"/>
    <n v="2.86"/>
    <x v="1"/>
    <x v="1"/>
    <x v="6"/>
    <x v="9"/>
    <n v="0"/>
  </r>
  <r>
    <n v="15599"/>
    <x v="267"/>
    <n v="15"/>
    <x v="4"/>
    <n v="148"/>
    <n v="2"/>
    <n v="0"/>
    <n v="0"/>
    <n v="0"/>
    <n v="5"/>
    <n v="0"/>
    <n v="0"/>
    <n v="0"/>
    <n v="2"/>
    <n v="0"/>
    <n v="0"/>
    <n v="0"/>
    <n v="39"/>
    <n v="0"/>
    <n v="4"/>
    <n v="0"/>
    <n v="26"/>
    <n v="0"/>
    <n v="5"/>
    <n v="0"/>
    <n v="24"/>
    <n v="0"/>
    <n v="1"/>
    <n v="0"/>
    <n v="10644"/>
    <x v="273"/>
    <n v="0"/>
    <x v="0"/>
    <x v="1"/>
    <n v="2.86"/>
    <x v="1"/>
    <x v="1"/>
    <x v="1"/>
    <x v="2"/>
    <n v="0"/>
  </r>
  <r>
    <n v="15600"/>
    <x v="268"/>
    <n v="15"/>
    <x v="4"/>
    <n v="144"/>
    <n v="2"/>
    <n v="0"/>
    <n v="0"/>
    <n v="0"/>
    <n v="1"/>
    <n v="0"/>
    <n v="0"/>
    <n v="0"/>
    <n v="5"/>
    <n v="0"/>
    <n v="0"/>
    <n v="0"/>
    <n v="64"/>
    <n v="0"/>
    <n v="2"/>
    <n v="2"/>
    <n v="17"/>
    <n v="0"/>
    <n v="0"/>
    <n v="0"/>
    <n v="13"/>
    <n v="0"/>
    <n v="0"/>
    <n v="0"/>
    <n v="8518"/>
    <x v="274"/>
    <n v="0"/>
    <x v="0"/>
    <x v="1"/>
    <n v="2.86"/>
    <x v="1"/>
    <x v="1"/>
    <x v="1"/>
    <x v="2"/>
    <n v="0"/>
  </r>
  <r>
    <n v="15621"/>
    <x v="269"/>
    <n v="15"/>
    <x v="4"/>
    <n v="83"/>
    <n v="1"/>
    <n v="0"/>
    <n v="0"/>
    <n v="0"/>
    <n v="0"/>
    <n v="0"/>
    <n v="0"/>
    <n v="0"/>
    <n v="0"/>
    <n v="0"/>
    <n v="0"/>
    <n v="0"/>
    <n v="25"/>
    <n v="0"/>
    <n v="1"/>
    <n v="0"/>
    <n v="5"/>
    <n v="0"/>
    <n v="0"/>
    <n v="0"/>
    <n v="3"/>
    <n v="0"/>
    <n v="0"/>
    <n v="0"/>
    <n v="2548"/>
    <x v="275"/>
    <n v="0"/>
    <x v="0"/>
    <x v="1"/>
    <n v="2.86"/>
    <x v="1"/>
    <x v="1"/>
    <x v="1"/>
    <x v="2"/>
    <n v="0"/>
  </r>
  <r>
    <n v="15632"/>
    <x v="270"/>
    <n v="15"/>
    <x v="4"/>
    <n v="125"/>
    <n v="2"/>
    <n v="0"/>
    <n v="0"/>
    <n v="0"/>
    <n v="4"/>
    <n v="0"/>
    <n v="0"/>
    <n v="0"/>
    <n v="1"/>
    <n v="0"/>
    <n v="0"/>
    <n v="0"/>
    <n v="77"/>
    <n v="0"/>
    <n v="1"/>
    <n v="1"/>
    <n v="14"/>
    <n v="0"/>
    <n v="0"/>
    <n v="2"/>
    <n v="14"/>
    <n v="0"/>
    <n v="0"/>
    <n v="1"/>
    <n v="14623"/>
    <x v="276"/>
    <n v="0"/>
    <x v="0"/>
    <x v="1"/>
    <n v="2.86"/>
    <x v="1"/>
    <x v="1"/>
    <x v="1"/>
    <x v="2"/>
    <n v="0"/>
  </r>
  <r>
    <n v="15638"/>
    <x v="271"/>
    <n v="15"/>
    <x v="4"/>
    <n v="59"/>
    <n v="1"/>
    <n v="0"/>
    <n v="0"/>
    <n v="0"/>
    <n v="1"/>
    <n v="0"/>
    <n v="0"/>
    <n v="0"/>
    <n v="13"/>
    <n v="0"/>
    <n v="0"/>
    <n v="0"/>
    <n v="24"/>
    <n v="0"/>
    <n v="0"/>
    <n v="1"/>
    <n v="21"/>
    <n v="0"/>
    <n v="0"/>
    <n v="0"/>
    <n v="9"/>
    <n v="0"/>
    <n v="0"/>
    <n v="0"/>
    <n v="5933"/>
    <x v="277"/>
    <n v="0"/>
    <x v="0"/>
    <x v="1"/>
    <n v="2.86"/>
    <x v="1"/>
    <x v="1"/>
    <x v="13"/>
    <x v="2"/>
    <n v="0"/>
  </r>
  <r>
    <n v="15646"/>
    <x v="272"/>
    <n v="15"/>
    <x v="4"/>
    <n v="822"/>
    <n v="13"/>
    <n v="0"/>
    <n v="1"/>
    <n v="1"/>
    <n v="12"/>
    <n v="0"/>
    <n v="4"/>
    <n v="1"/>
    <n v="43"/>
    <n v="0"/>
    <n v="31"/>
    <n v="10"/>
    <n v="209"/>
    <n v="0"/>
    <n v="39"/>
    <n v="27"/>
    <n v="75"/>
    <n v="0"/>
    <n v="18"/>
    <n v="5"/>
    <n v="61"/>
    <n v="0"/>
    <n v="5"/>
    <n v="9"/>
    <n v="19850"/>
    <x v="278"/>
    <n v="0"/>
    <x v="0"/>
    <x v="1"/>
    <n v="2.86"/>
    <x v="1"/>
    <x v="1"/>
    <x v="54"/>
    <x v="38"/>
    <n v="0"/>
  </r>
  <r>
    <n v="15660"/>
    <x v="273"/>
    <n v="15"/>
    <x v="4"/>
    <n v="46"/>
    <n v="0"/>
    <n v="0"/>
    <n v="0"/>
    <n v="0"/>
    <n v="2"/>
    <n v="0"/>
    <n v="0"/>
    <n v="0"/>
    <n v="3"/>
    <n v="0"/>
    <n v="0"/>
    <n v="2"/>
    <n v="35"/>
    <n v="0"/>
    <n v="0"/>
    <n v="3"/>
    <n v="22"/>
    <n v="0"/>
    <n v="0"/>
    <n v="0"/>
    <n v="9"/>
    <n v="0"/>
    <n v="0"/>
    <n v="1"/>
    <n v="1767"/>
    <x v="279"/>
    <n v="0"/>
    <x v="0"/>
    <x v="1"/>
    <n v="2.86"/>
    <x v="1"/>
    <x v="1"/>
    <x v="1"/>
    <x v="2"/>
    <n v="0"/>
  </r>
  <r>
    <n v="15664"/>
    <x v="274"/>
    <n v="15"/>
    <x v="4"/>
    <n v="159"/>
    <n v="7"/>
    <n v="0"/>
    <n v="0"/>
    <n v="0"/>
    <n v="5"/>
    <n v="0"/>
    <n v="0"/>
    <n v="0"/>
    <n v="4"/>
    <n v="0"/>
    <n v="0"/>
    <n v="0"/>
    <n v="80"/>
    <n v="0"/>
    <n v="0"/>
    <n v="1"/>
    <n v="8"/>
    <n v="0"/>
    <n v="0"/>
    <n v="0"/>
    <n v="21"/>
    <n v="0"/>
    <n v="0"/>
    <n v="0"/>
    <n v="5328"/>
    <x v="280"/>
    <n v="0"/>
    <x v="0"/>
    <x v="1"/>
    <n v="2.86"/>
    <x v="1"/>
    <x v="1"/>
    <x v="6"/>
    <x v="9"/>
    <n v="0"/>
  </r>
  <r>
    <n v="15667"/>
    <x v="275"/>
    <n v="15"/>
    <x v="4"/>
    <n v="401"/>
    <n v="10"/>
    <n v="0"/>
    <n v="0"/>
    <n v="0"/>
    <n v="9"/>
    <n v="0"/>
    <n v="0"/>
    <n v="0"/>
    <n v="20"/>
    <n v="0"/>
    <n v="0"/>
    <n v="2"/>
    <n v="132"/>
    <n v="0"/>
    <n v="0"/>
    <n v="3"/>
    <n v="36"/>
    <n v="0"/>
    <n v="0"/>
    <n v="0"/>
    <n v="15"/>
    <n v="0"/>
    <n v="0"/>
    <n v="0"/>
    <n v="5877"/>
    <x v="281"/>
    <n v="0"/>
    <x v="0"/>
    <x v="1"/>
    <n v="2.86"/>
    <x v="1"/>
    <x v="1"/>
    <x v="6"/>
    <x v="1"/>
    <n v="0"/>
  </r>
  <r>
    <n v="15673"/>
    <x v="276"/>
    <n v="15"/>
    <x v="4"/>
    <n v="84"/>
    <n v="5"/>
    <n v="0"/>
    <n v="0"/>
    <n v="0"/>
    <n v="2"/>
    <n v="0"/>
    <n v="0"/>
    <n v="0"/>
    <n v="4"/>
    <n v="0"/>
    <n v="0"/>
    <n v="0"/>
    <n v="22"/>
    <n v="0"/>
    <n v="0"/>
    <n v="0"/>
    <n v="10"/>
    <n v="0"/>
    <n v="0"/>
    <n v="0"/>
    <n v="11"/>
    <n v="0"/>
    <n v="0"/>
    <n v="0"/>
    <n v="3568"/>
    <x v="282"/>
    <n v="0"/>
    <x v="0"/>
    <x v="1"/>
    <n v="2.86"/>
    <x v="1"/>
    <x v="1"/>
    <x v="1"/>
    <x v="2"/>
    <n v="0"/>
  </r>
  <r>
    <n v="15676"/>
    <x v="277"/>
    <n v="15"/>
    <x v="4"/>
    <n v="30"/>
    <n v="1"/>
    <n v="0"/>
    <n v="0"/>
    <n v="0"/>
    <n v="0"/>
    <n v="0"/>
    <n v="0"/>
    <n v="0"/>
    <n v="0"/>
    <n v="0"/>
    <n v="0"/>
    <n v="0"/>
    <n v="10"/>
    <n v="0"/>
    <n v="0"/>
    <n v="0"/>
    <n v="4"/>
    <n v="0"/>
    <n v="0"/>
    <n v="0"/>
    <n v="2"/>
    <n v="0"/>
    <n v="0"/>
    <n v="0"/>
    <n v="3203"/>
    <x v="283"/>
    <n v="0"/>
    <x v="0"/>
    <x v="1"/>
    <n v="2.86"/>
    <x v="1"/>
    <x v="1"/>
    <x v="1"/>
    <x v="2"/>
    <n v="0"/>
  </r>
  <r>
    <n v="15681"/>
    <x v="278"/>
    <n v="15"/>
    <x v="4"/>
    <n v="322"/>
    <n v="9"/>
    <n v="0"/>
    <n v="2"/>
    <n v="0"/>
    <n v="7"/>
    <n v="0"/>
    <n v="0"/>
    <n v="0"/>
    <n v="16"/>
    <n v="0"/>
    <n v="1"/>
    <n v="0"/>
    <n v="115"/>
    <n v="1"/>
    <n v="4"/>
    <n v="13"/>
    <n v="12"/>
    <n v="0"/>
    <n v="3"/>
    <n v="1"/>
    <n v="17"/>
    <n v="0"/>
    <n v="1"/>
    <n v="1"/>
    <n v="7099"/>
    <x v="284"/>
    <n v="0"/>
    <x v="0"/>
    <x v="1"/>
    <n v="2.86"/>
    <x v="1"/>
    <x v="1"/>
    <x v="6"/>
    <x v="23"/>
    <n v="0"/>
  </r>
  <r>
    <n v="15686"/>
    <x v="279"/>
    <n v="15"/>
    <x v="4"/>
    <n v="227"/>
    <n v="1"/>
    <n v="0"/>
    <n v="0"/>
    <n v="0"/>
    <n v="3"/>
    <n v="0"/>
    <n v="0"/>
    <n v="0"/>
    <n v="6"/>
    <n v="0"/>
    <n v="0"/>
    <n v="0"/>
    <n v="114"/>
    <n v="0"/>
    <n v="1"/>
    <n v="3"/>
    <n v="30"/>
    <n v="0"/>
    <n v="3"/>
    <n v="4"/>
    <n v="23"/>
    <n v="0"/>
    <n v="1"/>
    <n v="0"/>
    <n v="8130"/>
    <x v="285"/>
    <n v="0"/>
    <x v="0"/>
    <x v="1"/>
    <n v="2.86"/>
    <x v="1"/>
    <x v="1"/>
    <x v="1"/>
    <x v="2"/>
    <n v="0"/>
  </r>
  <r>
    <n v="15690"/>
    <x v="280"/>
    <n v="15"/>
    <x v="4"/>
    <n v="233"/>
    <n v="5"/>
    <n v="0"/>
    <n v="0"/>
    <n v="0"/>
    <n v="3"/>
    <n v="0"/>
    <n v="0"/>
    <n v="0"/>
    <n v="8"/>
    <n v="0"/>
    <n v="0"/>
    <n v="0"/>
    <n v="63"/>
    <n v="0"/>
    <n v="0"/>
    <n v="0"/>
    <n v="16"/>
    <n v="0"/>
    <n v="0"/>
    <n v="0"/>
    <n v="18"/>
    <n v="0"/>
    <n v="1"/>
    <n v="0"/>
    <n v="3758"/>
    <x v="286"/>
    <n v="0"/>
    <x v="0"/>
    <x v="1"/>
    <n v="2.86"/>
    <x v="1"/>
    <x v="1"/>
    <x v="1"/>
    <x v="1"/>
    <n v="0"/>
  </r>
  <r>
    <n v="15693"/>
    <x v="281"/>
    <n v="15"/>
    <x v="4"/>
    <n v="237"/>
    <n v="10"/>
    <n v="0"/>
    <n v="0"/>
    <n v="0"/>
    <n v="1"/>
    <n v="0"/>
    <n v="0"/>
    <n v="0"/>
    <n v="20"/>
    <n v="0"/>
    <n v="0"/>
    <n v="0"/>
    <n v="62"/>
    <n v="0"/>
    <n v="3"/>
    <n v="2"/>
    <n v="13"/>
    <n v="0"/>
    <n v="1"/>
    <n v="1"/>
    <n v="5"/>
    <n v="0"/>
    <n v="0"/>
    <n v="2"/>
    <n v="14128"/>
    <x v="287"/>
    <n v="0"/>
    <x v="0"/>
    <x v="1"/>
    <n v="2.86"/>
    <x v="1"/>
    <x v="1"/>
    <x v="1"/>
    <x v="2"/>
    <n v="0"/>
  </r>
  <r>
    <n v="15696"/>
    <x v="282"/>
    <n v="15"/>
    <x v="4"/>
    <n v="57"/>
    <n v="0"/>
    <n v="0"/>
    <n v="0"/>
    <n v="0"/>
    <n v="0"/>
    <n v="0"/>
    <n v="0"/>
    <n v="0"/>
    <n v="1"/>
    <n v="0"/>
    <n v="0"/>
    <n v="0"/>
    <n v="10"/>
    <n v="0"/>
    <n v="2"/>
    <n v="0"/>
    <n v="10"/>
    <n v="0"/>
    <n v="0"/>
    <n v="0"/>
    <n v="6"/>
    <n v="0"/>
    <n v="1"/>
    <n v="0"/>
    <n v="3398"/>
    <x v="288"/>
    <n v="0"/>
    <x v="0"/>
    <x v="1"/>
    <n v="2.86"/>
    <x v="1"/>
    <x v="1"/>
    <x v="1"/>
    <x v="2"/>
    <n v="0"/>
  </r>
  <r>
    <n v="15720"/>
    <x v="283"/>
    <n v="15"/>
    <x v="4"/>
    <n v="94"/>
    <n v="0"/>
    <n v="0"/>
    <n v="0"/>
    <n v="0"/>
    <n v="1"/>
    <n v="0"/>
    <n v="0"/>
    <n v="0"/>
    <n v="7"/>
    <n v="0"/>
    <n v="0"/>
    <n v="0"/>
    <n v="31"/>
    <n v="0"/>
    <n v="1"/>
    <n v="1"/>
    <n v="20"/>
    <n v="0"/>
    <n v="1"/>
    <n v="0"/>
    <n v="5"/>
    <n v="0"/>
    <n v="1"/>
    <n v="0"/>
    <n v="2319"/>
    <x v="289"/>
    <n v="0"/>
    <x v="0"/>
    <x v="1"/>
    <n v="2.86"/>
    <x v="1"/>
    <x v="1"/>
    <x v="1"/>
    <x v="2"/>
    <n v="0"/>
  </r>
  <r>
    <n v="15723"/>
    <x v="284"/>
    <n v="15"/>
    <x v="4"/>
    <n v="22"/>
    <n v="2"/>
    <n v="0"/>
    <n v="0"/>
    <n v="0"/>
    <n v="1"/>
    <n v="0"/>
    <n v="0"/>
    <n v="0"/>
    <n v="4"/>
    <n v="0"/>
    <n v="0"/>
    <n v="0"/>
    <n v="5"/>
    <n v="0"/>
    <n v="0"/>
    <n v="0"/>
    <n v="0"/>
    <n v="0"/>
    <n v="0"/>
    <n v="0"/>
    <n v="0"/>
    <n v="0"/>
    <n v="0"/>
    <n v="0"/>
    <n v="1163"/>
    <x v="290"/>
    <n v="0"/>
    <x v="0"/>
    <x v="1"/>
    <n v="2.86"/>
    <x v="1"/>
    <x v="1"/>
    <x v="1"/>
    <x v="2"/>
    <n v="0"/>
  </r>
  <r>
    <n v="15740"/>
    <x v="285"/>
    <n v="15"/>
    <x v="4"/>
    <n v="46"/>
    <n v="1"/>
    <n v="0"/>
    <n v="0"/>
    <n v="0"/>
    <n v="1"/>
    <n v="0"/>
    <n v="0"/>
    <n v="0"/>
    <n v="2"/>
    <n v="0"/>
    <n v="0"/>
    <n v="0"/>
    <n v="23"/>
    <n v="0"/>
    <n v="0"/>
    <n v="0"/>
    <n v="8"/>
    <n v="0"/>
    <n v="0"/>
    <n v="0"/>
    <n v="3"/>
    <n v="0"/>
    <n v="0"/>
    <n v="0"/>
    <n v="7204"/>
    <x v="291"/>
    <n v="0"/>
    <x v="0"/>
    <x v="1"/>
    <n v="2.86"/>
    <x v="1"/>
    <x v="1"/>
    <x v="1"/>
    <x v="2"/>
    <n v="0"/>
  </r>
  <r>
    <n v="15753"/>
    <x v="286"/>
    <n v="15"/>
    <x v="4"/>
    <n v="114"/>
    <n v="5"/>
    <n v="0"/>
    <n v="0"/>
    <n v="0"/>
    <n v="2"/>
    <n v="0"/>
    <n v="0"/>
    <n v="0"/>
    <n v="2"/>
    <n v="0"/>
    <n v="0"/>
    <n v="0"/>
    <n v="24"/>
    <n v="0"/>
    <n v="1"/>
    <n v="1"/>
    <n v="14"/>
    <n v="0"/>
    <n v="0"/>
    <n v="0"/>
    <n v="8"/>
    <n v="0"/>
    <n v="0"/>
    <n v="0"/>
    <n v="9518"/>
    <x v="292"/>
    <n v="0"/>
    <x v="0"/>
    <x v="1"/>
    <n v="2.86"/>
    <x v="1"/>
    <x v="1"/>
    <x v="1"/>
    <x v="2"/>
    <n v="0"/>
  </r>
  <r>
    <n v="15755"/>
    <x v="287"/>
    <n v="15"/>
    <x v="4"/>
    <n v="307"/>
    <n v="7"/>
    <n v="0"/>
    <n v="0"/>
    <n v="0"/>
    <n v="13"/>
    <n v="0"/>
    <n v="0"/>
    <n v="0"/>
    <n v="19"/>
    <n v="0"/>
    <n v="0"/>
    <n v="0"/>
    <n v="97"/>
    <n v="0"/>
    <n v="10"/>
    <n v="6"/>
    <n v="27"/>
    <n v="0"/>
    <n v="0"/>
    <n v="5"/>
    <n v="15"/>
    <n v="0"/>
    <n v="3"/>
    <n v="3"/>
    <n v="7688"/>
    <x v="293"/>
    <n v="0"/>
    <x v="0"/>
    <x v="1"/>
    <n v="2.86"/>
    <x v="1"/>
    <x v="1"/>
    <x v="10"/>
    <x v="5"/>
    <n v="0"/>
  </r>
  <r>
    <n v="15757"/>
    <x v="288"/>
    <n v="15"/>
    <x v="4"/>
    <n v="379"/>
    <n v="7"/>
    <n v="0"/>
    <n v="0"/>
    <n v="0"/>
    <n v="5"/>
    <n v="0"/>
    <n v="0"/>
    <n v="0"/>
    <n v="18"/>
    <n v="0"/>
    <n v="0"/>
    <n v="10"/>
    <n v="80"/>
    <n v="0"/>
    <n v="3"/>
    <n v="11"/>
    <n v="15"/>
    <n v="0"/>
    <n v="0"/>
    <n v="1"/>
    <n v="8"/>
    <n v="0"/>
    <n v="0"/>
    <n v="2"/>
    <n v="8525"/>
    <x v="294"/>
    <n v="0"/>
    <x v="0"/>
    <x v="1"/>
    <n v="2.86"/>
    <x v="1"/>
    <x v="1"/>
    <x v="12"/>
    <x v="23"/>
    <n v="0"/>
  </r>
  <r>
    <n v="15759"/>
    <x v="289"/>
    <n v="15"/>
    <x v="4"/>
    <n v="3910"/>
    <n v="69"/>
    <n v="0"/>
    <n v="2"/>
    <n v="2"/>
    <n v="68"/>
    <n v="0"/>
    <n v="0"/>
    <n v="2"/>
    <n v="328"/>
    <n v="0"/>
    <n v="11"/>
    <n v="30"/>
    <n v="912"/>
    <n v="0"/>
    <n v="28"/>
    <n v="27"/>
    <n v="319"/>
    <n v="0"/>
    <n v="11"/>
    <n v="10"/>
    <n v="156"/>
    <n v="0"/>
    <n v="2"/>
    <n v="9"/>
    <n v="137759"/>
    <x v="295"/>
    <n v="0"/>
    <x v="0"/>
    <x v="1"/>
    <n v="2.86"/>
    <x v="0"/>
    <x v="0"/>
    <x v="45"/>
    <x v="76"/>
    <n v="1"/>
  </r>
  <r>
    <n v="15761"/>
    <x v="290"/>
    <n v="15"/>
    <x v="4"/>
    <n v="67"/>
    <n v="2"/>
    <n v="0"/>
    <n v="0"/>
    <n v="0"/>
    <n v="1"/>
    <n v="0"/>
    <n v="0"/>
    <n v="0"/>
    <n v="0"/>
    <n v="0"/>
    <n v="0"/>
    <n v="0"/>
    <n v="20"/>
    <n v="0"/>
    <n v="0"/>
    <n v="0"/>
    <n v="8"/>
    <n v="0"/>
    <n v="0"/>
    <n v="0"/>
    <n v="9"/>
    <n v="0"/>
    <n v="0"/>
    <n v="0"/>
    <n v="3088"/>
    <x v="296"/>
    <n v="0"/>
    <x v="0"/>
    <x v="1"/>
    <n v="2.86"/>
    <x v="1"/>
    <x v="1"/>
    <x v="1"/>
    <x v="2"/>
    <n v="0"/>
  </r>
  <r>
    <n v="15762"/>
    <x v="291"/>
    <n v="15"/>
    <x v="4"/>
    <n v="8"/>
    <n v="1"/>
    <n v="0"/>
    <n v="0"/>
    <n v="0"/>
    <n v="0"/>
    <n v="0"/>
    <n v="0"/>
    <n v="0"/>
    <n v="0"/>
    <n v="0"/>
    <n v="0"/>
    <n v="0"/>
    <n v="1"/>
    <n v="0"/>
    <n v="0"/>
    <n v="0"/>
    <n v="0"/>
    <n v="0"/>
    <n v="0"/>
    <n v="0"/>
    <n v="2"/>
    <n v="0"/>
    <n v="0"/>
    <n v="0"/>
    <n v="3239"/>
    <x v="297"/>
    <n v="0"/>
    <x v="0"/>
    <x v="1"/>
    <n v="2.86"/>
    <x v="1"/>
    <x v="1"/>
    <x v="1"/>
    <x v="2"/>
    <n v="0"/>
  </r>
  <r>
    <n v="15763"/>
    <x v="292"/>
    <n v="15"/>
    <x v="4"/>
    <n v="87"/>
    <n v="1"/>
    <n v="0"/>
    <n v="0"/>
    <n v="0"/>
    <n v="1"/>
    <n v="0"/>
    <n v="0"/>
    <n v="0"/>
    <n v="5"/>
    <n v="0"/>
    <n v="0"/>
    <n v="0"/>
    <n v="14"/>
    <n v="0"/>
    <n v="4"/>
    <n v="2"/>
    <n v="12"/>
    <n v="0"/>
    <n v="0"/>
    <n v="0"/>
    <n v="21"/>
    <n v="0"/>
    <n v="0"/>
    <n v="0"/>
    <n v="8791"/>
    <x v="298"/>
    <n v="0"/>
    <x v="0"/>
    <x v="1"/>
    <n v="2.86"/>
    <x v="1"/>
    <x v="1"/>
    <x v="1"/>
    <x v="2"/>
    <n v="0"/>
  </r>
  <r>
    <n v="15764"/>
    <x v="293"/>
    <n v="15"/>
    <x v="4"/>
    <n v="56"/>
    <n v="1"/>
    <n v="0"/>
    <n v="0"/>
    <n v="0"/>
    <n v="1"/>
    <n v="0"/>
    <n v="0"/>
    <n v="0"/>
    <n v="1"/>
    <n v="0"/>
    <n v="0"/>
    <n v="0"/>
    <n v="12"/>
    <n v="0"/>
    <n v="0"/>
    <n v="1"/>
    <n v="4"/>
    <n v="0"/>
    <n v="0"/>
    <n v="0"/>
    <n v="4"/>
    <n v="0"/>
    <n v="1"/>
    <n v="0"/>
    <n v="6430"/>
    <x v="299"/>
    <n v="0"/>
    <x v="0"/>
    <x v="1"/>
    <n v="2.86"/>
    <x v="1"/>
    <x v="1"/>
    <x v="13"/>
    <x v="1"/>
    <n v="0"/>
  </r>
  <r>
    <n v="15774"/>
    <x v="294"/>
    <n v="15"/>
    <x v="4"/>
    <n v="50"/>
    <n v="2"/>
    <n v="0"/>
    <n v="0"/>
    <n v="0"/>
    <n v="0"/>
    <n v="0"/>
    <n v="0"/>
    <n v="0"/>
    <n v="0"/>
    <n v="0"/>
    <n v="0"/>
    <n v="0"/>
    <n v="13"/>
    <n v="0"/>
    <n v="0"/>
    <n v="0"/>
    <n v="0"/>
    <n v="0"/>
    <n v="0"/>
    <n v="0"/>
    <n v="0"/>
    <n v="0"/>
    <n v="0"/>
    <n v="0"/>
    <n v="2868"/>
    <x v="300"/>
    <n v="0"/>
    <x v="0"/>
    <x v="1"/>
    <n v="2.86"/>
    <x v="1"/>
    <x v="1"/>
    <x v="1"/>
    <x v="2"/>
    <n v="0"/>
  </r>
  <r>
    <n v="15776"/>
    <x v="295"/>
    <n v="15"/>
    <x v="4"/>
    <n v="91"/>
    <n v="0"/>
    <n v="0"/>
    <n v="0"/>
    <n v="0"/>
    <n v="3"/>
    <n v="0"/>
    <n v="0"/>
    <n v="1"/>
    <n v="5"/>
    <n v="0"/>
    <n v="0"/>
    <n v="0"/>
    <n v="33"/>
    <n v="0"/>
    <n v="0"/>
    <n v="0"/>
    <n v="20"/>
    <n v="0"/>
    <n v="0"/>
    <n v="1"/>
    <n v="5"/>
    <n v="0"/>
    <n v="0"/>
    <n v="0"/>
    <n v="6587"/>
    <x v="301"/>
    <n v="0"/>
    <x v="0"/>
    <x v="1"/>
    <n v="2.86"/>
    <x v="1"/>
    <x v="1"/>
    <x v="1"/>
    <x v="1"/>
    <n v="0"/>
  </r>
  <r>
    <n v="15778"/>
    <x v="296"/>
    <n v="15"/>
    <x v="4"/>
    <n v="65"/>
    <n v="0"/>
    <n v="0"/>
    <n v="0"/>
    <n v="0"/>
    <n v="0"/>
    <n v="0"/>
    <n v="0"/>
    <n v="0"/>
    <n v="0"/>
    <n v="0"/>
    <n v="0"/>
    <n v="0"/>
    <n v="19"/>
    <n v="0"/>
    <n v="0"/>
    <n v="0"/>
    <n v="1"/>
    <n v="0"/>
    <n v="0"/>
    <n v="0"/>
    <n v="2"/>
    <n v="0"/>
    <n v="0"/>
    <n v="0"/>
    <n v="4536"/>
    <x v="302"/>
    <n v="0"/>
    <x v="0"/>
    <x v="1"/>
    <n v="2.86"/>
    <x v="1"/>
    <x v="1"/>
    <x v="1"/>
    <x v="2"/>
    <n v="0"/>
  </r>
  <r>
    <n v="15790"/>
    <x v="297"/>
    <n v="15"/>
    <x v="4"/>
    <n v="123"/>
    <n v="4"/>
    <n v="0"/>
    <n v="0"/>
    <n v="0"/>
    <n v="3"/>
    <n v="0"/>
    <n v="0"/>
    <n v="0"/>
    <n v="7"/>
    <n v="0"/>
    <n v="0"/>
    <n v="0"/>
    <n v="22"/>
    <n v="0"/>
    <n v="0"/>
    <n v="3"/>
    <n v="6"/>
    <n v="0"/>
    <n v="0"/>
    <n v="0"/>
    <n v="8"/>
    <n v="0"/>
    <n v="0"/>
    <n v="1"/>
    <n v="6216"/>
    <x v="303"/>
    <n v="0"/>
    <x v="0"/>
    <x v="1"/>
    <n v="2.86"/>
    <x v="1"/>
    <x v="1"/>
    <x v="6"/>
    <x v="9"/>
    <n v="0"/>
  </r>
  <r>
    <n v="15798"/>
    <x v="298"/>
    <n v="15"/>
    <x v="4"/>
    <n v="38"/>
    <n v="0"/>
    <n v="0"/>
    <n v="0"/>
    <n v="0"/>
    <n v="0"/>
    <n v="0"/>
    <n v="0"/>
    <n v="0"/>
    <n v="0"/>
    <n v="0"/>
    <n v="0"/>
    <n v="0"/>
    <n v="11"/>
    <n v="0"/>
    <n v="0"/>
    <n v="2"/>
    <n v="3"/>
    <n v="0"/>
    <n v="0"/>
    <n v="0"/>
    <n v="3"/>
    <n v="0"/>
    <n v="0"/>
    <n v="0"/>
    <n v="4087"/>
    <x v="304"/>
    <n v="0"/>
    <x v="0"/>
    <x v="1"/>
    <n v="2.86"/>
    <x v="1"/>
    <x v="1"/>
    <x v="1"/>
    <x v="2"/>
    <n v="0"/>
  </r>
  <r>
    <n v="15804"/>
    <x v="299"/>
    <n v="15"/>
    <x v="4"/>
    <n v="63"/>
    <n v="2"/>
    <n v="0"/>
    <n v="0"/>
    <n v="0"/>
    <n v="2"/>
    <n v="0"/>
    <n v="0"/>
    <n v="0"/>
    <n v="4"/>
    <n v="0"/>
    <n v="0"/>
    <n v="0"/>
    <n v="18"/>
    <n v="0"/>
    <n v="0"/>
    <n v="0"/>
    <n v="0"/>
    <n v="0"/>
    <n v="0"/>
    <n v="0"/>
    <n v="1"/>
    <n v="0"/>
    <n v="0"/>
    <n v="0"/>
    <n v="9694"/>
    <x v="305"/>
    <n v="0"/>
    <x v="0"/>
    <x v="1"/>
    <n v="2.86"/>
    <x v="1"/>
    <x v="1"/>
    <x v="1"/>
    <x v="2"/>
    <n v="0"/>
  </r>
  <r>
    <n v="15806"/>
    <x v="300"/>
    <n v="15"/>
    <x v="4"/>
    <n v="319"/>
    <n v="6"/>
    <n v="0"/>
    <n v="0"/>
    <n v="0"/>
    <n v="3"/>
    <n v="0"/>
    <n v="0"/>
    <n v="0"/>
    <n v="31"/>
    <n v="0"/>
    <n v="1"/>
    <n v="4"/>
    <n v="68"/>
    <n v="0"/>
    <n v="0"/>
    <n v="4"/>
    <n v="46"/>
    <n v="1"/>
    <n v="0"/>
    <n v="0"/>
    <n v="17"/>
    <n v="0"/>
    <n v="1"/>
    <n v="0"/>
    <n v="14063"/>
    <x v="306"/>
    <n v="0"/>
    <x v="0"/>
    <x v="1"/>
    <n v="2.86"/>
    <x v="1"/>
    <x v="1"/>
    <x v="10"/>
    <x v="5"/>
    <n v="0"/>
  </r>
  <r>
    <n v="15808"/>
    <x v="301"/>
    <n v="15"/>
    <x v="4"/>
    <n v="56"/>
    <n v="1"/>
    <n v="0"/>
    <n v="0"/>
    <n v="0"/>
    <n v="1"/>
    <n v="0"/>
    <n v="0"/>
    <n v="0"/>
    <n v="3"/>
    <n v="0"/>
    <n v="0"/>
    <n v="0"/>
    <n v="11"/>
    <n v="0"/>
    <n v="0"/>
    <n v="0"/>
    <n v="0"/>
    <n v="0"/>
    <n v="0"/>
    <n v="0"/>
    <n v="3"/>
    <n v="0"/>
    <n v="0"/>
    <n v="0"/>
    <n v="3537"/>
    <x v="307"/>
    <n v="0"/>
    <x v="0"/>
    <x v="1"/>
    <n v="2.86"/>
    <x v="1"/>
    <x v="1"/>
    <x v="1"/>
    <x v="2"/>
    <n v="0"/>
  </r>
  <r>
    <n v="15810"/>
    <x v="302"/>
    <n v="15"/>
    <x v="4"/>
    <n v="29"/>
    <n v="0"/>
    <n v="0"/>
    <n v="0"/>
    <n v="0"/>
    <n v="0"/>
    <n v="0"/>
    <n v="0"/>
    <n v="0"/>
    <n v="2"/>
    <n v="0"/>
    <n v="1"/>
    <n v="0"/>
    <n v="5"/>
    <n v="0"/>
    <n v="1"/>
    <n v="0"/>
    <n v="2"/>
    <n v="0"/>
    <n v="0"/>
    <n v="0"/>
    <n v="8"/>
    <n v="0"/>
    <n v="0"/>
    <n v="0"/>
    <n v="3522"/>
    <x v="308"/>
    <n v="0"/>
    <x v="0"/>
    <x v="1"/>
    <n v="2.86"/>
    <x v="1"/>
    <x v="1"/>
    <x v="1"/>
    <x v="2"/>
    <n v="0"/>
  </r>
  <r>
    <n v="15814"/>
    <x v="303"/>
    <n v="15"/>
    <x v="4"/>
    <n v="103"/>
    <n v="4"/>
    <n v="0"/>
    <n v="0"/>
    <n v="1"/>
    <n v="5"/>
    <n v="0"/>
    <n v="0"/>
    <n v="0"/>
    <n v="4"/>
    <n v="0"/>
    <n v="0"/>
    <n v="0"/>
    <n v="31"/>
    <n v="0"/>
    <n v="1"/>
    <n v="0"/>
    <n v="6"/>
    <n v="0"/>
    <n v="0"/>
    <n v="0"/>
    <n v="10"/>
    <n v="0"/>
    <n v="0"/>
    <n v="1"/>
    <n v="9428"/>
    <x v="309"/>
    <n v="0"/>
    <x v="0"/>
    <x v="1"/>
    <n v="2.86"/>
    <x v="1"/>
    <x v="1"/>
    <x v="1"/>
    <x v="2"/>
    <n v="0"/>
  </r>
  <r>
    <n v="15816"/>
    <x v="304"/>
    <n v="15"/>
    <x v="4"/>
    <n v="63"/>
    <n v="4"/>
    <n v="0"/>
    <n v="0"/>
    <n v="0"/>
    <n v="4"/>
    <n v="0"/>
    <n v="0"/>
    <n v="0"/>
    <n v="6"/>
    <n v="0"/>
    <n v="0"/>
    <n v="1"/>
    <n v="52"/>
    <n v="0"/>
    <n v="0"/>
    <n v="0"/>
    <n v="7"/>
    <n v="0"/>
    <n v="0"/>
    <n v="0"/>
    <n v="7"/>
    <n v="0"/>
    <n v="0"/>
    <n v="0"/>
    <n v="4629"/>
    <x v="310"/>
    <n v="0"/>
    <x v="0"/>
    <x v="1"/>
    <n v="2.86"/>
    <x v="1"/>
    <x v="1"/>
    <x v="1"/>
    <x v="2"/>
    <n v="0"/>
  </r>
  <r>
    <n v="15820"/>
    <x v="305"/>
    <n v="15"/>
    <x v="4"/>
    <n v="104"/>
    <n v="1"/>
    <n v="0"/>
    <n v="0"/>
    <n v="0"/>
    <n v="5"/>
    <n v="0"/>
    <n v="0"/>
    <n v="0"/>
    <n v="7"/>
    <n v="0"/>
    <n v="0"/>
    <n v="2"/>
    <n v="18"/>
    <n v="0"/>
    <n v="0"/>
    <n v="2"/>
    <n v="2"/>
    <n v="0"/>
    <n v="0"/>
    <n v="0"/>
    <n v="13"/>
    <n v="0"/>
    <n v="1"/>
    <n v="3"/>
    <n v="3877"/>
    <x v="311"/>
    <n v="0"/>
    <x v="0"/>
    <x v="1"/>
    <n v="2.86"/>
    <x v="1"/>
    <x v="1"/>
    <x v="13"/>
    <x v="2"/>
    <n v="0"/>
  </r>
  <r>
    <n v="15822"/>
    <x v="306"/>
    <n v="15"/>
    <x v="4"/>
    <n v="56"/>
    <n v="0"/>
    <n v="0"/>
    <n v="0"/>
    <n v="0"/>
    <n v="0"/>
    <n v="0"/>
    <n v="0"/>
    <n v="0"/>
    <n v="0"/>
    <n v="0"/>
    <n v="0"/>
    <n v="1"/>
    <n v="21"/>
    <n v="0"/>
    <n v="0"/>
    <n v="6"/>
    <n v="3"/>
    <n v="0"/>
    <n v="2"/>
    <n v="4"/>
    <n v="3"/>
    <n v="0"/>
    <n v="0"/>
    <n v="3"/>
    <n v="5551"/>
    <x v="312"/>
    <n v="0"/>
    <x v="0"/>
    <x v="1"/>
    <n v="2.86"/>
    <x v="1"/>
    <x v="1"/>
    <x v="1"/>
    <x v="2"/>
    <n v="0"/>
  </r>
  <r>
    <n v="15832"/>
    <x v="307"/>
    <n v="15"/>
    <x v="4"/>
    <n v="93"/>
    <n v="0"/>
    <n v="0"/>
    <n v="0"/>
    <n v="1"/>
    <n v="2"/>
    <n v="0"/>
    <n v="0"/>
    <n v="0"/>
    <n v="9"/>
    <n v="0"/>
    <n v="0"/>
    <n v="3"/>
    <n v="35"/>
    <n v="0"/>
    <n v="1"/>
    <n v="6"/>
    <n v="2"/>
    <n v="0"/>
    <n v="0"/>
    <n v="1"/>
    <n v="6"/>
    <n v="0"/>
    <n v="1"/>
    <n v="1"/>
    <n v="1651"/>
    <x v="313"/>
    <n v="0"/>
    <x v="0"/>
    <x v="1"/>
    <n v="2.86"/>
    <x v="1"/>
    <x v="1"/>
    <x v="1"/>
    <x v="2"/>
    <n v="0"/>
  </r>
  <r>
    <n v="15835"/>
    <x v="308"/>
    <n v="15"/>
    <x v="4"/>
    <n v="63"/>
    <n v="3"/>
    <n v="0"/>
    <n v="0"/>
    <n v="0"/>
    <n v="1"/>
    <n v="0"/>
    <n v="0"/>
    <n v="0"/>
    <n v="5"/>
    <n v="0"/>
    <n v="0"/>
    <n v="0"/>
    <n v="22"/>
    <n v="0"/>
    <n v="0"/>
    <n v="0"/>
    <n v="9"/>
    <n v="0"/>
    <n v="0"/>
    <n v="0"/>
    <n v="8"/>
    <n v="0"/>
    <n v="0"/>
    <n v="0"/>
    <n v="6528"/>
    <x v="314"/>
    <n v="0"/>
    <x v="0"/>
    <x v="1"/>
    <n v="2.86"/>
    <x v="1"/>
    <x v="1"/>
    <x v="1"/>
    <x v="2"/>
    <n v="0"/>
  </r>
  <r>
    <n v="15837"/>
    <x v="309"/>
    <n v="15"/>
    <x v="4"/>
    <n v="137"/>
    <n v="4"/>
    <n v="0"/>
    <n v="0"/>
    <n v="0"/>
    <n v="4"/>
    <n v="0"/>
    <n v="0"/>
    <n v="0"/>
    <n v="12"/>
    <n v="0"/>
    <n v="0"/>
    <n v="0"/>
    <n v="41"/>
    <n v="0"/>
    <n v="5"/>
    <n v="0"/>
    <n v="11"/>
    <n v="0"/>
    <n v="0"/>
    <n v="0"/>
    <n v="7"/>
    <n v="0"/>
    <n v="0"/>
    <n v="0"/>
    <n v="8915"/>
    <x v="315"/>
    <n v="0"/>
    <x v="0"/>
    <x v="1"/>
    <n v="2.86"/>
    <x v="1"/>
    <x v="1"/>
    <x v="1"/>
    <x v="2"/>
    <n v="0"/>
  </r>
  <r>
    <n v="15839"/>
    <x v="310"/>
    <n v="15"/>
    <x v="4"/>
    <n v="14"/>
    <n v="0"/>
    <n v="0"/>
    <n v="0"/>
    <n v="0"/>
    <n v="0"/>
    <n v="0"/>
    <n v="0"/>
    <n v="0"/>
    <n v="0"/>
    <n v="0"/>
    <n v="0"/>
    <n v="0"/>
    <n v="2"/>
    <n v="0"/>
    <n v="0"/>
    <n v="0"/>
    <n v="0"/>
    <n v="0"/>
    <n v="0"/>
    <n v="0"/>
    <n v="3"/>
    <n v="0"/>
    <n v="0"/>
    <n v="0"/>
    <n v="2193"/>
    <x v="316"/>
    <n v="0"/>
    <x v="0"/>
    <x v="1"/>
    <n v="2.86"/>
    <x v="1"/>
    <x v="1"/>
    <x v="1"/>
    <x v="2"/>
    <n v="0"/>
  </r>
  <r>
    <n v="15842"/>
    <x v="311"/>
    <n v="15"/>
    <x v="4"/>
    <n v="47"/>
    <n v="1"/>
    <n v="0"/>
    <n v="2"/>
    <n v="0"/>
    <n v="0"/>
    <n v="0"/>
    <n v="0"/>
    <n v="0"/>
    <n v="0"/>
    <n v="0"/>
    <n v="0"/>
    <n v="0"/>
    <n v="13"/>
    <n v="0"/>
    <n v="0"/>
    <n v="0"/>
    <n v="0"/>
    <n v="0"/>
    <n v="0"/>
    <n v="0"/>
    <n v="5"/>
    <n v="0"/>
    <n v="0"/>
    <n v="0"/>
    <n v="8043"/>
    <x v="317"/>
    <n v="0"/>
    <x v="0"/>
    <x v="1"/>
    <n v="2.86"/>
    <x v="1"/>
    <x v="1"/>
    <x v="1"/>
    <x v="2"/>
    <n v="0"/>
  </r>
  <r>
    <n v="15861"/>
    <x v="312"/>
    <n v="15"/>
    <x v="4"/>
    <n v="105"/>
    <n v="1"/>
    <n v="0"/>
    <n v="0"/>
    <n v="0"/>
    <n v="1"/>
    <n v="0"/>
    <n v="0"/>
    <n v="0"/>
    <n v="2"/>
    <n v="0"/>
    <n v="0"/>
    <n v="0"/>
    <n v="19"/>
    <n v="0"/>
    <n v="0"/>
    <n v="3"/>
    <n v="8"/>
    <n v="0"/>
    <n v="0"/>
    <n v="8"/>
    <n v="6"/>
    <n v="0"/>
    <n v="0"/>
    <n v="0"/>
    <n v="17012"/>
    <x v="318"/>
    <n v="0"/>
    <x v="0"/>
    <x v="1"/>
    <n v="2.86"/>
    <x v="1"/>
    <x v="1"/>
    <x v="1"/>
    <x v="2"/>
    <n v="0"/>
  </r>
  <r>
    <n v="15879"/>
    <x v="313"/>
    <n v="15"/>
    <x v="4"/>
    <n v="10"/>
    <n v="0"/>
    <n v="0"/>
    <n v="0"/>
    <n v="0"/>
    <n v="1"/>
    <n v="0"/>
    <n v="0"/>
    <n v="0"/>
    <n v="0"/>
    <n v="0"/>
    <n v="0"/>
    <n v="0"/>
    <n v="0"/>
    <n v="0"/>
    <n v="0"/>
    <n v="0"/>
    <n v="0"/>
    <n v="0"/>
    <n v="0"/>
    <n v="0"/>
    <n v="2"/>
    <n v="0"/>
    <n v="0"/>
    <n v="0"/>
    <n v="3006"/>
    <x v="319"/>
    <n v="0"/>
    <x v="0"/>
    <x v="1"/>
    <n v="2.86"/>
    <x v="1"/>
    <x v="1"/>
    <x v="1"/>
    <x v="2"/>
    <n v="0"/>
  </r>
  <r>
    <n v="15897"/>
    <x v="314"/>
    <n v="15"/>
    <x v="4"/>
    <n v="310"/>
    <n v="9"/>
    <n v="0"/>
    <n v="1"/>
    <n v="0"/>
    <n v="8"/>
    <n v="0"/>
    <n v="0"/>
    <n v="0"/>
    <n v="20"/>
    <n v="0"/>
    <n v="1"/>
    <n v="2"/>
    <n v="118"/>
    <n v="0"/>
    <n v="7"/>
    <n v="1"/>
    <n v="34"/>
    <n v="0"/>
    <n v="0"/>
    <n v="2"/>
    <n v="19"/>
    <n v="0"/>
    <n v="0"/>
    <n v="3"/>
    <n v="4954"/>
    <x v="320"/>
    <n v="0"/>
    <x v="0"/>
    <x v="1"/>
    <n v="2.86"/>
    <x v="1"/>
    <x v="1"/>
    <x v="10"/>
    <x v="11"/>
    <n v="0"/>
  </r>
  <r>
    <n v="15"/>
    <x v="125"/>
    <n v="15"/>
    <x v="4"/>
    <n v="39545"/>
    <n v="832"/>
    <n v="3"/>
    <n v="22"/>
    <n v="46"/>
    <n v="433"/>
    <n v="0"/>
    <n v="15"/>
    <n v="8"/>
    <n v="2530"/>
    <n v="0"/>
    <n v="171"/>
    <n v="212"/>
    <n v="10208"/>
    <n v="6"/>
    <n v="368"/>
    <n v="451"/>
    <n v="3583"/>
    <n v="2"/>
    <n v="111"/>
    <n v="143"/>
    <n v="2690"/>
    <n v="1"/>
    <n v="90"/>
    <n v="135"/>
    <n v="1311983"/>
    <x v="321"/>
    <n v="0"/>
    <x v="1"/>
    <x v="1"/>
    <n v="2.86"/>
    <x v="3"/>
    <x v="0"/>
    <x v="55"/>
    <x v="77"/>
    <n v="4"/>
  </r>
  <r>
    <n v="17001"/>
    <x v="315"/>
    <n v="17"/>
    <x v="5"/>
    <n v="18463"/>
    <n v="297"/>
    <n v="1"/>
    <n v="10"/>
    <n v="9"/>
    <n v="169"/>
    <n v="1"/>
    <n v="10"/>
    <n v="8"/>
    <n v="676"/>
    <n v="0"/>
    <n v="66"/>
    <n v="106"/>
    <n v="3024"/>
    <n v="6"/>
    <n v="122"/>
    <n v="177"/>
    <n v="1298"/>
    <n v="3"/>
    <n v="34"/>
    <n v="66"/>
    <n v="803"/>
    <n v="1"/>
    <n v="54"/>
    <n v="55"/>
    <n v="457022"/>
    <x v="322"/>
    <n v="0"/>
    <x v="1"/>
    <x v="1"/>
    <n v="2.86"/>
    <x v="0"/>
    <x v="0"/>
    <x v="56"/>
    <x v="78"/>
    <n v="1"/>
  </r>
  <r>
    <n v="17013"/>
    <x v="316"/>
    <n v="17"/>
    <x v="5"/>
    <n v="2650"/>
    <n v="25"/>
    <n v="0"/>
    <n v="0"/>
    <n v="0"/>
    <n v="37"/>
    <n v="0"/>
    <n v="1"/>
    <n v="0"/>
    <n v="221"/>
    <n v="0"/>
    <n v="12"/>
    <n v="10"/>
    <n v="787"/>
    <n v="0"/>
    <n v="14"/>
    <n v="22"/>
    <n v="284"/>
    <n v="0"/>
    <n v="3"/>
    <n v="2"/>
    <n v="330"/>
    <n v="0"/>
    <n v="2"/>
    <n v="3"/>
    <n v="23525"/>
    <x v="323"/>
    <n v="0"/>
    <x v="0"/>
    <x v="1"/>
    <n v="2.86"/>
    <x v="1"/>
    <x v="1"/>
    <x v="1"/>
    <x v="9"/>
    <n v="0"/>
  </r>
  <r>
    <n v="17042"/>
    <x v="317"/>
    <n v="17"/>
    <x v="5"/>
    <n v="3073"/>
    <n v="48"/>
    <n v="0"/>
    <n v="12"/>
    <n v="1"/>
    <n v="36"/>
    <n v="0"/>
    <n v="8"/>
    <n v="1"/>
    <n v="159"/>
    <n v="0"/>
    <n v="113"/>
    <n v="11"/>
    <n v="720"/>
    <n v="1"/>
    <n v="184"/>
    <n v="23"/>
    <n v="184"/>
    <n v="1"/>
    <n v="17"/>
    <n v="16"/>
    <n v="164"/>
    <n v="0"/>
    <n v="30"/>
    <n v="7"/>
    <n v="37573"/>
    <x v="324"/>
    <n v="0"/>
    <x v="0"/>
    <x v="1"/>
    <n v="2.86"/>
    <x v="1"/>
    <x v="1"/>
    <x v="6"/>
    <x v="38"/>
    <n v="0"/>
  </r>
  <r>
    <n v="17050"/>
    <x v="318"/>
    <n v="17"/>
    <x v="5"/>
    <n v="472"/>
    <n v="10"/>
    <n v="0"/>
    <n v="0"/>
    <n v="0"/>
    <n v="26"/>
    <n v="0"/>
    <n v="0"/>
    <n v="0"/>
    <n v="74"/>
    <n v="0"/>
    <n v="3"/>
    <n v="3"/>
    <n v="207"/>
    <n v="1"/>
    <n v="10"/>
    <n v="11"/>
    <n v="47"/>
    <n v="0"/>
    <n v="0"/>
    <n v="3"/>
    <n v="43"/>
    <n v="0"/>
    <n v="3"/>
    <n v="4"/>
    <n v="10863"/>
    <x v="325"/>
    <n v="0"/>
    <x v="0"/>
    <x v="1"/>
    <n v="2.86"/>
    <x v="1"/>
    <x v="1"/>
    <x v="1"/>
    <x v="2"/>
    <n v="0"/>
  </r>
  <r>
    <n v="17088"/>
    <x v="319"/>
    <n v="17"/>
    <x v="5"/>
    <n v="928"/>
    <n v="12"/>
    <n v="0"/>
    <n v="0"/>
    <n v="0"/>
    <n v="22"/>
    <n v="0"/>
    <n v="8"/>
    <n v="0"/>
    <n v="78"/>
    <n v="0"/>
    <n v="78"/>
    <n v="4"/>
    <n v="255"/>
    <n v="0"/>
    <n v="125"/>
    <n v="5"/>
    <n v="66"/>
    <n v="0"/>
    <n v="12"/>
    <n v="0"/>
    <n v="48"/>
    <n v="0"/>
    <n v="12"/>
    <n v="1"/>
    <n v="10950"/>
    <x v="326"/>
    <n v="0"/>
    <x v="0"/>
    <x v="1"/>
    <n v="2.86"/>
    <x v="1"/>
    <x v="1"/>
    <x v="6"/>
    <x v="44"/>
    <n v="0"/>
  </r>
  <r>
    <n v="17174"/>
    <x v="320"/>
    <n v="17"/>
    <x v="5"/>
    <n v="2752"/>
    <n v="54"/>
    <n v="0"/>
    <n v="2"/>
    <n v="0"/>
    <n v="28"/>
    <n v="0"/>
    <n v="3"/>
    <n v="1"/>
    <n v="133"/>
    <n v="0"/>
    <n v="22"/>
    <n v="8"/>
    <n v="692"/>
    <n v="0"/>
    <n v="39"/>
    <n v="30"/>
    <n v="202"/>
    <n v="0"/>
    <n v="8"/>
    <n v="7"/>
    <n v="133"/>
    <n v="0"/>
    <n v="11"/>
    <n v="4"/>
    <n v="53609"/>
    <x v="327"/>
    <n v="0"/>
    <x v="0"/>
    <x v="1"/>
    <n v="2.86"/>
    <x v="1"/>
    <x v="1"/>
    <x v="13"/>
    <x v="23"/>
    <n v="0"/>
  </r>
  <r>
    <n v="17272"/>
    <x v="321"/>
    <n v="17"/>
    <x v="5"/>
    <n v="490"/>
    <n v="4"/>
    <n v="0"/>
    <n v="0"/>
    <n v="0"/>
    <n v="6"/>
    <n v="0"/>
    <n v="0"/>
    <n v="0"/>
    <n v="20"/>
    <n v="0"/>
    <n v="3"/>
    <n v="0"/>
    <n v="159"/>
    <n v="0"/>
    <n v="5"/>
    <n v="9"/>
    <n v="31"/>
    <n v="0"/>
    <n v="3"/>
    <n v="0"/>
    <n v="26"/>
    <n v="0"/>
    <n v="3"/>
    <n v="4"/>
    <n v="11737"/>
    <x v="328"/>
    <n v="0"/>
    <x v="0"/>
    <x v="1"/>
    <n v="2.86"/>
    <x v="1"/>
    <x v="1"/>
    <x v="13"/>
    <x v="9"/>
    <n v="0"/>
  </r>
  <r>
    <n v="17380"/>
    <x v="322"/>
    <n v="17"/>
    <x v="5"/>
    <n v="8278"/>
    <n v="138"/>
    <n v="0"/>
    <n v="2"/>
    <n v="11"/>
    <n v="75"/>
    <n v="0"/>
    <n v="0"/>
    <n v="1"/>
    <n v="384"/>
    <n v="4"/>
    <n v="26"/>
    <n v="44"/>
    <n v="1691"/>
    <n v="4"/>
    <n v="38"/>
    <n v="98"/>
    <n v="517"/>
    <n v="1"/>
    <n v="14"/>
    <n v="23"/>
    <n v="485"/>
    <n v="4"/>
    <n v="9"/>
    <n v="54"/>
    <n v="75448"/>
    <x v="329"/>
    <n v="0"/>
    <x v="1"/>
    <x v="1"/>
    <n v="2.86"/>
    <x v="1"/>
    <x v="1"/>
    <x v="26"/>
    <x v="79"/>
    <n v="1"/>
  </r>
  <r>
    <n v="17388"/>
    <x v="323"/>
    <n v="17"/>
    <x v="5"/>
    <n v="558"/>
    <n v="9"/>
    <n v="0"/>
    <n v="0"/>
    <n v="0"/>
    <n v="9"/>
    <n v="0"/>
    <n v="0"/>
    <n v="0"/>
    <n v="16"/>
    <n v="0"/>
    <n v="3"/>
    <n v="2"/>
    <n v="183"/>
    <n v="1"/>
    <n v="8"/>
    <n v="2"/>
    <n v="30"/>
    <n v="0"/>
    <n v="1"/>
    <n v="0"/>
    <n v="36"/>
    <n v="0"/>
    <n v="1"/>
    <n v="0"/>
    <n v="6293"/>
    <x v="330"/>
    <n v="0"/>
    <x v="0"/>
    <x v="1"/>
    <n v="2.86"/>
    <x v="1"/>
    <x v="1"/>
    <x v="1"/>
    <x v="2"/>
    <n v="0"/>
  </r>
  <r>
    <n v="17433"/>
    <x v="324"/>
    <n v="17"/>
    <x v="5"/>
    <n v="3176"/>
    <n v="35"/>
    <n v="0"/>
    <n v="0"/>
    <n v="0"/>
    <n v="51"/>
    <n v="0"/>
    <n v="1"/>
    <n v="0"/>
    <n v="728"/>
    <n v="0"/>
    <n v="36"/>
    <n v="14"/>
    <n v="1446"/>
    <n v="0"/>
    <n v="45"/>
    <n v="21"/>
    <n v="228"/>
    <n v="0"/>
    <n v="7"/>
    <n v="5"/>
    <n v="267"/>
    <n v="0"/>
    <n v="4"/>
    <n v="3"/>
    <n v="18789"/>
    <x v="331"/>
    <n v="0"/>
    <x v="0"/>
    <x v="1"/>
    <n v="2.86"/>
    <x v="1"/>
    <x v="1"/>
    <x v="6"/>
    <x v="41"/>
    <n v="0"/>
  </r>
  <r>
    <n v="17442"/>
    <x v="325"/>
    <n v="17"/>
    <x v="5"/>
    <n v="633"/>
    <n v="11"/>
    <n v="0"/>
    <n v="1"/>
    <n v="0"/>
    <n v="8"/>
    <n v="0"/>
    <n v="0"/>
    <n v="1"/>
    <n v="41"/>
    <n v="0"/>
    <n v="3"/>
    <n v="3"/>
    <n v="213"/>
    <n v="0"/>
    <n v="23"/>
    <n v="5"/>
    <n v="51"/>
    <n v="0"/>
    <n v="2"/>
    <n v="0"/>
    <n v="31"/>
    <n v="0"/>
    <n v="11"/>
    <n v="4"/>
    <n v="9284"/>
    <x v="332"/>
    <n v="0"/>
    <x v="0"/>
    <x v="1"/>
    <n v="2.86"/>
    <x v="1"/>
    <x v="1"/>
    <x v="1"/>
    <x v="2"/>
    <n v="0"/>
  </r>
  <r>
    <n v="17444"/>
    <x v="326"/>
    <n v="17"/>
    <x v="5"/>
    <n v="3430"/>
    <n v="89"/>
    <n v="0"/>
    <n v="0"/>
    <n v="0"/>
    <n v="51"/>
    <n v="0"/>
    <n v="0"/>
    <n v="1"/>
    <n v="116"/>
    <n v="0"/>
    <n v="6"/>
    <n v="7"/>
    <n v="1184"/>
    <n v="0"/>
    <n v="11"/>
    <n v="16"/>
    <n v="286"/>
    <n v="0"/>
    <n v="5"/>
    <n v="9"/>
    <n v="200"/>
    <n v="0"/>
    <n v="0"/>
    <n v="0"/>
    <n v="13701"/>
    <x v="333"/>
    <n v="0"/>
    <x v="1"/>
    <x v="1"/>
    <n v="2.86"/>
    <x v="1"/>
    <x v="1"/>
    <x v="1"/>
    <x v="38"/>
    <n v="0"/>
  </r>
  <r>
    <n v="17446"/>
    <x v="327"/>
    <n v="17"/>
    <x v="5"/>
    <n v="683"/>
    <n v="26"/>
    <n v="0"/>
    <n v="0"/>
    <n v="1"/>
    <n v="4"/>
    <n v="0"/>
    <n v="0"/>
    <n v="0"/>
    <n v="13"/>
    <n v="0"/>
    <n v="0"/>
    <n v="0"/>
    <n v="104"/>
    <n v="0"/>
    <n v="0"/>
    <n v="1"/>
    <n v="47"/>
    <n v="0"/>
    <n v="0"/>
    <n v="0"/>
    <n v="27"/>
    <n v="0"/>
    <n v="0"/>
    <n v="0"/>
    <n v="2726"/>
    <x v="334"/>
    <n v="0"/>
    <x v="0"/>
    <x v="1"/>
    <n v="2.86"/>
    <x v="1"/>
    <x v="1"/>
    <x v="1"/>
    <x v="2"/>
    <n v="0"/>
  </r>
  <r>
    <n v="17486"/>
    <x v="328"/>
    <n v="17"/>
    <x v="5"/>
    <n v="1299"/>
    <n v="9"/>
    <n v="0"/>
    <n v="0"/>
    <n v="0"/>
    <n v="18"/>
    <n v="0"/>
    <n v="0"/>
    <n v="1"/>
    <n v="37"/>
    <n v="0"/>
    <n v="9"/>
    <n v="7"/>
    <n v="300"/>
    <n v="0"/>
    <n v="16"/>
    <n v="19"/>
    <n v="107"/>
    <n v="0"/>
    <n v="0"/>
    <n v="6"/>
    <n v="81"/>
    <n v="0"/>
    <n v="8"/>
    <n v="5"/>
    <n v="21644"/>
    <x v="335"/>
    <n v="0"/>
    <x v="0"/>
    <x v="1"/>
    <n v="2.86"/>
    <x v="1"/>
    <x v="1"/>
    <x v="1"/>
    <x v="2"/>
    <n v="0"/>
  </r>
  <r>
    <n v="17495"/>
    <x v="329"/>
    <n v="17"/>
    <x v="5"/>
    <n v="2182"/>
    <n v="36"/>
    <n v="0"/>
    <n v="0"/>
    <n v="0"/>
    <n v="16"/>
    <n v="0"/>
    <n v="0"/>
    <n v="0"/>
    <n v="71"/>
    <n v="0"/>
    <n v="6"/>
    <n v="2"/>
    <n v="469"/>
    <n v="0"/>
    <n v="7"/>
    <n v="9"/>
    <n v="207"/>
    <n v="0"/>
    <n v="5"/>
    <n v="2"/>
    <n v="109"/>
    <n v="0"/>
    <n v="1"/>
    <n v="2"/>
    <n v="6146"/>
    <x v="336"/>
    <n v="0"/>
    <x v="1"/>
    <x v="1"/>
    <n v="2.86"/>
    <x v="1"/>
    <x v="1"/>
    <x v="6"/>
    <x v="9"/>
    <n v="0"/>
  </r>
  <r>
    <n v="17513"/>
    <x v="330"/>
    <n v="17"/>
    <x v="5"/>
    <n v="708"/>
    <n v="11"/>
    <n v="0"/>
    <n v="0"/>
    <n v="0"/>
    <n v="9"/>
    <n v="0"/>
    <n v="0"/>
    <n v="0"/>
    <n v="22"/>
    <n v="0"/>
    <n v="5"/>
    <n v="3"/>
    <n v="168"/>
    <n v="0"/>
    <n v="5"/>
    <n v="4"/>
    <n v="52"/>
    <n v="0"/>
    <n v="1"/>
    <n v="1"/>
    <n v="25"/>
    <n v="0"/>
    <n v="3"/>
    <n v="1"/>
    <n v="15791"/>
    <x v="337"/>
    <n v="0"/>
    <x v="0"/>
    <x v="1"/>
    <n v="2.86"/>
    <x v="1"/>
    <x v="1"/>
    <x v="1"/>
    <x v="2"/>
    <n v="0"/>
  </r>
  <r>
    <n v="17524"/>
    <x v="331"/>
    <n v="17"/>
    <x v="5"/>
    <n v="1237"/>
    <n v="17"/>
    <n v="0"/>
    <n v="0"/>
    <n v="5"/>
    <n v="11"/>
    <n v="0"/>
    <n v="2"/>
    <n v="2"/>
    <n v="43"/>
    <n v="0"/>
    <n v="15"/>
    <n v="5"/>
    <n v="222"/>
    <n v="0"/>
    <n v="21"/>
    <n v="19"/>
    <n v="82"/>
    <n v="0"/>
    <n v="13"/>
    <n v="10"/>
    <n v="63"/>
    <n v="0"/>
    <n v="1"/>
    <n v="3"/>
    <n v="16062"/>
    <x v="338"/>
    <n v="0"/>
    <x v="0"/>
    <x v="1"/>
    <n v="2.86"/>
    <x v="1"/>
    <x v="1"/>
    <x v="13"/>
    <x v="9"/>
    <n v="0"/>
  </r>
  <r>
    <n v="17541"/>
    <x v="332"/>
    <n v="17"/>
    <x v="5"/>
    <n v="9282"/>
    <n v="194"/>
    <n v="0"/>
    <n v="0"/>
    <n v="0"/>
    <n v="53"/>
    <n v="0"/>
    <n v="0"/>
    <n v="0"/>
    <n v="264"/>
    <n v="0"/>
    <n v="0"/>
    <n v="7"/>
    <n v="3294"/>
    <n v="1"/>
    <n v="4"/>
    <n v="24"/>
    <n v="620"/>
    <n v="0"/>
    <n v="0"/>
    <n v="0"/>
    <n v="639"/>
    <n v="0"/>
    <n v="0"/>
    <n v="4"/>
    <n v="20331"/>
    <x v="339"/>
    <n v="0"/>
    <x v="1"/>
    <x v="0"/>
    <n v="2.86"/>
    <x v="1"/>
    <x v="1"/>
    <x v="10"/>
    <x v="11"/>
    <n v="1"/>
  </r>
  <r>
    <n v="17614"/>
    <x v="333"/>
    <n v="17"/>
    <x v="5"/>
    <n v="5545"/>
    <n v="80"/>
    <n v="0"/>
    <n v="61"/>
    <n v="5"/>
    <n v="24"/>
    <n v="0"/>
    <n v="17"/>
    <n v="0"/>
    <n v="60"/>
    <n v="0"/>
    <n v="266"/>
    <n v="12"/>
    <n v="310"/>
    <n v="0"/>
    <n v="582"/>
    <n v="17"/>
    <n v="113"/>
    <n v="0"/>
    <n v="301"/>
    <n v="14"/>
    <n v="92"/>
    <n v="0"/>
    <n v="369"/>
    <n v="5"/>
    <n v="54078"/>
    <x v="340"/>
    <n v="0"/>
    <x v="0"/>
    <x v="0"/>
    <n v="2.86"/>
    <x v="1"/>
    <x v="1"/>
    <x v="10"/>
    <x v="41"/>
    <n v="0"/>
  </r>
  <r>
    <n v="17616"/>
    <x v="334"/>
    <n v="17"/>
    <x v="5"/>
    <n v="1079"/>
    <n v="15"/>
    <n v="0"/>
    <n v="1"/>
    <n v="2"/>
    <n v="18"/>
    <n v="0"/>
    <n v="1"/>
    <n v="0"/>
    <n v="40"/>
    <n v="0"/>
    <n v="31"/>
    <n v="4"/>
    <n v="279"/>
    <n v="0"/>
    <n v="39"/>
    <n v="8"/>
    <n v="44"/>
    <n v="0"/>
    <n v="6"/>
    <n v="0"/>
    <n v="114"/>
    <n v="0"/>
    <n v="25"/>
    <n v="6"/>
    <n v="11333"/>
    <x v="341"/>
    <n v="0"/>
    <x v="0"/>
    <x v="1"/>
    <n v="2.86"/>
    <x v="1"/>
    <x v="1"/>
    <x v="6"/>
    <x v="11"/>
    <n v="0"/>
  </r>
  <r>
    <n v="17653"/>
    <x v="335"/>
    <n v="17"/>
    <x v="5"/>
    <n v="1248"/>
    <n v="17"/>
    <n v="0"/>
    <n v="0"/>
    <n v="0"/>
    <n v="9"/>
    <n v="0"/>
    <n v="0"/>
    <n v="0"/>
    <n v="71"/>
    <n v="0"/>
    <n v="5"/>
    <n v="9"/>
    <n v="244"/>
    <n v="0"/>
    <n v="5"/>
    <n v="13"/>
    <n v="66"/>
    <n v="0"/>
    <n v="2"/>
    <n v="3"/>
    <n v="63"/>
    <n v="0"/>
    <n v="7"/>
    <n v="2"/>
    <n v="20066"/>
    <x v="342"/>
    <n v="0"/>
    <x v="0"/>
    <x v="1"/>
    <n v="2.86"/>
    <x v="1"/>
    <x v="1"/>
    <x v="13"/>
    <x v="9"/>
    <n v="0"/>
  </r>
  <r>
    <n v="17662"/>
    <x v="336"/>
    <n v="17"/>
    <x v="5"/>
    <n v="16067"/>
    <n v="591"/>
    <n v="1"/>
    <n v="0"/>
    <n v="0"/>
    <n v="129"/>
    <n v="0"/>
    <n v="0"/>
    <n v="2"/>
    <n v="374"/>
    <n v="0"/>
    <n v="3"/>
    <n v="7"/>
    <n v="4326"/>
    <n v="2"/>
    <n v="20"/>
    <n v="19"/>
    <n v="1056"/>
    <n v="0"/>
    <n v="6"/>
    <n v="6"/>
    <n v="1101"/>
    <n v="2"/>
    <n v="11"/>
    <n v="7"/>
    <n v="21415"/>
    <x v="343"/>
    <n v="0"/>
    <x v="1"/>
    <x v="0"/>
    <n v="2.86"/>
    <x v="1"/>
    <x v="1"/>
    <x v="12"/>
    <x v="11"/>
    <n v="1"/>
  </r>
  <r>
    <n v="17665"/>
    <x v="337"/>
    <n v="17"/>
    <x v="5"/>
    <n v="513"/>
    <n v="2"/>
    <n v="0"/>
    <n v="1"/>
    <n v="0"/>
    <n v="17"/>
    <n v="0"/>
    <n v="4"/>
    <n v="0"/>
    <n v="30"/>
    <n v="0"/>
    <n v="18"/>
    <n v="10"/>
    <n v="142"/>
    <n v="0"/>
    <n v="31"/>
    <n v="10"/>
    <n v="40"/>
    <n v="0"/>
    <n v="3"/>
    <n v="3"/>
    <n v="34"/>
    <n v="0"/>
    <n v="4"/>
    <n v="0"/>
    <n v="4953"/>
    <x v="344"/>
    <n v="0"/>
    <x v="0"/>
    <x v="1"/>
    <n v="2.86"/>
    <x v="1"/>
    <x v="1"/>
    <x v="1"/>
    <x v="9"/>
    <n v="0"/>
  </r>
  <r>
    <n v="17777"/>
    <x v="338"/>
    <n v="17"/>
    <x v="5"/>
    <n v="2550"/>
    <n v="33"/>
    <n v="0"/>
    <n v="3"/>
    <n v="1"/>
    <n v="25"/>
    <n v="0"/>
    <n v="2"/>
    <n v="0"/>
    <n v="91"/>
    <n v="0"/>
    <n v="43"/>
    <n v="10"/>
    <n v="565"/>
    <n v="0"/>
    <n v="151"/>
    <n v="40"/>
    <n v="155"/>
    <n v="0"/>
    <n v="23"/>
    <n v="7"/>
    <n v="112"/>
    <n v="0"/>
    <n v="60"/>
    <n v="2"/>
    <n v="29990"/>
    <x v="345"/>
    <n v="0"/>
    <x v="0"/>
    <x v="1"/>
    <n v="2.86"/>
    <x v="1"/>
    <x v="1"/>
    <x v="4"/>
    <x v="16"/>
    <n v="1"/>
  </r>
  <r>
    <n v="17867"/>
    <x v="339"/>
    <n v="17"/>
    <x v="5"/>
    <n v="1213"/>
    <n v="19"/>
    <n v="0"/>
    <n v="0"/>
    <n v="0"/>
    <n v="9"/>
    <n v="0"/>
    <n v="0"/>
    <n v="0"/>
    <n v="47"/>
    <n v="0"/>
    <n v="0"/>
    <n v="0"/>
    <n v="336"/>
    <n v="0"/>
    <n v="2"/>
    <n v="3"/>
    <n v="100"/>
    <n v="0"/>
    <n v="0"/>
    <n v="0"/>
    <n v="59"/>
    <n v="0"/>
    <n v="1"/>
    <n v="0"/>
    <n v="10525"/>
    <x v="346"/>
    <n v="0"/>
    <x v="0"/>
    <x v="1"/>
    <n v="2.86"/>
    <x v="1"/>
    <x v="1"/>
    <x v="6"/>
    <x v="9"/>
    <n v="0"/>
  </r>
  <r>
    <n v="17873"/>
    <x v="340"/>
    <n v="17"/>
    <x v="5"/>
    <n v="3070"/>
    <n v="42"/>
    <n v="0"/>
    <n v="0"/>
    <n v="1"/>
    <n v="32"/>
    <n v="0"/>
    <n v="0"/>
    <n v="1"/>
    <n v="111"/>
    <n v="0"/>
    <n v="0"/>
    <n v="7"/>
    <n v="678"/>
    <n v="0"/>
    <n v="6"/>
    <n v="42"/>
    <n v="167"/>
    <n v="0"/>
    <n v="0"/>
    <n v="5"/>
    <n v="166"/>
    <n v="0"/>
    <n v="4"/>
    <n v="5"/>
    <n v="69021"/>
    <x v="347"/>
    <n v="0"/>
    <x v="0"/>
    <x v="1"/>
    <n v="2.86"/>
    <x v="1"/>
    <x v="1"/>
    <x v="6"/>
    <x v="30"/>
    <n v="0"/>
  </r>
  <r>
    <n v="17877"/>
    <x v="341"/>
    <n v="17"/>
    <x v="5"/>
    <n v="1295"/>
    <n v="21"/>
    <n v="0"/>
    <n v="0"/>
    <n v="3"/>
    <n v="20"/>
    <n v="0"/>
    <n v="0"/>
    <n v="0"/>
    <n v="65"/>
    <n v="0"/>
    <n v="8"/>
    <n v="18"/>
    <n v="199"/>
    <n v="0"/>
    <n v="6"/>
    <n v="36"/>
    <n v="73"/>
    <n v="0"/>
    <n v="6"/>
    <n v="12"/>
    <n v="31"/>
    <n v="0"/>
    <n v="3"/>
    <n v="9"/>
    <n v="13235"/>
    <x v="348"/>
    <n v="0"/>
    <x v="1"/>
    <x v="1"/>
    <n v="2.86"/>
    <x v="1"/>
    <x v="1"/>
    <x v="1"/>
    <x v="9"/>
    <n v="0"/>
  </r>
  <r>
    <n v="17"/>
    <x v="125"/>
    <n v="17"/>
    <x v="5"/>
    <n v="92874"/>
    <n v="1845"/>
    <n v="2"/>
    <n v="93"/>
    <n v="39"/>
    <n v="743"/>
    <n v="0"/>
    <n v="47"/>
    <n v="11"/>
    <n v="3985"/>
    <n v="4"/>
    <n v="780"/>
    <n v="313"/>
    <n v="22197"/>
    <n v="16"/>
    <n v="1519"/>
    <n v="683"/>
    <n v="6153"/>
    <n v="5"/>
    <n v="472"/>
    <n v="200"/>
    <n v="5282"/>
    <n v="7"/>
    <n v="637"/>
    <n v="190"/>
    <n v="1046110"/>
    <x v="349"/>
    <n v="0"/>
    <x v="1"/>
    <x v="0"/>
    <n v="2.86"/>
    <x v="0"/>
    <x v="0"/>
    <x v="57"/>
    <x v="80"/>
    <n v="5"/>
  </r>
  <r>
    <n v="18001"/>
    <x v="342"/>
    <n v="18"/>
    <x v="6"/>
    <n v="80678"/>
    <n v="1788"/>
    <n v="3"/>
    <n v="46"/>
    <n v="88"/>
    <n v="1170"/>
    <n v="0"/>
    <n v="40"/>
    <n v="8"/>
    <n v="6617"/>
    <n v="7"/>
    <n v="616"/>
    <n v="203"/>
    <n v="26800"/>
    <n v="17"/>
    <n v="1304"/>
    <n v="612"/>
    <n v="6193"/>
    <n v="6"/>
    <n v="231"/>
    <n v="121"/>
    <n v="5210"/>
    <n v="1"/>
    <n v="260"/>
    <n v="175"/>
    <n v="179233"/>
    <x v="350"/>
    <n v="1"/>
    <x v="1"/>
    <x v="0"/>
    <n v="2.93"/>
    <x v="0"/>
    <x v="0"/>
    <x v="58"/>
    <x v="81"/>
    <n v="0"/>
  </r>
  <r>
    <n v="18029"/>
    <x v="343"/>
    <n v="18"/>
    <x v="6"/>
    <n v="2031"/>
    <n v="36"/>
    <n v="0"/>
    <n v="0"/>
    <n v="1"/>
    <n v="34"/>
    <n v="0"/>
    <n v="1"/>
    <n v="0"/>
    <n v="233"/>
    <n v="0"/>
    <n v="23"/>
    <n v="2"/>
    <n v="932"/>
    <n v="0"/>
    <n v="67"/>
    <n v="21"/>
    <n v="233"/>
    <n v="0"/>
    <n v="11"/>
    <n v="4"/>
    <n v="171"/>
    <n v="0"/>
    <n v="19"/>
    <n v="7"/>
    <n v="4794"/>
    <x v="351"/>
    <n v="0"/>
    <x v="0"/>
    <x v="1"/>
    <n v="2.93"/>
    <x v="1"/>
    <x v="1"/>
    <x v="12"/>
    <x v="82"/>
    <n v="0"/>
  </r>
  <r>
    <n v="18094"/>
    <x v="344"/>
    <n v="18"/>
    <x v="6"/>
    <n v="6060"/>
    <n v="99"/>
    <n v="0"/>
    <n v="5"/>
    <n v="1"/>
    <n v="86"/>
    <n v="0"/>
    <n v="7"/>
    <n v="1"/>
    <n v="917"/>
    <n v="0"/>
    <n v="114"/>
    <n v="9"/>
    <n v="2480"/>
    <n v="5"/>
    <n v="182"/>
    <n v="34"/>
    <n v="776"/>
    <n v="1"/>
    <n v="43"/>
    <n v="10"/>
    <n v="500"/>
    <n v="0"/>
    <n v="38"/>
    <n v="4"/>
    <n v="11557"/>
    <x v="352"/>
    <n v="0"/>
    <x v="1"/>
    <x v="0"/>
    <n v="2.93"/>
    <x v="1"/>
    <x v="1"/>
    <x v="59"/>
    <x v="83"/>
    <n v="0"/>
  </r>
  <r>
    <n v="18150"/>
    <x v="345"/>
    <n v="18"/>
    <x v="6"/>
    <n v="14154"/>
    <n v="254"/>
    <n v="2"/>
    <n v="4"/>
    <n v="4"/>
    <n v="278"/>
    <n v="0"/>
    <n v="2"/>
    <n v="3"/>
    <n v="1470"/>
    <n v="2"/>
    <n v="67"/>
    <n v="65"/>
    <n v="7273"/>
    <n v="15"/>
    <n v="157"/>
    <n v="165"/>
    <n v="1263"/>
    <n v="4"/>
    <n v="20"/>
    <n v="31"/>
    <n v="1666"/>
    <n v="2"/>
    <n v="43"/>
    <n v="42"/>
    <n v="32841"/>
    <x v="353"/>
    <n v="0"/>
    <x v="1"/>
    <x v="1"/>
    <n v="2.93"/>
    <x v="1"/>
    <x v="1"/>
    <x v="11"/>
    <x v="26"/>
    <n v="1"/>
  </r>
  <r>
    <n v="18205"/>
    <x v="346"/>
    <n v="18"/>
    <x v="6"/>
    <n v="4334"/>
    <n v="88"/>
    <n v="0"/>
    <n v="3"/>
    <n v="8"/>
    <n v="80"/>
    <n v="0"/>
    <n v="1"/>
    <n v="2"/>
    <n v="429"/>
    <n v="0"/>
    <n v="15"/>
    <n v="38"/>
    <n v="1739"/>
    <n v="1"/>
    <n v="59"/>
    <n v="75"/>
    <n v="375"/>
    <n v="0"/>
    <n v="11"/>
    <n v="30"/>
    <n v="373"/>
    <n v="0"/>
    <n v="14"/>
    <n v="31"/>
    <n v="8109"/>
    <x v="354"/>
    <n v="0"/>
    <x v="0"/>
    <x v="1"/>
    <n v="2.93"/>
    <x v="1"/>
    <x v="1"/>
    <x v="60"/>
    <x v="84"/>
    <n v="0"/>
  </r>
  <r>
    <n v="18247"/>
    <x v="347"/>
    <n v="18"/>
    <x v="6"/>
    <n v="7767"/>
    <n v="102"/>
    <n v="0"/>
    <n v="4"/>
    <n v="1"/>
    <n v="114"/>
    <n v="0"/>
    <n v="0"/>
    <n v="0"/>
    <n v="602"/>
    <n v="0"/>
    <n v="35"/>
    <n v="15"/>
    <n v="2718"/>
    <n v="0"/>
    <n v="93"/>
    <n v="48"/>
    <n v="629"/>
    <n v="0"/>
    <n v="16"/>
    <n v="4"/>
    <n v="586"/>
    <n v="0"/>
    <n v="12"/>
    <n v="12"/>
    <n v="20336"/>
    <x v="355"/>
    <n v="0"/>
    <x v="0"/>
    <x v="1"/>
    <n v="2.93"/>
    <x v="1"/>
    <x v="1"/>
    <x v="61"/>
    <x v="85"/>
    <n v="0"/>
  </r>
  <r>
    <n v="18256"/>
    <x v="348"/>
    <n v="18"/>
    <x v="6"/>
    <n v="7290"/>
    <n v="111"/>
    <n v="0"/>
    <n v="2"/>
    <n v="2"/>
    <n v="141"/>
    <n v="0"/>
    <n v="5"/>
    <n v="2"/>
    <n v="817"/>
    <n v="5"/>
    <n v="99"/>
    <n v="24"/>
    <n v="2830"/>
    <n v="8"/>
    <n v="153"/>
    <n v="50"/>
    <n v="798"/>
    <n v="1"/>
    <n v="25"/>
    <n v="16"/>
    <n v="565"/>
    <n v="1"/>
    <n v="51"/>
    <n v="12"/>
    <n v="19290"/>
    <x v="356"/>
    <n v="0"/>
    <x v="1"/>
    <x v="1"/>
    <n v="2.93"/>
    <x v="1"/>
    <x v="1"/>
    <x v="24"/>
    <x v="86"/>
    <n v="0"/>
  </r>
  <r>
    <n v="18410"/>
    <x v="349"/>
    <n v="18"/>
    <x v="6"/>
    <n v="8189"/>
    <n v="136"/>
    <n v="0"/>
    <n v="2"/>
    <n v="1"/>
    <n v="102"/>
    <n v="0"/>
    <n v="1"/>
    <n v="0"/>
    <n v="899"/>
    <n v="0"/>
    <n v="76"/>
    <n v="33"/>
    <n v="3376"/>
    <n v="0"/>
    <n v="145"/>
    <n v="96"/>
    <n v="745"/>
    <n v="0"/>
    <n v="36"/>
    <n v="22"/>
    <n v="876"/>
    <n v="0"/>
    <n v="66"/>
    <n v="31"/>
    <n v="15621"/>
    <x v="357"/>
    <n v="0"/>
    <x v="1"/>
    <x v="0"/>
    <n v="2.93"/>
    <x v="1"/>
    <x v="1"/>
    <x v="62"/>
    <x v="29"/>
    <n v="1"/>
  </r>
  <r>
    <n v="18460"/>
    <x v="350"/>
    <n v="18"/>
    <x v="6"/>
    <n v="2949"/>
    <n v="63"/>
    <n v="0"/>
    <n v="8"/>
    <n v="5"/>
    <n v="51"/>
    <n v="0"/>
    <n v="5"/>
    <n v="0"/>
    <n v="212"/>
    <n v="0"/>
    <n v="193"/>
    <n v="14"/>
    <n v="1083"/>
    <n v="0"/>
    <n v="429"/>
    <n v="26"/>
    <n v="239"/>
    <n v="0"/>
    <n v="52"/>
    <n v="10"/>
    <n v="144"/>
    <n v="0"/>
    <n v="83"/>
    <n v="10"/>
    <n v="10339"/>
    <x v="358"/>
    <n v="0"/>
    <x v="1"/>
    <x v="1"/>
    <n v="2.93"/>
    <x v="1"/>
    <x v="1"/>
    <x v="22"/>
    <x v="26"/>
    <n v="0"/>
  </r>
  <r>
    <n v="18479"/>
    <x v="351"/>
    <n v="18"/>
    <x v="6"/>
    <n v="2123"/>
    <n v="22"/>
    <n v="0"/>
    <n v="0"/>
    <n v="1"/>
    <n v="26"/>
    <n v="0"/>
    <n v="0"/>
    <n v="1"/>
    <n v="181"/>
    <n v="0"/>
    <n v="12"/>
    <n v="11"/>
    <n v="642"/>
    <n v="0"/>
    <n v="13"/>
    <n v="17"/>
    <n v="178"/>
    <n v="0"/>
    <n v="10"/>
    <n v="8"/>
    <n v="253"/>
    <n v="0"/>
    <n v="9"/>
    <n v="4"/>
    <n v="3930"/>
    <x v="359"/>
    <n v="0"/>
    <x v="1"/>
    <x v="1"/>
    <n v="2.93"/>
    <x v="1"/>
    <x v="1"/>
    <x v="54"/>
    <x v="22"/>
    <n v="0"/>
  </r>
  <r>
    <n v="18592"/>
    <x v="352"/>
    <n v="18"/>
    <x v="6"/>
    <n v="8853"/>
    <n v="180"/>
    <n v="0"/>
    <n v="7"/>
    <n v="6"/>
    <n v="160"/>
    <n v="0"/>
    <n v="4"/>
    <n v="2"/>
    <n v="592"/>
    <n v="0"/>
    <n v="85"/>
    <n v="40"/>
    <n v="3884"/>
    <n v="3"/>
    <n v="198"/>
    <n v="134"/>
    <n v="1074"/>
    <n v="0"/>
    <n v="52"/>
    <n v="44"/>
    <n v="620"/>
    <n v="0"/>
    <n v="38"/>
    <n v="22"/>
    <n v="27890"/>
    <x v="360"/>
    <n v="0"/>
    <x v="1"/>
    <x v="1"/>
    <n v="2.93"/>
    <x v="1"/>
    <x v="1"/>
    <x v="63"/>
    <x v="69"/>
    <n v="0"/>
  </r>
  <r>
    <n v="18610"/>
    <x v="353"/>
    <n v="18"/>
    <x v="6"/>
    <n v="8256"/>
    <n v="142"/>
    <n v="0"/>
    <n v="8"/>
    <n v="6"/>
    <n v="167"/>
    <n v="0"/>
    <n v="7"/>
    <n v="2"/>
    <n v="973"/>
    <n v="1"/>
    <n v="102"/>
    <n v="22"/>
    <n v="2968"/>
    <n v="0"/>
    <n v="194"/>
    <n v="37"/>
    <n v="1073"/>
    <n v="0"/>
    <n v="43"/>
    <n v="15"/>
    <n v="794"/>
    <n v="1"/>
    <n v="63"/>
    <n v="14"/>
    <n v="13801"/>
    <x v="361"/>
    <n v="0"/>
    <x v="0"/>
    <x v="0"/>
    <n v="2.93"/>
    <x v="1"/>
    <x v="1"/>
    <x v="21"/>
    <x v="59"/>
    <n v="1"/>
  </r>
  <r>
    <n v="18753"/>
    <x v="354"/>
    <n v="18"/>
    <x v="6"/>
    <n v="17155"/>
    <n v="389"/>
    <n v="2"/>
    <n v="13"/>
    <n v="6"/>
    <n v="342"/>
    <n v="0"/>
    <n v="16"/>
    <n v="2"/>
    <n v="1510"/>
    <n v="0"/>
    <n v="87"/>
    <n v="49"/>
    <n v="8397"/>
    <n v="14"/>
    <n v="271"/>
    <n v="164"/>
    <n v="1655"/>
    <n v="1"/>
    <n v="45"/>
    <n v="26"/>
    <n v="1060"/>
    <n v="3"/>
    <n v="36"/>
    <n v="27"/>
    <n v="54575"/>
    <x v="362"/>
    <n v="0"/>
    <x v="1"/>
    <x v="1"/>
    <n v="2.93"/>
    <x v="1"/>
    <x v="1"/>
    <x v="64"/>
    <x v="87"/>
    <n v="1"/>
  </r>
  <r>
    <n v="18756"/>
    <x v="355"/>
    <n v="18"/>
    <x v="6"/>
    <n v="3375"/>
    <n v="104"/>
    <n v="2"/>
    <n v="36"/>
    <n v="4"/>
    <n v="85"/>
    <n v="0"/>
    <n v="15"/>
    <n v="3"/>
    <n v="314"/>
    <n v="0"/>
    <n v="164"/>
    <n v="27"/>
    <n v="1510"/>
    <n v="5"/>
    <n v="469"/>
    <n v="102"/>
    <n v="230"/>
    <n v="1"/>
    <n v="39"/>
    <n v="16"/>
    <n v="149"/>
    <n v="1"/>
    <n v="61"/>
    <n v="10"/>
    <n v="12111"/>
    <x v="363"/>
    <n v="0"/>
    <x v="0"/>
    <x v="0"/>
    <n v="2.93"/>
    <x v="1"/>
    <x v="1"/>
    <x v="13"/>
    <x v="38"/>
    <n v="0"/>
  </r>
  <r>
    <n v="18785"/>
    <x v="356"/>
    <n v="18"/>
    <x v="6"/>
    <n v="3564"/>
    <n v="68"/>
    <n v="0"/>
    <n v="2"/>
    <n v="5"/>
    <n v="80"/>
    <n v="0"/>
    <n v="3"/>
    <n v="3"/>
    <n v="438"/>
    <n v="0"/>
    <n v="58"/>
    <n v="46"/>
    <n v="1704"/>
    <n v="1"/>
    <n v="109"/>
    <n v="115"/>
    <n v="336"/>
    <n v="0"/>
    <n v="22"/>
    <n v="13"/>
    <n v="373"/>
    <n v="0"/>
    <n v="21"/>
    <n v="29"/>
    <n v="6389"/>
    <x v="364"/>
    <n v="0"/>
    <x v="1"/>
    <x v="1"/>
    <n v="2.93"/>
    <x v="1"/>
    <x v="1"/>
    <x v="65"/>
    <x v="42"/>
    <n v="0"/>
  </r>
  <r>
    <n v="18860"/>
    <x v="116"/>
    <n v="18"/>
    <x v="6"/>
    <n v="3853"/>
    <n v="46"/>
    <n v="1"/>
    <n v="0"/>
    <n v="0"/>
    <n v="46"/>
    <n v="0"/>
    <n v="0"/>
    <n v="0"/>
    <n v="285"/>
    <n v="7"/>
    <n v="11"/>
    <n v="8"/>
    <n v="1505"/>
    <n v="18"/>
    <n v="34"/>
    <n v="41"/>
    <n v="522"/>
    <n v="10"/>
    <n v="10"/>
    <n v="12"/>
    <n v="449"/>
    <n v="7"/>
    <n v="10"/>
    <n v="17"/>
    <n v="7346"/>
    <x v="365"/>
    <n v="0"/>
    <x v="0"/>
    <x v="1"/>
    <n v="2.93"/>
    <x v="1"/>
    <x v="1"/>
    <x v="66"/>
    <x v="69"/>
    <n v="0"/>
  </r>
  <r>
    <n v="18"/>
    <x v="125"/>
    <n v="18"/>
    <x v="6"/>
    <n v="180631"/>
    <n v="3628"/>
    <n v="10"/>
    <n v="140"/>
    <n v="139"/>
    <n v="1792"/>
    <n v="0"/>
    <n v="67"/>
    <n v="21"/>
    <n v="16489"/>
    <n v="22"/>
    <n v="1757"/>
    <n v="606"/>
    <n v="69841"/>
    <n v="87"/>
    <n v="3877"/>
    <n v="1737"/>
    <n v="16319"/>
    <n v="24"/>
    <n v="666"/>
    <n v="382"/>
    <n v="13789"/>
    <n v="16"/>
    <n v="824"/>
    <n v="447"/>
    <n v="428162"/>
    <x v="366"/>
    <n v="1"/>
    <x v="1"/>
    <x v="0"/>
    <n v="2.93"/>
    <x v="0"/>
    <x v="0"/>
    <x v="67"/>
    <x v="88"/>
    <n v="4"/>
  </r>
  <r>
    <n v="19001"/>
    <x v="357"/>
    <n v="19"/>
    <x v="7"/>
    <n v="72503"/>
    <n v="1077"/>
    <n v="0"/>
    <n v="77"/>
    <n v="79"/>
    <n v="1047"/>
    <n v="2"/>
    <n v="81"/>
    <n v="66"/>
    <n v="6330"/>
    <n v="4"/>
    <n v="1201"/>
    <n v="769"/>
    <n v="24530"/>
    <n v="11"/>
    <n v="3150"/>
    <n v="1598"/>
    <n v="5327"/>
    <n v="2"/>
    <n v="566"/>
    <n v="305"/>
    <n v="4827"/>
    <n v="1"/>
    <n v="928"/>
    <n v="348"/>
    <n v="343011"/>
    <x v="367"/>
    <n v="1"/>
    <x v="1"/>
    <x v="0"/>
    <n v="2.65"/>
    <x v="0"/>
    <x v="0"/>
    <x v="68"/>
    <x v="89"/>
    <n v="0"/>
  </r>
  <r>
    <n v="19022"/>
    <x v="358"/>
    <n v="19"/>
    <x v="7"/>
    <n v="3330"/>
    <n v="35"/>
    <n v="0"/>
    <n v="4"/>
    <n v="0"/>
    <n v="30"/>
    <n v="0"/>
    <n v="2"/>
    <n v="1"/>
    <n v="326"/>
    <n v="0"/>
    <n v="37"/>
    <n v="17"/>
    <n v="1003"/>
    <n v="0"/>
    <n v="121"/>
    <n v="30"/>
    <n v="96"/>
    <n v="0"/>
    <n v="7"/>
    <n v="2"/>
    <n v="183"/>
    <n v="0"/>
    <n v="26"/>
    <n v="6"/>
    <n v="19648"/>
    <x v="368"/>
    <n v="0"/>
    <x v="0"/>
    <x v="0"/>
    <n v="2.65"/>
    <x v="1"/>
    <x v="1"/>
    <x v="28"/>
    <x v="90"/>
    <n v="1"/>
  </r>
  <r>
    <n v="19050"/>
    <x v="14"/>
    <n v="19"/>
    <x v="7"/>
    <n v="14740"/>
    <n v="409"/>
    <n v="1"/>
    <n v="7"/>
    <n v="8"/>
    <n v="329"/>
    <n v="0"/>
    <n v="7"/>
    <n v="5"/>
    <n v="3481"/>
    <n v="2"/>
    <n v="126"/>
    <n v="86"/>
    <n v="7092"/>
    <n v="4"/>
    <n v="220"/>
    <n v="137"/>
    <n v="749"/>
    <n v="0"/>
    <n v="20"/>
    <n v="19"/>
    <n v="914"/>
    <n v="1"/>
    <n v="45"/>
    <n v="22"/>
    <n v="28128"/>
    <x v="369"/>
    <n v="0"/>
    <x v="0"/>
    <x v="1"/>
    <n v="2.65"/>
    <x v="1"/>
    <x v="1"/>
    <x v="25"/>
    <x v="91"/>
    <n v="0"/>
  </r>
  <r>
    <n v="19075"/>
    <x v="359"/>
    <n v="19"/>
    <x v="7"/>
    <n v="8031"/>
    <n v="73"/>
    <n v="1"/>
    <n v="1"/>
    <n v="3"/>
    <n v="83"/>
    <n v="0"/>
    <n v="0"/>
    <n v="0"/>
    <n v="567"/>
    <n v="0"/>
    <n v="19"/>
    <n v="27"/>
    <n v="2531"/>
    <n v="1"/>
    <n v="59"/>
    <n v="95"/>
    <n v="375"/>
    <n v="0"/>
    <n v="5"/>
    <n v="11"/>
    <n v="656"/>
    <n v="0"/>
    <n v="27"/>
    <n v="21"/>
    <n v="22648"/>
    <x v="370"/>
    <n v="0"/>
    <x v="0"/>
    <x v="0"/>
    <n v="2.65"/>
    <x v="1"/>
    <x v="1"/>
    <x v="69"/>
    <x v="92"/>
    <n v="0"/>
  </r>
  <r>
    <n v="19100"/>
    <x v="360"/>
    <n v="19"/>
    <x v="7"/>
    <n v="8100"/>
    <n v="86"/>
    <n v="0"/>
    <n v="5"/>
    <n v="2"/>
    <n v="97"/>
    <n v="0"/>
    <n v="1"/>
    <n v="0"/>
    <n v="474"/>
    <n v="0"/>
    <n v="27"/>
    <n v="25"/>
    <n v="3501"/>
    <n v="0"/>
    <n v="150"/>
    <n v="77"/>
    <n v="429"/>
    <n v="0"/>
    <n v="10"/>
    <n v="10"/>
    <n v="369"/>
    <n v="0"/>
    <n v="34"/>
    <n v="6"/>
    <n v="39731"/>
    <x v="371"/>
    <n v="0"/>
    <x v="0"/>
    <x v="1"/>
    <n v="2.65"/>
    <x v="1"/>
    <x v="1"/>
    <x v="17"/>
    <x v="23"/>
    <n v="0"/>
  </r>
  <r>
    <n v="19110"/>
    <x v="361"/>
    <n v="19"/>
    <x v="7"/>
    <n v="9665"/>
    <n v="124"/>
    <n v="0"/>
    <n v="43"/>
    <n v="68"/>
    <n v="77"/>
    <n v="0"/>
    <n v="20"/>
    <n v="51"/>
    <n v="220"/>
    <n v="0"/>
    <n v="110"/>
    <n v="541"/>
    <n v="1052"/>
    <n v="0"/>
    <n v="264"/>
    <n v="2276"/>
    <n v="198"/>
    <n v="0"/>
    <n v="71"/>
    <n v="271"/>
    <n v="166"/>
    <n v="0"/>
    <n v="80"/>
    <n v="439"/>
    <n v="35689"/>
    <x v="372"/>
    <n v="0"/>
    <x v="1"/>
    <x v="0"/>
    <n v="2.65"/>
    <x v="1"/>
    <x v="1"/>
    <x v="8"/>
    <x v="82"/>
    <n v="1"/>
  </r>
  <r>
    <n v="19130"/>
    <x v="362"/>
    <n v="19"/>
    <x v="7"/>
    <n v="5439"/>
    <n v="70"/>
    <n v="0"/>
    <n v="5"/>
    <n v="4"/>
    <n v="62"/>
    <n v="0"/>
    <n v="3"/>
    <n v="1"/>
    <n v="374"/>
    <n v="0"/>
    <n v="46"/>
    <n v="31"/>
    <n v="2097"/>
    <n v="1"/>
    <n v="131"/>
    <n v="115"/>
    <n v="301"/>
    <n v="0"/>
    <n v="20"/>
    <n v="20"/>
    <n v="447"/>
    <n v="0"/>
    <n v="42"/>
    <n v="37"/>
    <n v="45019"/>
    <x v="373"/>
    <n v="0"/>
    <x v="1"/>
    <x v="0"/>
    <n v="2.65"/>
    <x v="1"/>
    <x v="1"/>
    <x v="70"/>
    <x v="7"/>
    <n v="0"/>
  </r>
  <r>
    <n v="19137"/>
    <x v="363"/>
    <n v="19"/>
    <x v="7"/>
    <n v="3992"/>
    <n v="42"/>
    <n v="0"/>
    <n v="26"/>
    <n v="1"/>
    <n v="21"/>
    <n v="0"/>
    <n v="28"/>
    <n v="0"/>
    <n v="106"/>
    <n v="0"/>
    <n v="263"/>
    <n v="5"/>
    <n v="365"/>
    <n v="0"/>
    <n v="654"/>
    <n v="16"/>
    <n v="81"/>
    <n v="0"/>
    <n v="170"/>
    <n v="5"/>
    <n v="171"/>
    <n v="0"/>
    <n v="384"/>
    <n v="7"/>
    <n v="43224"/>
    <x v="374"/>
    <n v="0"/>
    <x v="0"/>
    <x v="0"/>
    <n v="2.65"/>
    <x v="1"/>
    <x v="1"/>
    <x v="71"/>
    <x v="93"/>
    <n v="0"/>
  </r>
  <r>
    <n v="19142"/>
    <x v="364"/>
    <n v="19"/>
    <x v="7"/>
    <n v="6128"/>
    <n v="165"/>
    <n v="1"/>
    <n v="91"/>
    <n v="21"/>
    <n v="35"/>
    <n v="0"/>
    <n v="23"/>
    <n v="3"/>
    <n v="184"/>
    <n v="0"/>
    <n v="385"/>
    <n v="54"/>
    <n v="755"/>
    <n v="5"/>
    <n v="1040"/>
    <n v="163"/>
    <n v="136"/>
    <n v="2"/>
    <n v="133"/>
    <n v="20"/>
    <n v="113"/>
    <n v="0"/>
    <n v="377"/>
    <n v="44"/>
    <n v="31552"/>
    <x v="375"/>
    <n v="0"/>
    <x v="1"/>
    <x v="0"/>
    <n v="2.65"/>
    <x v="1"/>
    <x v="1"/>
    <x v="72"/>
    <x v="31"/>
    <n v="0"/>
  </r>
  <r>
    <n v="19212"/>
    <x v="365"/>
    <n v="19"/>
    <x v="7"/>
    <n v="6908"/>
    <n v="66"/>
    <n v="0"/>
    <n v="28"/>
    <n v="1"/>
    <n v="53"/>
    <n v="0"/>
    <n v="22"/>
    <n v="1"/>
    <n v="228"/>
    <n v="0"/>
    <n v="162"/>
    <n v="33"/>
    <n v="898"/>
    <n v="0"/>
    <n v="603"/>
    <n v="70"/>
    <n v="267"/>
    <n v="0"/>
    <n v="161"/>
    <n v="30"/>
    <n v="168"/>
    <n v="0"/>
    <n v="144"/>
    <n v="25"/>
    <n v="27111"/>
    <x v="376"/>
    <n v="0"/>
    <x v="0"/>
    <x v="0"/>
    <n v="2.65"/>
    <x v="1"/>
    <x v="1"/>
    <x v="73"/>
    <x v="70"/>
    <n v="0"/>
  </r>
  <r>
    <n v="19256"/>
    <x v="366"/>
    <n v="19"/>
    <x v="7"/>
    <n v="13141"/>
    <n v="177"/>
    <n v="0"/>
    <n v="7"/>
    <n v="20"/>
    <n v="204"/>
    <n v="0"/>
    <n v="6"/>
    <n v="9"/>
    <n v="759"/>
    <n v="0"/>
    <n v="68"/>
    <n v="85"/>
    <n v="5470"/>
    <n v="1"/>
    <n v="389"/>
    <n v="320"/>
    <n v="877"/>
    <n v="0"/>
    <n v="75"/>
    <n v="45"/>
    <n v="798"/>
    <n v="0"/>
    <n v="95"/>
    <n v="36"/>
    <n v="57741"/>
    <x v="377"/>
    <n v="0"/>
    <x v="1"/>
    <x v="0"/>
    <n v="2.65"/>
    <x v="1"/>
    <x v="1"/>
    <x v="66"/>
    <x v="94"/>
    <n v="0"/>
  </r>
  <r>
    <n v="19290"/>
    <x v="342"/>
    <n v="19"/>
    <x v="7"/>
    <n v="2878"/>
    <n v="41"/>
    <n v="0"/>
    <n v="4"/>
    <n v="0"/>
    <n v="118"/>
    <n v="0"/>
    <n v="6"/>
    <n v="2"/>
    <n v="1548"/>
    <n v="2"/>
    <n v="139"/>
    <n v="56"/>
    <n v="2182"/>
    <n v="2"/>
    <n v="150"/>
    <n v="76"/>
    <n v="505"/>
    <n v="2"/>
    <n v="35"/>
    <n v="9"/>
    <n v="362"/>
    <n v="0"/>
    <n v="27"/>
    <n v="12"/>
    <n v="5509"/>
    <x v="378"/>
    <n v="0"/>
    <x v="1"/>
    <x v="1"/>
    <n v="2.65"/>
    <x v="1"/>
    <x v="1"/>
    <x v="22"/>
    <x v="52"/>
    <n v="0"/>
  </r>
  <r>
    <n v="19300"/>
    <x v="367"/>
    <n v="19"/>
    <x v="7"/>
    <n v="1168"/>
    <n v="11"/>
    <n v="0"/>
    <n v="0"/>
    <n v="2"/>
    <n v="7"/>
    <n v="0"/>
    <n v="0"/>
    <n v="7"/>
    <n v="16"/>
    <n v="0"/>
    <n v="3"/>
    <n v="54"/>
    <n v="95"/>
    <n v="0"/>
    <n v="4"/>
    <n v="175"/>
    <n v="29"/>
    <n v="0"/>
    <n v="0"/>
    <n v="38"/>
    <n v="18"/>
    <n v="0"/>
    <n v="2"/>
    <n v="56"/>
    <n v="20594"/>
    <x v="379"/>
    <n v="0"/>
    <x v="0"/>
    <x v="1"/>
    <n v="2.65"/>
    <x v="1"/>
    <x v="1"/>
    <x v="12"/>
    <x v="23"/>
    <n v="0"/>
  </r>
  <r>
    <n v="19318"/>
    <x v="368"/>
    <n v="19"/>
    <x v="7"/>
    <n v="11296"/>
    <n v="46"/>
    <n v="0"/>
    <n v="1"/>
    <n v="209"/>
    <n v="59"/>
    <n v="0"/>
    <n v="8"/>
    <n v="226"/>
    <n v="447"/>
    <n v="0"/>
    <n v="115"/>
    <n v="4973"/>
    <n v="949"/>
    <n v="1"/>
    <n v="154"/>
    <n v="7888"/>
    <n v="197"/>
    <n v="1"/>
    <n v="15"/>
    <n v="1514"/>
    <n v="67"/>
    <n v="0"/>
    <n v="26"/>
    <n v="1194"/>
    <n v="29540"/>
    <x v="380"/>
    <n v="0"/>
    <x v="1"/>
    <x v="0"/>
    <n v="2.65"/>
    <x v="1"/>
    <x v="1"/>
    <x v="74"/>
    <x v="53"/>
    <n v="1"/>
  </r>
  <r>
    <n v="19355"/>
    <x v="369"/>
    <n v="19"/>
    <x v="7"/>
    <n v="1887"/>
    <n v="22"/>
    <n v="0"/>
    <n v="7"/>
    <n v="0"/>
    <n v="8"/>
    <n v="0"/>
    <n v="8"/>
    <n v="0"/>
    <n v="103"/>
    <n v="0"/>
    <n v="100"/>
    <n v="2"/>
    <n v="420"/>
    <n v="0"/>
    <n v="210"/>
    <n v="3"/>
    <n v="95"/>
    <n v="0"/>
    <n v="40"/>
    <n v="2"/>
    <n v="110"/>
    <n v="0"/>
    <n v="52"/>
    <n v="3"/>
    <n v="31097"/>
    <x v="381"/>
    <n v="0"/>
    <x v="0"/>
    <x v="0"/>
    <n v="2.65"/>
    <x v="1"/>
    <x v="1"/>
    <x v="75"/>
    <x v="21"/>
    <n v="1"/>
  </r>
  <r>
    <n v="19364"/>
    <x v="370"/>
    <n v="19"/>
    <x v="7"/>
    <n v="4554"/>
    <n v="7"/>
    <n v="0"/>
    <n v="88"/>
    <n v="0"/>
    <n v="4"/>
    <n v="0"/>
    <n v="79"/>
    <n v="0"/>
    <n v="10"/>
    <n v="0"/>
    <n v="639"/>
    <n v="0"/>
    <n v="21"/>
    <n v="0"/>
    <n v="1138"/>
    <n v="1"/>
    <n v="3"/>
    <n v="0"/>
    <n v="239"/>
    <n v="0"/>
    <n v="4"/>
    <n v="0"/>
    <n v="1252"/>
    <n v="1"/>
    <n v="19297"/>
    <x v="382"/>
    <n v="0"/>
    <x v="0"/>
    <x v="0"/>
    <n v="2.65"/>
    <x v="1"/>
    <x v="1"/>
    <x v="76"/>
    <x v="85"/>
    <n v="0"/>
  </r>
  <r>
    <n v="19392"/>
    <x v="371"/>
    <n v="19"/>
    <x v="7"/>
    <n v="1826"/>
    <n v="26"/>
    <n v="0"/>
    <n v="3"/>
    <n v="0"/>
    <n v="25"/>
    <n v="0"/>
    <n v="2"/>
    <n v="0"/>
    <n v="149"/>
    <n v="0"/>
    <n v="80"/>
    <n v="22"/>
    <n v="717"/>
    <n v="1"/>
    <n v="174"/>
    <n v="50"/>
    <n v="127"/>
    <n v="1"/>
    <n v="16"/>
    <n v="9"/>
    <n v="141"/>
    <n v="3"/>
    <n v="70"/>
    <n v="17"/>
    <n v="11406"/>
    <x v="383"/>
    <n v="0"/>
    <x v="0"/>
    <x v="1"/>
    <n v="2.65"/>
    <x v="1"/>
    <x v="1"/>
    <x v="31"/>
    <x v="4"/>
    <n v="0"/>
  </r>
  <r>
    <n v="19397"/>
    <x v="372"/>
    <n v="19"/>
    <x v="7"/>
    <n v="3493"/>
    <n v="51"/>
    <n v="0"/>
    <n v="7"/>
    <n v="2"/>
    <n v="32"/>
    <n v="0"/>
    <n v="8"/>
    <n v="1"/>
    <n v="243"/>
    <n v="0"/>
    <n v="81"/>
    <n v="12"/>
    <n v="1266"/>
    <n v="0"/>
    <n v="291"/>
    <n v="13"/>
    <n v="160"/>
    <n v="0"/>
    <n v="47"/>
    <n v="1"/>
    <n v="168"/>
    <n v="0"/>
    <n v="76"/>
    <n v="4"/>
    <n v="26295"/>
    <x v="384"/>
    <n v="0"/>
    <x v="0"/>
    <x v="1"/>
    <n v="2.65"/>
    <x v="1"/>
    <x v="1"/>
    <x v="21"/>
    <x v="41"/>
    <n v="0"/>
  </r>
  <r>
    <n v="19418"/>
    <x v="373"/>
    <n v="19"/>
    <x v="7"/>
    <n v="9056"/>
    <n v="157"/>
    <n v="0"/>
    <n v="5"/>
    <n v="296"/>
    <n v="111"/>
    <n v="0"/>
    <n v="14"/>
    <n v="189"/>
    <n v="947"/>
    <n v="0"/>
    <n v="158"/>
    <n v="3829"/>
    <n v="1505"/>
    <n v="0"/>
    <n v="275"/>
    <n v="5458"/>
    <n v="125"/>
    <n v="0"/>
    <n v="45"/>
    <n v="574"/>
    <n v="103"/>
    <n v="0"/>
    <n v="23"/>
    <n v="1048"/>
    <n v="19958"/>
    <x v="385"/>
    <n v="0"/>
    <x v="1"/>
    <x v="0"/>
    <n v="2.65"/>
    <x v="1"/>
    <x v="1"/>
    <x v="1"/>
    <x v="95"/>
    <n v="1"/>
  </r>
  <r>
    <n v="19450"/>
    <x v="374"/>
    <n v="19"/>
    <x v="7"/>
    <n v="6741"/>
    <n v="80"/>
    <n v="0"/>
    <n v="3"/>
    <n v="6"/>
    <n v="83"/>
    <n v="0"/>
    <n v="1"/>
    <n v="5"/>
    <n v="867"/>
    <n v="0"/>
    <n v="25"/>
    <n v="152"/>
    <n v="2805"/>
    <n v="0"/>
    <n v="66"/>
    <n v="302"/>
    <n v="535"/>
    <n v="0"/>
    <n v="15"/>
    <n v="54"/>
    <n v="692"/>
    <n v="0"/>
    <n v="14"/>
    <n v="87"/>
    <n v="25097"/>
    <x v="386"/>
    <n v="0"/>
    <x v="1"/>
    <x v="1"/>
    <n v="2.65"/>
    <x v="1"/>
    <x v="1"/>
    <x v="77"/>
    <x v="96"/>
    <n v="1"/>
  </r>
  <r>
    <n v="19455"/>
    <x v="375"/>
    <n v="19"/>
    <x v="7"/>
    <n v="7077"/>
    <n v="92"/>
    <n v="0"/>
    <n v="38"/>
    <n v="7"/>
    <n v="66"/>
    <n v="0"/>
    <n v="19"/>
    <n v="4"/>
    <n v="380"/>
    <n v="1"/>
    <n v="333"/>
    <n v="116"/>
    <n v="1211"/>
    <n v="1"/>
    <n v="1127"/>
    <n v="250"/>
    <n v="243"/>
    <n v="3"/>
    <n v="99"/>
    <n v="69"/>
    <n v="268"/>
    <n v="2"/>
    <n v="265"/>
    <n v="79"/>
    <n v="33748"/>
    <x v="387"/>
    <n v="0"/>
    <x v="1"/>
    <x v="0"/>
    <n v="2.65"/>
    <x v="1"/>
    <x v="1"/>
    <x v="52"/>
    <x v="13"/>
    <n v="0"/>
  </r>
  <r>
    <n v="19473"/>
    <x v="171"/>
    <n v="19"/>
    <x v="7"/>
    <n v="10212"/>
    <n v="113"/>
    <n v="0"/>
    <n v="86"/>
    <n v="18"/>
    <n v="107"/>
    <n v="0"/>
    <n v="72"/>
    <n v="21"/>
    <n v="771"/>
    <n v="0"/>
    <n v="749"/>
    <n v="212"/>
    <n v="1691"/>
    <n v="1"/>
    <n v="1339"/>
    <n v="419"/>
    <n v="393"/>
    <n v="0"/>
    <n v="404"/>
    <n v="77"/>
    <n v="386"/>
    <n v="0"/>
    <n v="448"/>
    <n v="223"/>
    <n v="42017"/>
    <x v="388"/>
    <n v="0"/>
    <x v="1"/>
    <x v="0"/>
    <n v="2.65"/>
    <x v="1"/>
    <x v="1"/>
    <x v="78"/>
    <x v="97"/>
    <n v="1"/>
  </r>
  <r>
    <n v="19513"/>
    <x v="376"/>
    <n v="19"/>
    <x v="7"/>
    <n v="714"/>
    <n v="7"/>
    <n v="0"/>
    <n v="1"/>
    <n v="1"/>
    <n v="3"/>
    <n v="0"/>
    <n v="1"/>
    <n v="3"/>
    <n v="22"/>
    <n v="0"/>
    <n v="4"/>
    <n v="41"/>
    <n v="64"/>
    <n v="0"/>
    <n v="10"/>
    <n v="71"/>
    <n v="6"/>
    <n v="0"/>
    <n v="3"/>
    <n v="23"/>
    <n v="4"/>
    <n v="0"/>
    <n v="2"/>
    <n v="7"/>
    <n v="10607"/>
    <x v="389"/>
    <n v="0"/>
    <x v="0"/>
    <x v="1"/>
    <n v="2.65"/>
    <x v="1"/>
    <x v="1"/>
    <x v="6"/>
    <x v="2"/>
    <n v="0"/>
  </r>
  <r>
    <n v="19517"/>
    <x v="256"/>
    <n v="19"/>
    <x v="7"/>
    <n v="2314"/>
    <n v="172"/>
    <n v="0"/>
    <n v="40"/>
    <n v="0"/>
    <n v="14"/>
    <n v="0"/>
    <n v="12"/>
    <n v="0"/>
    <n v="53"/>
    <n v="0"/>
    <n v="114"/>
    <n v="4"/>
    <n v="387"/>
    <n v="0"/>
    <n v="591"/>
    <n v="29"/>
    <n v="90"/>
    <n v="0"/>
    <n v="61"/>
    <n v="7"/>
    <n v="105"/>
    <n v="0"/>
    <n v="162"/>
    <n v="11"/>
    <n v="49628"/>
    <x v="390"/>
    <n v="0"/>
    <x v="0"/>
    <x v="0"/>
    <n v="2.65"/>
    <x v="1"/>
    <x v="1"/>
    <x v="62"/>
    <x v="23"/>
    <n v="0"/>
  </r>
  <r>
    <n v="19532"/>
    <x v="377"/>
    <n v="19"/>
    <x v="7"/>
    <n v="10073"/>
    <n v="105"/>
    <n v="0"/>
    <n v="3"/>
    <n v="5"/>
    <n v="123"/>
    <n v="0"/>
    <n v="0"/>
    <n v="17"/>
    <n v="928"/>
    <n v="1"/>
    <n v="31"/>
    <n v="334"/>
    <n v="4034"/>
    <n v="4"/>
    <n v="119"/>
    <n v="637"/>
    <n v="647"/>
    <n v="1"/>
    <n v="22"/>
    <n v="96"/>
    <n v="650"/>
    <n v="0"/>
    <n v="32"/>
    <n v="142"/>
    <n v="39406"/>
    <x v="391"/>
    <n v="0"/>
    <x v="0"/>
    <x v="0"/>
    <n v="2.65"/>
    <x v="1"/>
    <x v="1"/>
    <x v="29"/>
    <x v="98"/>
    <n v="1"/>
  </r>
  <r>
    <n v="19533"/>
    <x v="378"/>
    <n v="19"/>
    <x v="7"/>
    <n v="4214"/>
    <n v="69"/>
    <n v="0"/>
    <n v="4"/>
    <n v="2"/>
    <n v="77"/>
    <n v="1"/>
    <n v="10"/>
    <n v="1"/>
    <n v="340"/>
    <n v="5"/>
    <n v="110"/>
    <n v="24"/>
    <n v="1682"/>
    <n v="7"/>
    <n v="336"/>
    <n v="71"/>
    <n v="217"/>
    <n v="0"/>
    <n v="41"/>
    <n v="11"/>
    <n v="349"/>
    <n v="1"/>
    <n v="91"/>
    <n v="12"/>
    <n v="9807"/>
    <x v="392"/>
    <n v="0"/>
    <x v="1"/>
    <x v="1"/>
    <n v="2.65"/>
    <x v="1"/>
    <x v="1"/>
    <x v="20"/>
    <x v="99"/>
    <n v="0"/>
  </r>
  <r>
    <n v="19548"/>
    <x v="379"/>
    <n v="19"/>
    <x v="7"/>
    <n v="5229"/>
    <n v="79"/>
    <n v="0"/>
    <n v="11"/>
    <n v="2"/>
    <n v="59"/>
    <n v="0"/>
    <n v="6"/>
    <n v="0"/>
    <n v="431"/>
    <n v="0"/>
    <n v="155"/>
    <n v="55"/>
    <n v="1384"/>
    <n v="0"/>
    <n v="399"/>
    <n v="107"/>
    <n v="412"/>
    <n v="1"/>
    <n v="105"/>
    <n v="25"/>
    <n v="631"/>
    <n v="0"/>
    <n v="180"/>
    <n v="52"/>
    <n v="43961"/>
    <x v="393"/>
    <n v="0"/>
    <x v="1"/>
    <x v="1"/>
    <n v="2.65"/>
    <x v="1"/>
    <x v="1"/>
    <x v="22"/>
    <x v="59"/>
    <n v="0"/>
  </r>
  <r>
    <n v="19573"/>
    <x v="380"/>
    <n v="19"/>
    <x v="7"/>
    <n v="3171"/>
    <n v="26"/>
    <n v="0"/>
    <n v="1"/>
    <n v="23"/>
    <n v="20"/>
    <n v="0"/>
    <n v="3"/>
    <n v="26"/>
    <n v="113"/>
    <n v="0"/>
    <n v="8"/>
    <n v="320"/>
    <n v="349"/>
    <n v="0"/>
    <n v="10"/>
    <n v="672"/>
    <n v="80"/>
    <n v="0"/>
    <n v="0"/>
    <n v="189"/>
    <n v="84"/>
    <n v="0"/>
    <n v="0"/>
    <n v="159"/>
    <n v="44610"/>
    <x v="394"/>
    <n v="0"/>
    <x v="0"/>
    <x v="1"/>
    <n v="2.65"/>
    <x v="1"/>
    <x v="1"/>
    <x v="79"/>
    <x v="59"/>
    <n v="0"/>
  </r>
  <r>
    <n v="19585"/>
    <x v="381"/>
    <n v="19"/>
    <x v="7"/>
    <n v="990"/>
    <n v="12"/>
    <n v="0"/>
    <n v="1"/>
    <n v="0"/>
    <n v="13"/>
    <n v="0"/>
    <n v="4"/>
    <n v="0"/>
    <n v="31"/>
    <n v="0"/>
    <n v="17"/>
    <n v="0"/>
    <n v="182"/>
    <n v="0"/>
    <n v="75"/>
    <n v="0"/>
    <n v="25"/>
    <n v="0"/>
    <n v="13"/>
    <n v="0"/>
    <n v="51"/>
    <n v="0"/>
    <n v="35"/>
    <n v="0"/>
    <n v="18619"/>
    <x v="395"/>
    <n v="0"/>
    <x v="0"/>
    <x v="0"/>
    <n v="2.65"/>
    <x v="1"/>
    <x v="1"/>
    <x v="1"/>
    <x v="2"/>
    <n v="0"/>
  </r>
  <r>
    <n v="19622"/>
    <x v="382"/>
    <n v="19"/>
    <x v="7"/>
    <n v="2249"/>
    <n v="25"/>
    <n v="0"/>
    <n v="2"/>
    <n v="0"/>
    <n v="18"/>
    <n v="0"/>
    <n v="0"/>
    <n v="2"/>
    <n v="172"/>
    <n v="0"/>
    <n v="18"/>
    <n v="11"/>
    <n v="873"/>
    <n v="1"/>
    <n v="94"/>
    <n v="54"/>
    <n v="126"/>
    <n v="0"/>
    <n v="11"/>
    <n v="16"/>
    <n v="102"/>
    <n v="0"/>
    <n v="13"/>
    <n v="17"/>
    <n v="12271"/>
    <x v="396"/>
    <n v="0"/>
    <x v="1"/>
    <x v="1"/>
    <n v="2.65"/>
    <x v="1"/>
    <x v="1"/>
    <x v="1"/>
    <x v="1"/>
    <n v="0"/>
  </r>
  <r>
    <n v="19693"/>
    <x v="383"/>
    <n v="19"/>
    <x v="7"/>
    <n v="1134"/>
    <n v="19"/>
    <n v="0"/>
    <n v="9"/>
    <n v="0"/>
    <n v="7"/>
    <n v="0"/>
    <n v="2"/>
    <n v="0"/>
    <n v="20"/>
    <n v="0"/>
    <n v="23"/>
    <n v="1"/>
    <n v="238"/>
    <n v="0"/>
    <n v="155"/>
    <n v="4"/>
    <n v="18"/>
    <n v="0"/>
    <n v="11"/>
    <n v="0"/>
    <n v="51"/>
    <n v="0"/>
    <n v="81"/>
    <n v="1"/>
    <n v="11759"/>
    <x v="397"/>
    <n v="0"/>
    <x v="0"/>
    <x v="1"/>
    <n v="2.65"/>
    <x v="1"/>
    <x v="1"/>
    <x v="12"/>
    <x v="2"/>
    <n v="0"/>
  </r>
  <r>
    <n v="19698"/>
    <x v="384"/>
    <n v="19"/>
    <x v="7"/>
    <n v="17974"/>
    <n v="242"/>
    <n v="0"/>
    <n v="85"/>
    <n v="73"/>
    <n v="181"/>
    <n v="0"/>
    <n v="38"/>
    <n v="45"/>
    <n v="759"/>
    <n v="0"/>
    <n v="387"/>
    <n v="726"/>
    <n v="2984"/>
    <n v="1"/>
    <n v="1396"/>
    <n v="993"/>
    <n v="560"/>
    <n v="0"/>
    <n v="229"/>
    <n v="240"/>
    <n v="783"/>
    <n v="0"/>
    <n v="569"/>
    <n v="299"/>
    <n v="118031"/>
    <x v="398"/>
    <n v="1"/>
    <x v="1"/>
    <x v="0"/>
    <n v="2.65"/>
    <x v="1"/>
    <x v="1"/>
    <x v="80"/>
    <x v="100"/>
    <n v="0"/>
  </r>
  <r>
    <n v="19701"/>
    <x v="185"/>
    <n v="19"/>
    <x v="7"/>
    <n v="1639"/>
    <n v="19"/>
    <n v="0"/>
    <n v="3"/>
    <n v="0"/>
    <n v="17"/>
    <n v="0"/>
    <n v="1"/>
    <n v="0"/>
    <n v="142"/>
    <n v="0"/>
    <n v="32"/>
    <n v="10"/>
    <n v="649"/>
    <n v="0"/>
    <n v="82"/>
    <n v="14"/>
    <n v="76"/>
    <n v="0"/>
    <n v="15"/>
    <n v="2"/>
    <n v="234"/>
    <n v="0"/>
    <n v="47"/>
    <n v="6"/>
    <n v="5675"/>
    <x v="399"/>
    <n v="0"/>
    <x v="0"/>
    <x v="1"/>
    <n v="2.65"/>
    <x v="1"/>
    <x v="1"/>
    <x v="1"/>
    <x v="2"/>
    <n v="0"/>
  </r>
  <r>
    <n v="19743"/>
    <x v="385"/>
    <n v="19"/>
    <x v="7"/>
    <n v="1687"/>
    <n v="23"/>
    <n v="0"/>
    <n v="18"/>
    <n v="3"/>
    <n v="6"/>
    <n v="0"/>
    <n v="11"/>
    <n v="1"/>
    <n v="47"/>
    <n v="0"/>
    <n v="159"/>
    <n v="3"/>
    <n v="124"/>
    <n v="0"/>
    <n v="283"/>
    <n v="3"/>
    <n v="25"/>
    <n v="0"/>
    <n v="48"/>
    <n v="3"/>
    <n v="46"/>
    <n v="0"/>
    <n v="150"/>
    <n v="0"/>
    <n v="40404"/>
    <x v="400"/>
    <n v="0"/>
    <x v="0"/>
    <x v="0"/>
    <n v="2.65"/>
    <x v="1"/>
    <x v="1"/>
    <x v="12"/>
    <x v="9"/>
    <n v="0"/>
  </r>
  <r>
    <n v="19760"/>
    <x v="386"/>
    <n v="19"/>
    <x v="7"/>
    <n v="953"/>
    <n v="14"/>
    <n v="0"/>
    <n v="7"/>
    <n v="0"/>
    <n v="8"/>
    <n v="0"/>
    <n v="1"/>
    <n v="0"/>
    <n v="43"/>
    <n v="0"/>
    <n v="29"/>
    <n v="6"/>
    <n v="195"/>
    <n v="0"/>
    <n v="54"/>
    <n v="22"/>
    <n v="32"/>
    <n v="0"/>
    <n v="7"/>
    <n v="4"/>
    <n v="57"/>
    <n v="0"/>
    <n v="28"/>
    <n v="8"/>
    <n v="15010"/>
    <x v="401"/>
    <n v="0"/>
    <x v="0"/>
    <x v="1"/>
    <n v="2.65"/>
    <x v="1"/>
    <x v="1"/>
    <x v="4"/>
    <x v="1"/>
    <n v="0"/>
  </r>
  <r>
    <n v="19780"/>
    <x v="387"/>
    <n v="19"/>
    <x v="7"/>
    <n v="15009"/>
    <n v="122"/>
    <n v="0"/>
    <n v="63"/>
    <n v="90"/>
    <n v="84"/>
    <n v="0"/>
    <n v="65"/>
    <n v="40"/>
    <n v="862"/>
    <n v="2"/>
    <n v="1182"/>
    <n v="1121"/>
    <n v="2368"/>
    <n v="2"/>
    <n v="2116"/>
    <n v="3357"/>
    <n v="287"/>
    <n v="0"/>
    <n v="181"/>
    <n v="378"/>
    <n v="384"/>
    <n v="0"/>
    <n v="384"/>
    <n v="928"/>
    <n v="34094"/>
    <x v="402"/>
    <n v="0"/>
    <x v="0"/>
    <x v="0"/>
    <n v="2.65"/>
    <x v="1"/>
    <x v="1"/>
    <x v="81"/>
    <x v="101"/>
    <n v="1"/>
  </r>
  <r>
    <n v="19785"/>
    <x v="388"/>
    <n v="19"/>
    <x v="7"/>
    <n v="2372"/>
    <n v="17"/>
    <n v="0"/>
    <n v="0"/>
    <n v="0"/>
    <n v="17"/>
    <n v="0"/>
    <n v="0"/>
    <n v="1"/>
    <n v="242"/>
    <n v="1"/>
    <n v="8"/>
    <n v="7"/>
    <n v="1005"/>
    <n v="1"/>
    <n v="35"/>
    <n v="21"/>
    <n v="98"/>
    <n v="0"/>
    <n v="3"/>
    <n v="0"/>
    <n v="150"/>
    <n v="1"/>
    <n v="9"/>
    <n v="4"/>
    <n v="10044"/>
    <x v="403"/>
    <n v="0"/>
    <x v="0"/>
    <x v="1"/>
    <n v="2.65"/>
    <x v="1"/>
    <x v="1"/>
    <x v="49"/>
    <x v="97"/>
    <n v="0"/>
  </r>
  <r>
    <n v="19807"/>
    <x v="389"/>
    <n v="19"/>
    <x v="7"/>
    <n v="6956"/>
    <n v="101"/>
    <n v="0"/>
    <n v="4"/>
    <n v="11"/>
    <n v="100"/>
    <n v="1"/>
    <n v="10"/>
    <n v="1"/>
    <n v="632"/>
    <n v="0"/>
    <n v="73"/>
    <n v="80"/>
    <n v="2152"/>
    <n v="2"/>
    <n v="203"/>
    <n v="195"/>
    <n v="596"/>
    <n v="0"/>
    <n v="35"/>
    <n v="58"/>
    <n v="737"/>
    <n v="0"/>
    <n v="77"/>
    <n v="96"/>
    <n v="38091"/>
    <x v="404"/>
    <n v="0"/>
    <x v="1"/>
    <x v="0"/>
    <n v="2.65"/>
    <x v="1"/>
    <x v="1"/>
    <x v="70"/>
    <x v="102"/>
    <n v="0"/>
  </r>
  <r>
    <n v="19809"/>
    <x v="390"/>
    <n v="19"/>
    <x v="7"/>
    <n v="11717"/>
    <n v="105"/>
    <n v="0"/>
    <n v="43"/>
    <n v="185"/>
    <n v="94"/>
    <n v="0"/>
    <n v="30"/>
    <n v="152"/>
    <n v="571"/>
    <n v="0"/>
    <n v="629"/>
    <n v="3041"/>
    <n v="1679"/>
    <n v="1"/>
    <n v="919"/>
    <n v="5473"/>
    <n v="253"/>
    <n v="0"/>
    <n v="212"/>
    <n v="716"/>
    <n v="238"/>
    <n v="0"/>
    <n v="257"/>
    <n v="1133"/>
    <n v="28111"/>
    <x v="405"/>
    <n v="0"/>
    <x v="1"/>
    <x v="0"/>
    <n v="2.65"/>
    <x v="1"/>
    <x v="1"/>
    <x v="31"/>
    <x v="102"/>
    <n v="1"/>
  </r>
  <r>
    <n v="19821"/>
    <x v="391"/>
    <n v="19"/>
    <x v="7"/>
    <n v="9784"/>
    <n v="65"/>
    <n v="0"/>
    <n v="200"/>
    <n v="0"/>
    <n v="17"/>
    <n v="0"/>
    <n v="58"/>
    <n v="0"/>
    <n v="17"/>
    <n v="0"/>
    <n v="757"/>
    <n v="0"/>
    <n v="68"/>
    <n v="0"/>
    <n v="3366"/>
    <n v="2"/>
    <n v="14"/>
    <n v="0"/>
    <n v="300"/>
    <n v="0"/>
    <n v="8"/>
    <n v="0"/>
    <n v="2136"/>
    <n v="1"/>
    <n v="37582"/>
    <x v="406"/>
    <n v="0"/>
    <x v="0"/>
    <x v="0"/>
    <n v="2.65"/>
    <x v="1"/>
    <x v="1"/>
    <x v="82"/>
    <x v="103"/>
    <n v="0"/>
  </r>
  <r>
    <n v="19824"/>
    <x v="392"/>
    <n v="19"/>
    <x v="7"/>
    <n v="878"/>
    <n v="12"/>
    <n v="0"/>
    <n v="5"/>
    <n v="0"/>
    <n v="6"/>
    <n v="0"/>
    <n v="7"/>
    <n v="0"/>
    <n v="13"/>
    <n v="0"/>
    <n v="80"/>
    <n v="0"/>
    <n v="99"/>
    <n v="0"/>
    <n v="198"/>
    <n v="0"/>
    <n v="25"/>
    <n v="0"/>
    <n v="51"/>
    <n v="0"/>
    <n v="20"/>
    <n v="0"/>
    <n v="38"/>
    <n v="0"/>
    <n v="26580"/>
    <x v="407"/>
    <n v="0"/>
    <x v="0"/>
    <x v="0"/>
    <n v="2.65"/>
    <x v="1"/>
    <x v="1"/>
    <x v="5"/>
    <x v="5"/>
    <n v="0"/>
  </r>
  <r>
    <n v="19845"/>
    <x v="393"/>
    <n v="19"/>
    <x v="7"/>
    <n v="1912"/>
    <n v="18"/>
    <n v="0"/>
    <n v="1"/>
    <n v="19"/>
    <n v="19"/>
    <n v="0"/>
    <n v="3"/>
    <n v="6"/>
    <n v="48"/>
    <n v="0"/>
    <n v="12"/>
    <n v="90"/>
    <n v="216"/>
    <n v="0"/>
    <n v="31"/>
    <n v="333"/>
    <n v="54"/>
    <n v="0"/>
    <n v="12"/>
    <n v="65"/>
    <n v="73"/>
    <n v="0"/>
    <n v="5"/>
    <n v="116"/>
    <n v="22156"/>
    <x v="408"/>
    <n v="0"/>
    <x v="0"/>
    <x v="1"/>
    <n v="2.65"/>
    <x v="1"/>
    <x v="1"/>
    <x v="22"/>
    <x v="4"/>
    <n v="0"/>
  </r>
  <r>
    <n v="19"/>
    <x v="125"/>
    <n v="19"/>
    <x v="7"/>
    <n v="313134"/>
    <n v="4222"/>
    <n v="3"/>
    <n v="1037"/>
    <n v="1161"/>
    <n v="2494"/>
    <n v="2"/>
    <n v="591"/>
    <n v="821"/>
    <n v="24016"/>
    <n v="18"/>
    <n v="8694"/>
    <n v="16975"/>
    <n v="82888"/>
    <n v="48"/>
    <n v="22181"/>
    <n v="31590"/>
    <n v="14889"/>
    <n v="13"/>
    <n v="3553"/>
    <n v="4918"/>
    <n v="15888"/>
    <n v="9"/>
    <n v="8733"/>
    <n v="6707"/>
    <n v="1574506"/>
    <x v="409"/>
    <n v="2"/>
    <x v="1"/>
    <x v="0"/>
    <n v="2.65"/>
    <x v="0"/>
    <x v="0"/>
    <x v="83"/>
    <x v="104"/>
    <n v="10"/>
  </r>
  <r>
    <n v="20001"/>
    <x v="394"/>
    <n v="20"/>
    <x v="8"/>
    <n v="113216"/>
    <n v="1534"/>
    <n v="1"/>
    <n v="111"/>
    <n v="49"/>
    <n v="1631"/>
    <n v="0"/>
    <n v="115"/>
    <n v="52"/>
    <n v="3260"/>
    <n v="3"/>
    <n v="855"/>
    <n v="466"/>
    <n v="35274"/>
    <n v="27"/>
    <n v="4007"/>
    <n v="2346"/>
    <n v="8400"/>
    <n v="5"/>
    <n v="925"/>
    <n v="462"/>
    <n v="5103"/>
    <n v="4"/>
    <n v="889"/>
    <n v="735"/>
    <n v="567593"/>
    <x v="410"/>
    <n v="1"/>
    <x v="1"/>
    <x v="0"/>
    <n v="3.27"/>
    <x v="0"/>
    <x v="0"/>
    <x v="84"/>
    <x v="60"/>
    <n v="0"/>
  </r>
  <r>
    <n v="20011"/>
    <x v="395"/>
    <n v="20"/>
    <x v="8"/>
    <n v="26114"/>
    <n v="293"/>
    <n v="0"/>
    <n v="1"/>
    <n v="25"/>
    <n v="344"/>
    <n v="1"/>
    <n v="1"/>
    <n v="19"/>
    <n v="1579"/>
    <n v="2"/>
    <n v="19"/>
    <n v="271"/>
    <n v="8852"/>
    <n v="15"/>
    <n v="66"/>
    <n v="1083"/>
    <n v="2331"/>
    <n v="4"/>
    <n v="12"/>
    <n v="254"/>
    <n v="1008"/>
    <n v="1"/>
    <n v="13"/>
    <n v="154"/>
    <n v="128425"/>
    <x v="411"/>
    <n v="0"/>
    <x v="0"/>
    <x v="1"/>
    <n v="3.27"/>
    <x v="1"/>
    <x v="1"/>
    <x v="85"/>
    <x v="105"/>
    <n v="1"/>
  </r>
  <r>
    <n v="20013"/>
    <x v="396"/>
    <n v="20"/>
    <x v="8"/>
    <n v="25232"/>
    <n v="280"/>
    <n v="0"/>
    <n v="7"/>
    <n v="6"/>
    <n v="235"/>
    <n v="0"/>
    <n v="2"/>
    <n v="12"/>
    <n v="509"/>
    <n v="0"/>
    <n v="19"/>
    <n v="90"/>
    <n v="9355"/>
    <n v="15"/>
    <n v="109"/>
    <n v="649"/>
    <n v="2152"/>
    <n v="0"/>
    <n v="16"/>
    <n v="161"/>
    <n v="850"/>
    <n v="3"/>
    <n v="24"/>
    <n v="108"/>
    <n v="70929"/>
    <x v="412"/>
    <n v="0"/>
    <x v="1"/>
    <x v="0"/>
    <n v="3.27"/>
    <x v="1"/>
    <x v="1"/>
    <x v="86"/>
    <x v="106"/>
    <n v="1"/>
  </r>
  <r>
    <n v="20032"/>
    <x v="397"/>
    <n v="20"/>
    <x v="8"/>
    <n v="2640"/>
    <n v="59"/>
    <n v="0"/>
    <n v="6"/>
    <n v="2"/>
    <n v="40"/>
    <n v="0"/>
    <n v="0"/>
    <n v="2"/>
    <n v="71"/>
    <n v="0"/>
    <n v="0"/>
    <n v="21"/>
    <n v="1393"/>
    <n v="1"/>
    <n v="21"/>
    <n v="129"/>
    <n v="237"/>
    <n v="0"/>
    <n v="4"/>
    <n v="18"/>
    <n v="215"/>
    <n v="0"/>
    <n v="6"/>
    <n v="36"/>
    <n v="23300"/>
    <x v="413"/>
    <n v="0"/>
    <x v="1"/>
    <x v="1"/>
    <n v="3.27"/>
    <x v="1"/>
    <x v="1"/>
    <x v="1"/>
    <x v="2"/>
    <n v="0"/>
  </r>
  <r>
    <n v="20045"/>
    <x v="398"/>
    <n v="20"/>
    <x v="8"/>
    <n v="7521"/>
    <n v="121"/>
    <n v="5"/>
    <n v="3"/>
    <n v="14"/>
    <n v="126"/>
    <n v="1"/>
    <n v="6"/>
    <n v="8"/>
    <n v="171"/>
    <n v="18"/>
    <n v="33"/>
    <n v="35"/>
    <n v="3032"/>
    <n v="190"/>
    <n v="142"/>
    <n v="333"/>
    <n v="717"/>
    <n v="33"/>
    <n v="37"/>
    <n v="93"/>
    <n v="642"/>
    <n v="40"/>
    <n v="33"/>
    <n v="139"/>
    <n v="25208"/>
    <x v="414"/>
    <n v="0"/>
    <x v="1"/>
    <x v="0"/>
    <n v="3.27"/>
    <x v="1"/>
    <x v="1"/>
    <x v="31"/>
    <x v="30"/>
    <n v="0"/>
  </r>
  <r>
    <n v="20060"/>
    <x v="399"/>
    <n v="20"/>
    <x v="8"/>
    <n v="12838"/>
    <n v="175"/>
    <n v="0"/>
    <n v="29"/>
    <n v="9"/>
    <n v="148"/>
    <n v="0"/>
    <n v="9"/>
    <n v="7"/>
    <n v="262"/>
    <n v="0"/>
    <n v="142"/>
    <n v="37"/>
    <n v="4361"/>
    <n v="3"/>
    <n v="1031"/>
    <n v="261"/>
    <n v="909"/>
    <n v="0"/>
    <n v="241"/>
    <n v="63"/>
    <n v="762"/>
    <n v="0"/>
    <n v="224"/>
    <n v="86"/>
    <n v="46856"/>
    <x v="415"/>
    <n v="0"/>
    <x v="1"/>
    <x v="1"/>
    <n v="3.27"/>
    <x v="1"/>
    <x v="1"/>
    <x v="24"/>
    <x v="22"/>
    <n v="0"/>
  </r>
  <r>
    <n v="20175"/>
    <x v="400"/>
    <n v="20"/>
    <x v="8"/>
    <n v="5227"/>
    <n v="83"/>
    <n v="0"/>
    <n v="3"/>
    <n v="3"/>
    <n v="84"/>
    <n v="0"/>
    <n v="1"/>
    <n v="9"/>
    <n v="235"/>
    <n v="0"/>
    <n v="18"/>
    <n v="29"/>
    <n v="2919"/>
    <n v="3"/>
    <n v="97"/>
    <n v="328"/>
    <n v="465"/>
    <n v="0"/>
    <n v="17"/>
    <n v="43"/>
    <n v="469"/>
    <n v="1"/>
    <n v="21"/>
    <n v="113"/>
    <n v="39670"/>
    <x v="416"/>
    <n v="0"/>
    <x v="1"/>
    <x v="0"/>
    <n v="3.27"/>
    <x v="1"/>
    <x v="1"/>
    <x v="54"/>
    <x v="23"/>
    <n v="0"/>
  </r>
  <r>
    <n v="20178"/>
    <x v="401"/>
    <n v="20"/>
    <x v="8"/>
    <n v="9604"/>
    <n v="160"/>
    <n v="0"/>
    <n v="1"/>
    <n v="16"/>
    <n v="151"/>
    <n v="0"/>
    <n v="2"/>
    <n v="16"/>
    <n v="246"/>
    <n v="0"/>
    <n v="13"/>
    <n v="86"/>
    <n v="3280"/>
    <n v="3"/>
    <n v="54"/>
    <n v="587"/>
    <n v="745"/>
    <n v="0"/>
    <n v="2"/>
    <n v="110"/>
    <n v="508"/>
    <n v="0"/>
    <n v="20"/>
    <n v="145"/>
    <n v="32291"/>
    <x v="417"/>
    <n v="0"/>
    <x v="1"/>
    <x v="1"/>
    <n v="3.27"/>
    <x v="1"/>
    <x v="1"/>
    <x v="15"/>
    <x v="23"/>
    <n v="0"/>
  </r>
  <r>
    <n v="20228"/>
    <x v="402"/>
    <n v="20"/>
    <x v="8"/>
    <n v="16557"/>
    <n v="226"/>
    <n v="0"/>
    <n v="2"/>
    <n v="17"/>
    <n v="404"/>
    <n v="1"/>
    <n v="1"/>
    <n v="37"/>
    <n v="567"/>
    <n v="0"/>
    <n v="34"/>
    <n v="151"/>
    <n v="6283"/>
    <n v="4"/>
    <n v="97"/>
    <n v="1160"/>
    <n v="1485"/>
    <n v="2"/>
    <n v="7"/>
    <n v="270"/>
    <n v="1091"/>
    <n v="0"/>
    <n v="13"/>
    <n v="270"/>
    <n v="43557"/>
    <x v="418"/>
    <n v="1"/>
    <x v="1"/>
    <x v="1"/>
    <n v="3.27"/>
    <x v="1"/>
    <x v="1"/>
    <x v="24"/>
    <x v="107"/>
    <n v="0"/>
  </r>
  <r>
    <n v="20238"/>
    <x v="403"/>
    <n v="20"/>
    <x v="8"/>
    <n v="10933"/>
    <n v="199"/>
    <n v="1"/>
    <n v="1"/>
    <n v="17"/>
    <n v="121"/>
    <n v="0"/>
    <n v="3"/>
    <n v="10"/>
    <n v="219"/>
    <n v="0"/>
    <n v="17"/>
    <n v="97"/>
    <n v="4255"/>
    <n v="1"/>
    <n v="135"/>
    <n v="604"/>
    <n v="904"/>
    <n v="1"/>
    <n v="18"/>
    <n v="113"/>
    <n v="515"/>
    <n v="0"/>
    <n v="27"/>
    <n v="91"/>
    <n v="34993"/>
    <x v="419"/>
    <n v="0"/>
    <x v="1"/>
    <x v="1"/>
    <n v="3.27"/>
    <x v="1"/>
    <x v="1"/>
    <x v="1"/>
    <x v="2"/>
    <n v="0"/>
  </r>
  <r>
    <n v="20250"/>
    <x v="404"/>
    <n v="20"/>
    <x v="8"/>
    <n v="7110"/>
    <n v="154"/>
    <n v="0"/>
    <n v="2"/>
    <n v="21"/>
    <n v="99"/>
    <n v="0"/>
    <n v="3"/>
    <n v="23"/>
    <n v="257"/>
    <n v="1"/>
    <n v="16"/>
    <n v="113"/>
    <n v="2484"/>
    <n v="3"/>
    <n v="98"/>
    <n v="570"/>
    <n v="545"/>
    <n v="0"/>
    <n v="16"/>
    <n v="128"/>
    <n v="381"/>
    <n v="3"/>
    <n v="23"/>
    <n v="226"/>
    <n v="43619"/>
    <x v="420"/>
    <n v="0"/>
    <x v="0"/>
    <x v="1"/>
    <n v="3.27"/>
    <x v="1"/>
    <x v="1"/>
    <x v="3"/>
    <x v="6"/>
    <n v="0"/>
  </r>
  <r>
    <n v="20295"/>
    <x v="405"/>
    <n v="20"/>
    <x v="8"/>
    <n v="1889"/>
    <n v="19"/>
    <n v="0"/>
    <n v="0"/>
    <n v="1"/>
    <n v="25"/>
    <n v="0"/>
    <n v="0"/>
    <n v="1"/>
    <n v="84"/>
    <n v="0"/>
    <n v="0"/>
    <n v="2"/>
    <n v="725"/>
    <n v="1"/>
    <n v="6"/>
    <n v="89"/>
    <n v="147"/>
    <n v="0"/>
    <n v="0"/>
    <n v="11"/>
    <n v="110"/>
    <n v="0"/>
    <n v="0"/>
    <n v="14"/>
    <n v="17452"/>
    <x v="421"/>
    <n v="0"/>
    <x v="0"/>
    <x v="1"/>
    <n v="3.27"/>
    <x v="1"/>
    <x v="1"/>
    <x v="54"/>
    <x v="12"/>
    <n v="0"/>
  </r>
  <r>
    <n v="20310"/>
    <x v="406"/>
    <n v="20"/>
    <x v="8"/>
    <n v="1099"/>
    <n v="12"/>
    <n v="0"/>
    <n v="0"/>
    <n v="0"/>
    <n v="26"/>
    <n v="0"/>
    <n v="0"/>
    <n v="0"/>
    <n v="233"/>
    <n v="0"/>
    <n v="0"/>
    <n v="0"/>
    <n v="592"/>
    <n v="0"/>
    <n v="0"/>
    <n v="8"/>
    <n v="130"/>
    <n v="0"/>
    <n v="0"/>
    <n v="0"/>
    <n v="66"/>
    <n v="0"/>
    <n v="1"/>
    <n v="0"/>
    <n v="4889"/>
    <x v="422"/>
    <n v="0"/>
    <x v="1"/>
    <x v="1"/>
    <n v="3.27"/>
    <x v="1"/>
    <x v="1"/>
    <x v="8"/>
    <x v="62"/>
    <n v="0"/>
  </r>
  <r>
    <n v="20383"/>
    <x v="407"/>
    <n v="20"/>
    <x v="8"/>
    <n v="4117"/>
    <n v="47"/>
    <n v="0"/>
    <n v="0"/>
    <n v="0"/>
    <n v="40"/>
    <n v="0"/>
    <n v="0"/>
    <n v="0"/>
    <n v="150"/>
    <n v="1"/>
    <n v="0"/>
    <n v="14"/>
    <n v="1524"/>
    <n v="4"/>
    <n v="19"/>
    <n v="71"/>
    <n v="320"/>
    <n v="0"/>
    <n v="5"/>
    <n v="12"/>
    <n v="362"/>
    <n v="0"/>
    <n v="4"/>
    <n v="29"/>
    <n v="19962"/>
    <x v="423"/>
    <n v="0"/>
    <x v="0"/>
    <x v="1"/>
    <n v="3.27"/>
    <x v="1"/>
    <x v="1"/>
    <x v="22"/>
    <x v="21"/>
    <n v="0"/>
  </r>
  <r>
    <n v="20400"/>
    <x v="408"/>
    <n v="20"/>
    <x v="8"/>
    <n v="12360"/>
    <n v="146"/>
    <n v="0"/>
    <n v="1"/>
    <n v="21"/>
    <n v="127"/>
    <n v="0"/>
    <n v="3"/>
    <n v="39"/>
    <n v="257"/>
    <n v="1"/>
    <n v="22"/>
    <n v="141"/>
    <n v="3294"/>
    <n v="15"/>
    <n v="110"/>
    <n v="859"/>
    <n v="846"/>
    <n v="2"/>
    <n v="24"/>
    <n v="257"/>
    <n v="931"/>
    <n v="1"/>
    <n v="28"/>
    <n v="479"/>
    <n v="54368"/>
    <x v="424"/>
    <n v="0"/>
    <x v="1"/>
    <x v="0"/>
    <n v="3.27"/>
    <x v="1"/>
    <x v="1"/>
    <x v="21"/>
    <x v="23"/>
    <n v="0"/>
  </r>
  <r>
    <n v="20443"/>
    <x v="409"/>
    <n v="20"/>
    <x v="8"/>
    <n v="5035"/>
    <n v="57"/>
    <n v="0"/>
    <n v="2"/>
    <n v="1"/>
    <n v="60"/>
    <n v="0"/>
    <n v="2"/>
    <n v="1"/>
    <n v="129"/>
    <n v="0"/>
    <n v="11"/>
    <n v="4"/>
    <n v="1687"/>
    <n v="0"/>
    <n v="62"/>
    <n v="42"/>
    <n v="433"/>
    <n v="0"/>
    <n v="11"/>
    <n v="11"/>
    <n v="277"/>
    <n v="0"/>
    <n v="7"/>
    <n v="18"/>
    <n v="11765"/>
    <x v="425"/>
    <n v="0"/>
    <x v="1"/>
    <x v="0"/>
    <n v="3.27"/>
    <x v="1"/>
    <x v="1"/>
    <x v="24"/>
    <x v="108"/>
    <n v="0"/>
  </r>
  <r>
    <n v="20517"/>
    <x v="410"/>
    <n v="20"/>
    <x v="8"/>
    <n v="11480"/>
    <n v="124"/>
    <n v="2"/>
    <n v="0"/>
    <n v="3"/>
    <n v="101"/>
    <n v="0"/>
    <n v="4"/>
    <n v="5"/>
    <n v="631"/>
    <n v="1"/>
    <n v="14"/>
    <n v="40"/>
    <n v="4114"/>
    <n v="5"/>
    <n v="35"/>
    <n v="158"/>
    <n v="994"/>
    <n v="1"/>
    <n v="1"/>
    <n v="34"/>
    <n v="923"/>
    <n v="0"/>
    <n v="9"/>
    <n v="54"/>
    <n v="21642"/>
    <x v="426"/>
    <n v="0"/>
    <x v="1"/>
    <x v="1"/>
    <n v="3.27"/>
    <x v="1"/>
    <x v="1"/>
    <x v="70"/>
    <x v="109"/>
    <n v="0"/>
  </r>
  <r>
    <n v="20550"/>
    <x v="411"/>
    <n v="20"/>
    <x v="8"/>
    <n v="7887"/>
    <n v="112"/>
    <n v="0"/>
    <n v="0"/>
    <n v="5"/>
    <n v="78"/>
    <n v="0"/>
    <n v="0"/>
    <n v="4"/>
    <n v="308"/>
    <n v="0"/>
    <n v="9"/>
    <n v="28"/>
    <n v="2791"/>
    <n v="2"/>
    <n v="20"/>
    <n v="143"/>
    <n v="635"/>
    <n v="1"/>
    <n v="3"/>
    <n v="27"/>
    <n v="519"/>
    <n v="0"/>
    <n v="4"/>
    <n v="50"/>
    <n v="24170"/>
    <x v="427"/>
    <n v="0"/>
    <x v="1"/>
    <x v="1"/>
    <n v="3.27"/>
    <x v="1"/>
    <x v="1"/>
    <x v="4"/>
    <x v="23"/>
    <n v="0"/>
  </r>
  <r>
    <n v="20570"/>
    <x v="412"/>
    <n v="20"/>
    <x v="8"/>
    <n v="7345"/>
    <n v="76"/>
    <n v="0"/>
    <n v="21"/>
    <n v="1"/>
    <n v="94"/>
    <n v="0"/>
    <n v="29"/>
    <n v="1"/>
    <n v="270"/>
    <n v="4"/>
    <n v="342"/>
    <n v="13"/>
    <n v="2374"/>
    <n v="5"/>
    <n v="1286"/>
    <n v="63"/>
    <n v="725"/>
    <n v="1"/>
    <n v="359"/>
    <n v="20"/>
    <n v="207"/>
    <n v="0"/>
    <n v="159"/>
    <n v="9"/>
    <n v="31317"/>
    <x v="428"/>
    <n v="0"/>
    <x v="1"/>
    <x v="1"/>
    <n v="3.27"/>
    <x v="1"/>
    <x v="1"/>
    <x v="10"/>
    <x v="12"/>
    <n v="0"/>
  </r>
  <r>
    <n v="20614"/>
    <x v="413"/>
    <n v="20"/>
    <x v="8"/>
    <n v="2208"/>
    <n v="32"/>
    <n v="0"/>
    <n v="0"/>
    <n v="1"/>
    <n v="44"/>
    <n v="0"/>
    <n v="0"/>
    <n v="0"/>
    <n v="194"/>
    <n v="0"/>
    <n v="4"/>
    <n v="15"/>
    <n v="1145"/>
    <n v="0"/>
    <n v="5"/>
    <n v="54"/>
    <n v="192"/>
    <n v="0"/>
    <n v="0"/>
    <n v="7"/>
    <n v="141"/>
    <n v="0"/>
    <n v="1"/>
    <n v="9"/>
    <n v="19557"/>
    <x v="429"/>
    <n v="0"/>
    <x v="1"/>
    <x v="1"/>
    <n v="3.27"/>
    <x v="1"/>
    <x v="1"/>
    <x v="28"/>
    <x v="39"/>
    <n v="0"/>
  </r>
  <r>
    <n v="20621"/>
    <x v="414"/>
    <n v="20"/>
    <x v="8"/>
    <n v="10470"/>
    <n v="183"/>
    <n v="0"/>
    <n v="9"/>
    <n v="2"/>
    <n v="149"/>
    <n v="0"/>
    <n v="3"/>
    <n v="4"/>
    <n v="769"/>
    <n v="2"/>
    <n v="32"/>
    <n v="39"/>
    <n v="4662"/>
    <n v="4"/>
    <n v="131"/>
    <n v="176"/>
    <n v="1109"/>
    <n v="0"/>
    <n v="25"/>
    <n v="47"/>
    <n v="599"/>
    <n v="0"/>
    <n v="19"/>
    <n v="40"/>
    <n v="32358"/>
    <x v="430"/>
    <n v="0"/>
    <x v="1"/>
    <x v="1"/>
    <n v="3.27"/>
    <x v="1"/>
    <x v="1"/>
    <x v="30"/>
    <x v="110"/>
    <n v="0"/>
  </r>
  <r>
    <n v="20710"/>
    <x v="415"/>
    <n v="20"/>
    <x v="8"/>
    <n v="4147"/>
    <n v="40"/>
    <n v="0"/>
    <n v="0"/>
    <n v="1"/>
    <n v="65"/>
    <n v="0"/>
    <n v="0"/>
    <n v="4"/>
    <n v="213"/>
    <n v="0"/>
    <n v="0"/>
    <n v="14"/>
    <n v="1054"/>
    <n v="1"/>
    <n v="9"/>
    <n v="47"/>
    <n v="369"/>
    <n v="0"/>
    <n v="1"/>
    <n v="22"/>
    <n v="352"/>
    <n v="0"/>
    <n v="3"/>
    <n v="18"/>
    <n v="30644"/>
    <x v="431"/>
    <n v="0"/>
    <x v="1"/>
    <x v="1"/>
    <n v="3.27"/>
    <x v="1"/>
    <x v="1"/>
    <x v="30"/>
    <x v="30"/>
    <n v="0"/>
  </r>
  <r>
    <n v="20750"/>
    <x v="416"/>
    <n v="20"/>
    <x v="8"/>
    <n v="9168"/>
    <n v="119"/>
    <n v="0"/>
    <n v="3"/>
    <n v="1"/>
    <n v="128"/>
    <n v="0"/>
    <n v="1"/>
    <n v="7"/>
    <n v="599"/>
    <n v="0"/>
    <n v="25"/>
    <n v="32"/>
    <n v="3128"/>
    <n v="0"/>
    <n v="101"/>
    <n v="165"/>
    <n v="961"/>
    <n v="1"/>
    <n v="9"/>
    <n v="53"/>
    <n v="500"/>
    <n v="0"/>
    <n v="13"/>
    <n v="52"/>
    <n v="22067"/>
    <x v="432"/>
    <n v="0"/>
    <x v="1"/>
    <x v="0"/>
    <n v="3.27"/>
    <x v="1"/>
    <x v="1"/>
    <x v="36"/>
    <x v="111"/>
    <n v="0"/>
  </r>
  <r>
    <n v="20770"/>
    <x v="417"/>
    <n v="20"/>
    <x v="8"/>
    <n v="4648"/>
    <n v="72"/>
    <n v="0"/>
    <n v="0"/>
    <n v="1"/>
    <n v="70"/>
    <n v="0"/>
    <n v="1"/>
    <n v="2"/>
    <n v="144"/>
    <n v="0"/>
    <n v="3"/>
    <n v="17"/>
    <n v="1207"/>
    <n v="1"/>
    <n v="13"/>
    <n v="60"/>
    <n v="320"/>
    <n v="0"/>
    <n v="0"/>
    <n v="14"/>
    <n v="225"/>
    <n v="0"/>
    <n v="6"/>
    <n v="9"/>
    <n v="31062"/>
    <x v="433"/>
    <n v="0"/>
    <x v="0"/>
    <x v="1"/>
    <n v="3.27"/>
    <x v="1"/>
    <x v="1"/>
    <x v="3"/>
    <x v="99"/>
    <n v="0"/>
  </r>
  <r>
    <n v="20787"/>
    <x v="418"/>
    <n v="20"/>
    <x v="8"/>
    <n v="2394"/>
    <n v="21"/>
    <n v="0"/>
    <n v="1"/>
    <n v="6"/>
    <n v="34"/>
    <n v="0"/>
    <n v="0"/>
    <n v="8"/>
    <n v="165"/>
    <n v="0"/>
    <n v="3"/>
    <n v="83"/>
    <n v="834"/>
    <n v="0"/>
    <n v="8"/>
    <n v="421"/>
    <n v="189"/>
    <n v="0"/>
    <n v="2"/>
    <n v="85"/>
    <n v="175"/>
    <n v="0"/>
    <n v="1"/>
    <n v="150"/>
    <n v="17792"/>
    <x v="434"/>
    <n v="0"/>
    <x v="1"/>
    <x v="1"/>
    <n v="3.27"/>
    <x v="1"/>
    <x v="1"/>
    <x v="2"/>
    <x v="5"/>
    <n v="0"/>
  </r>
  <r>
    <n v="20"/>
    <x v="125"/>
    <n v="20"/>
    <x v="8"/>
    <n v="321239"/>
    <n v="4344"/>
    <n v="9"/>
    <n v="203"/>
    <n v="223"/>
    <n v="2793"/>
    <n v="3"/>
    <n v="71"/>
    <n v="219"/>
    <n v="11522"/>
    <n v="33"/>
    <n v="1631"/>
    <n v="1838"/>
    <n v="110619"/>
    <n v="303"/>
    <n v="7662"/>
    <n v="10406"/>
    <n v="26260"/>
    <n v="51"/>
    <n v="1735"/>
    <n v="2315"/>
    <n v="16931"/>
    <n v="53"/>
    <n v="1548"/>
    <n v="3034"/>
    <n v="1395486"/>
    <x v="435"/>
    <n v="2"/>
    <x v="1"/>
    <x v="0"/>
    <n v="3.27"/>
    <x v="0"/>
    <x v="0"/>
    <x v="87"/>
    <x v="112"/>
    <n v="2"/>
  </r>
  <r>
    <n v="23001"/>
    <x v="419"/>
    <n v="23"/>
    <x v="9"/>
    <n v="92622"/>
    <n v="1164"/>
    <n v="2"/>
    <n v="15"/>
    <n v="107"/>
    <n v="929"/>
    <n v="0"/>
    <n v="16"/>
    <n v="49"/>
    <n v="5327"/>
    <n v="4"/>
    <n v="505"/>
    <n v="591"/>
    <n v="37925"/>
    <n v="24"/>
    <n v="1048"/>
    <n v="3055"/>
    <n v="6951"/>
    <n v="5"/>
    <n v="221"/>
    <n v="546"/>
    <n v="4372"/>
    <n v="2"/>
    <n v="234"/>
    <n v="608"/>
    <n v="527456"/>
    <x v="436"/>
    <n v="1"/>
    <x v="1"/>
    <x v="0"/>
    <n v="3.08"/>
    <x v="0"/>
    <x v="0"/>
    <x v="88"/>
    <x v="113"/>
    <n v="0"/>
  </r>
  <r>
    <n v="23068"/>
    <x v="420"/>
    <n v="23"/>
    <x v="9"/>
    <n v="7644"/>
    <n v="145"/>
    <n v="0"/>
    <n v="2"/>
    <n v="9"/>
    <n v="113"/>
    <n v="0"/>
    <n v="5"/>
    <n v="5"/>
    <n v="969"/>
    <n v="2"/>
    <n v="50"/>
    <n v="60"/>
    <n v="5087"/>
    <n v="4"/>
    <n v="158"/>
    <n v="246"/>
    <n v="876"/>
    <n v="0"/>
    <n v="33"/>
    <n v="42"/>
    <n v="649"/>
    <n v="0"/>
    <n v="41"/>
    <n v="46"/>
    <n v="49191"/>
    <x v="437"/>
    <n v="0"/>
    <x v="0"/>
    <x v="0"/>
    <n v="3.08"/>
    <x v="1"/>
    <x v="1"/>
    <x v="1"/>
    <x v="22"/>
    <n v="0"/>
  </r>
  <r>
    <n v="23079"/>
    <x v="204"/>
    <n v="23"/>
    <x v="9"/>
    <n v="3703"/>
    <n v="93"/>
    <n v="0"/>
    <n v="1"/>
    <n v="9"/>
    <n v="60"/>
    <n v="0"/>
    <n v="1"/>
    <n v="0"/>
    <n v="281"/>
    <n v="0"/>
    <n v="30"/>
    <n v="32"/>
    <n v="2151"/>
    <n v="0"/>
    <n v="147"/>
    <n v="182"/>
    <n v="443"/>
    <n v="0"/>
    <n v="26"/>
    <n v="19"/>
    <n v="292"/>
    <n v="0"/>
    <n v="11"/>
    <n v="35"/>
    <n v="22777"/>
    <x v="438"/>
    <n v="0"/>
    <x v="0"/>
    <x v="0"/>
    <n v="3.08"/>
    <x v="1"/>
    <x v="1"/>
    <x v="89"/>
    <x v="76"/>
    <n v="0"/>
  </r>
  <r>
    <n v="23090"/>
    <x v="421"/>
    <n v="23"/>
    <x v="9"/>
    <n v="3785"/>
    <n v="62"/>
    <n v="0"/>
    <n v="3"/>
    <n v="3"/>
    <n v="65"/>
    <n v="0"/>
    <n v="6"/>
    <n v="5"/>
    <n v="265"/>
    <n v="0"/>
    <n v="58"/>
    <n v="31"/>
    <n v="2393"/>
    <n v="1"/>
    <n v="265"/>
    <n v="162"/>
    <n v="323"/>
    <n v="0"/>
    <n v="50"/>
    <n v="28"/>
    <n v="315"/>
    <n v="0"/>
    <n v="65"/>
    <n v="25"/>
    <n v="16563"/>
    <x v="439"/>
    <n v="0"/>
    <x v="1"/>
    <x v="1"/>
    <n v="3.08"/>
    <x v="1"/>
    <x v="1"/>
    <x v="54"/>
    <x v="6"/>
    <n v="0"/>
  </r>
  <r>
    <n v="23162"/>
    <x v="422"/>
    <n v="23"/>
    <x v="9"/>
    <n v="8006"/>
    <n v="102"/>
    <n v="1"/>
    <n v="1"/>
    <n v="15"/>
    <n v="51"/>
    <n v="0"/>
    <n v="4"/>
    <n v="2"/>
    <n v="305"/>
    <n v="1"/>
    <n v="50"/>
    <n v="42"/>
    <n v="3730"/>
    <n v="7"/>
    <n v="237"/>
    <n v="281"/>
    <n v="613"/>
    <n v="0"/>
    <n v="50"/>
    <n v="58"/>
    <n v="376"/>
    <n v="1"/>
    <n v="37"/>
    <n v="42"/>
    <n v="114106"/>
    <x v="440"/>
    <n v="0"/>
    <x v="1"/>
    <x v="1"/>
    <n v="3.08"/>
    <x v="1"/>
    <x v="1"/>
    <x v="2"/>
    <x v="99"/>
    <n v="0"/>
  </r>
  <r>
    <n v="23168"/>
    <x v="423"/>
    <n v="23"/>
    <x v="9"/>
    <n v="660"/>
    <n v="6"/>
    <n v="0"/>
    <n v="0"/>
    <n v="2"/>
    <n v="6"/>
    <n v="0"/>
    <n v="2"/>
    <n v="1"/>
    <n v="25"/>
    <n v="2"/>
    <n v="30"/>
    <n v="3"/>
    <n v="101"/>
    <n v="0"/>
    <n v="175"/>
    <n v="21"/>
    <n v="8"/>
    <n v="0"/>
    <n v="42"/>
    <n v="3"/>
    <n v="7"/>
    <n v="0"/>
    <n v="22"/>
    <n v="1"/>
    <n v="19019"/>
    <x v="441"/>
    <n v="0"/>
    <x v="0"/>
    <x v="1"/>
    <n v="3.08"/>
    <x v="1"/>
    <x v="1"/>
    <x v="1"/>
    <x v="2"/>
    <n v="0"/>
  </r>
  <r>
    <n v="23182"/>
    <x v="424"/>
    <n v="23"/>
    <x v="9"/>
    <n v="3500"/>
    <n v="52"/>
    <n v="0"/>
    <n v="5"/>
    <n v="0"/>
    <n v="39"/>
    <n v="0"/>
    <n v="5"/>
    <n v="3"/>
    <n v="337"/>
    <n v="0"/>
    <n v="125"/>
    <n v="31"/>
    <n v="973"/>
    <n v="0"/>
    <n v="391"/>
    <n v="78"/>
    <n v="267"/>
    <n v="0"/>
    <n v="138"/>
    <n v="11"/>
    <n v="244"/>
    <n v="0"/>
    <n v="120"/>
    <n v="26"/>
    <n v="51639"/>
    <x v="442"/>
    <n v="0"/>
    <x v="0"/>
    <x v="1"/>
    <n v="3.08"/>
    <x v="1"/>
    <x v="1"/>
    <x v="22"/>
    <x v="38"/>
    <n v="0"/>
  </r>
  <r>
    <n v="23189"/>
    <x v="425"/>
    <n v="23"/>
    <x v="9"/>
    <n v="3454"/>
    <n v="66"/>
    <n v="0"/>
    <n v="3"/>
    <n v="2"/>
    <n v="48"/>
    <n v="0"/>
    <n v="8"/>
    <n v="2"/>
    <n v="367"/>
    <n v="0"/>
    <n v="70"/>
    <n v="21"/>
    <n v="1602"/>
    <n v="0"/>
    <n v="282"/>
    <n v="88"/>
    <n v="359"/>
    <n v="0"/>
    <n v="56"/>
    <n v="3"/>
    <n v="134"/>
    <n v="0"/>
    <n v="40"/>
    <n v="8"/>
    <n v="63710"/>
    <x v="443"/>
    <n v="0"/>
    <x v="0"/>
    <x v="1"/>
    <n v="3.08"/>
    <x v="1"/>
    <x v="1"/>
    <x v="24"/>
    <x v="16"/>
    <n v="0"/>
  </r>
  <r>
    <n v="23300"/>
    <x v="426"/>
    <n v="23"/>
    <x v="9"/>
    <n v="1710"/>
    <n v="28"/>
    <n v="0"/>
    <n v="1"/>
    <n v="8"/>
    <n v="13"/>
    <n v="0"/>
    <n v="1"/>
    <n v="1"/>
    <n v="87"/>
    <n v="0"/>
    <n v="2"/>
    <n v="6"/>
    <n v="690"/>
    <n v="0"/>
    <n v="31"/>
    <n v="45"/>
    <n v="99"/>
    <n v="0"/>
    <n v="3"/>
    <n v="8"/>
    <n v="73"/>
    <n v="0"/>
    <n v="6"/>
    <n v="7"/>
    <n v="20538"/>
    <x v="444"/>
    <n v="0"/>
    <x v="0"/>
    <x v="1"/>
    <n v="3.08"/>
    <x v="1"/>
    <x v="1"/>
    <x v="6"/>
    <x v="2"/>
    <n v="0"/>
  </r>
  <r>
    <n v="23350"/>
    <x v="427"/>
    <n v="23"/>
    <x v="9"/>
    <n v="3933"/>
    <n v="47"/>
    <n v="0"/>
    <n v="3"/>
    <n v="4"/>
    <n v="50"/>
    <n v="0"/>
    <n v="5"/>
    <n v="5"/>
    <n v="597"/>
    <n v="0"/>
    <n v="144"/>
    <n v="36"/>
    <n v="2094"/>
    <n v="0"/>
    <n v="283"/>
    <n v="135"/>
    <n v="587"/>
    <n v="0"/>
    <n v="83"/>
    <n v="35"/>
    <n v="327"/>
    <n v="0"/>
    <n v="72"/>
    <n v="36"/>
    <n v="15806"/>
    <x v="445"/>
    <n v="0"/>
    <x v="1"/>
    <x v="1"/>
    <n v="3.08"/>
    <x v="1"/>
    <x v="1"/>
    <x v="13"/>
    <x v="114"/>
    <n v="0"/>
  </r>
  <r>
    <n v="23417"/>
    <x v="428"/>
    <n v="23"/>
    <x v="9"/>
    <n v="5220"/>
    <n v="83"/>
    <n v="1"/>
    <n v="9"/>
    <n v="5"/>
    <n v="46"/>
    <n v="0"/>
    <n v="1"/>
    <n v="2"/>
    <n v="291"/>
    <n v="0"/>
    <n v="37"/>
    <n v="60"/>
    <n v="2312"/>
    <n v="3"/>
    <n v="224"/>
    <n v="298"/>
    <n v="342"/>
    <n v="0"/>
    <n v="32"/>
    <n v="37"/>
    <n v="199"/>
    <n v="0"/>
    <n v="33"/>
    <n v="29"/>
    <n v="118451"/>
    <x v="446"/>
    <n v="0"/>
    <x v="1"/>
    <x v="1"/>
    <n v="3.08"/>
    <x v="0"/>
    <x v="0"/>
    <x v="6"/>
    <x v="38"/>
    <n v="0"/>
  </r>
  <r>
    <n v="23419"/>
    <x v="429"/>
    <n v="23"/>
    <x v="9"/>
    <n v="4655"/>
    <n v="70"/>
    <n v="0"/>
    <n v="0"/>
    <n v="4"/>
    <n v="50"/>
    <n v="0"/>
    <n v="2"/>
    <n v="5"/>
    <n v="399"/>
    <n v="0"/>
    <n v="20"/>
    <n v="150"/>
    <n v="2388"/>
    <n v="1"/>
    <n v="90"/>
    <n v="611"/>
    <n v="275"/>
    <n v="0"/>
    <n v="6"/>
    <n v="64"/>
    <n v="216"/>
    <n v="0"/>
    <n v="19"/>
    <n v="59"/>
    <n v="20339"/>
    <x v="447"/>
    <n v="0"/>
    <x v="0"/>
    <x v="1"/>
    <n v="3.08"/>
    <x v="1"/>
    <x v="1"/>
    <x v="12"/>
    <x v="39"/>
    <n v="0"/>
  </r>
  <r>
    <n v="23464"/>
    <x v="430"/>
    <n v="23"/>
    <x v="9"/>
    <n v="842"/>
    <n v="16"/>
    <n v="0"/>
    <n v="2"/>
    <n v="3"/>
    <n v="9"/>
    <n v="0"/>
    <n v="0"/>
    <n v="0"/>
    <n v="47"/>
    <n v="0"/>
    <n v="32"/>
    <n v="8"/>
    <n v="264"/>
    <n v="0"/>
    <n v="139"/>
    <n v="29"/>
    <n v="66"/>
    <n v="0"/>
    <n v="21"/>
    <n v="2"/>
    <n v="34"/>
    <n v="0"/>
    <n v="14"/>
    <n v="3"/>
    <n v="21094"/>
    <x v="448"/>
    <n v="0"/>
    <x v="0"/>
    <x v="1"/>
    <n v="3.08"/>
    <x v="1"/>
    <x v="1"/>
    <x v="6"/>
    <x v="2"/>
    <n v="0"/>
  </r>
  <r>
    <n v="23466"/>
    <x v="431"/>
    <n v="23"/>
    <x v="9"/>
    <n v="32899"/>
    <n v="504"/>
    <n v="1"/>
    <n v="39"/>
    <n v="46"/>
    <n v="336"/>
    <n v="0"/>
    <n v="31"/>
    <n v="18"/>
    <n v="3786"/>
    <n v="0"/>
    <n v="681"/>
    <n v="394"/>
    <n v="15371"/>
    <n v="3"/>
    <n v="2042"/>
    <n v="1916"/>
    <n v="3089"/>
    <n v="0"/>
    <n v="341"/>
    <n v="377"/>
    <n v="2084"/>
    <n v="1"/>
    <n v="362"/>
    <n v="335"/>
    <n v="86647"/>
    <x v="449"/>
    <n v="0"/>
    <x v="1"/>
    <x v="0"/>
    <n v="3.08"/>
    <x v="1"/>
    <x v="1"/>
    <x v="90"/>
    <x v="115"/>
    <n v="1"/>
  </r>
  <r>
    <n v="23500"/>
    <x v="432"/>
    <n v="23"/>
    <x v="9"/>
    <n v="3084"/>
    <n v="37"/>
    <n v="0"/>
    <n v="1"/>
    <n v="13"/>
    <n v="28"/>
    <n v="0"/>
    <n v="0"/>
    <n v="4"/>
    <n v="157"/>
    <n v="0"/>
    <n v="11"/>
    <n v="162"/>
    <n v="1504"/>
    <n v="0"/>
    <n v="64"/>
    <n v="615"/>
    <n v="303"/>
    <n v="0"/>
    <n v="7"/>
    <n v="133"/>
    <n v="358"/>
    <n v="0"/>
    <n v="19"/>
    <n v="218"/>
    <n v="32414"/>
    <x v="450"/>
    <n v="0"/>
    <x v="1"/>
    <x v="1"/>
    <n v="3.08"/>
    <x v="1"/>
    <x v="1"/>
    <x v="15"/>
    <x v="41"/>
    <n v="0"/>
  </r>
  <r>
    <n v="23555"/>
    <x v="433"/>
    <n v="23"/>
    <x v="9"/>
    <n v="11153"/>
    <n v="155"/>
    <n v="1"/>
    <n v="2"/>
    <n v="14"/>
    <n v="109"/>
    <n v="0"/>
    <n v="5"/>
    <n v="11"/>
    <n v="628"/>
    <n v="0"/>
    <n v="115"/>
    <n v="107"/>
    <n v="4627"/>
    <n v="0"/>
    <n v="480"/>
    <n v="425"/>
    <n v="1543"/>
    <n v="1"/>
    <n v="114"/>
    <n v="130"/>
    <n v="1044"/>
    <n v="0"/>
    <n v="118"/>
    <n v="130"/>
    <n v="68822"/>
    <x v="451"/>
    <n v="0"/>
    <x v="0"/>
    <x v="1"/>
    <n v="3.08"/>
    <x v="1"/>
    <x v="1"/>
    <x v="47"/>
    <x v="108"/>
    <n v="0"/>
  </r>
  <r>
    <n v="23570"/>
    <x v="434"/>
    <n v="23"/>
    <x v="9"/>
    <n v="5027"/>
    <n v="86"/>
    <n v="0"/>
    <n v="7"/>
    <n v="2"/>
    <n v="68"/>
    <n v="0"/>
    <n v="2"/>
    <n v="2"/>
    <n v="839"/>
    <n v="0"/>
    <n v="142"/>
    <n v="33"/>
    <n v="2623"/>
    <n v="0"/>
    <n v="524"/>
    <n v="114"/>
    <n v="496"/>
    <n v="0"/>
    <n v="106"/>
    <n v="21"/>
    <n v="355"/>
    <n v="0"/>
    <n v="85"/>
    <n v="20"/>
    <n v="38645"/>
    <x v="452"/>
    <n v="0"/>
    <x v="0"/>
    <x v="1"/>
    <n v="3.08"/>
    <x v="1"/>
    <x v="1"/>
    <x v="6"/>
    <x v="116"/>
    <n v="0"/>
  </r>
  <r>
    <n v="23574"/>
    <x v="435"/>
    <n v="23"/>
    <x v="9"/>
    <n v="2925"/>
    <n v="33"/>
    <n v="0"/>
    <n v="0"/>
    <n v="5"/>
    <n v="24"/>
    <n v="0"/>
    <n v="2"/>
    <n v="0"/>
    <n v="153"/>
    <n v="0"/>
    <n v="12"/>
    <n v="40"/>
    <n v="1821"/>
    <n v="3"/>
    <n v="88"/>
    <n v="232"/>
    <n v="183"/>
    <n v="0"/>
    <n v="3"/>
    <n v="40"/>
    <n v="163"/>
    <n v="0"/>
    <n v="6"/>
    <n v="36"/>
    <n v="25717"/>
    <x v="453"/>
    <n v="0"/>
    <x v="0"/>
    <x v="1"/>
    <n v="3.08"/>
    <x v="1"/>
    <x v="1"/>
    <x v="12"/>
    <x v="11"/>
    <n v="0"/>
  </r>
  <r>
    <n v="23580"/>
    <x v="436"/>
    <n v="23"/>
    <x v="9"/>
    <n v="26932"/>
    <n v="291"/>
    <n v="1"/>
    <n v="44"/>
    <n v="19"/>
    <n v="417"/>
    <n v="0"/>
    <n v="68"/>
    <n v="12"/>
    <n v="4237"/>
    <n v="0"/>
    <n v="1609"/>
    <n v="340"/>
    <n v="13100"/>
    <n v="10"/>
    <n v="3456"/>
    <n v="1171"/>
    <n v="2717"/>
    <n v="3"/>
    <n v="619"/>
    <n v="246"/>
    <n v="1496"/>
    <n v="2"/>
    <n v="569"/>
    <n v="158"/>
    <n v="45416"/>
    <x v="454"/>
    <n v="0"/>
    <x v="1"/>
    <x v="0"/>
    <n v="3.08"/>
    <x v="1"/>
    <x v="1"/>
    <x v="91"/>
    <x v="117"/>
    <n v="2"/>
  </r>
  <r>
    <n v="23586"/>
    <x v="437"/>
    <n v="23"/>
    <x v="9"/>
    <n v="870"/>
    <n v="11"/>
    <n v="0"/>
    <n v="1"/>
    <n v="0"/>
    <n v="2"/>
    <n v="0"/>
    <n v="0"/>
    <n v="1"/>
    <n v="28"/>
    <n v="0"/>
    <n v="4"/>
    <n v="11"/>
    <n v="298"/>
    <n v="0"/>
    <n v="87"/>
    <n v="46"/>
    <n v="47"/>
    <n v="0"/>
    <n v="8"/>
    <n v="9"/>
    <n v="34"/>
    <n v="0"/>
    <n v="24"/>
    <n v="9"/>
    <n v="18581"/>
    <x v="455"/>
    <n v="0"/>
    <x v="0"/>
    <x v="1"/>
    <n v="3.08"/>
    <x v="1"/>
    <x v="1"/>
    <x v="1"/>
    <x v="2"/>
    <n v="0"/>
  </r>
  <r>
    <n v="23660"/>
    <x v="438"/>
    <n v="23"/>
    <x v="9"/>
    <n v="7653"/>
    <n v="113"/>
    <n v="1"/>
    <n v="7"/>
    <n v="5"/>
    <n v="115"/>
    <n v="0"/>
    <n v="0"/>
    <n v="6"/>
    <n v="812"/>
    <n v="8"/>
    <n v="138"/>
    <n v="49"/>
    <n v="3009"/>
    <n v="24"/>
    <n v="388"/>
    <n v="233"/>
    <n v="668"/>
    <n v="4"/>
    <n v="115"/>
    <n v="38"/>
    <n v="431"/>
    <n v="11"/>
    <n v="112"/>
    <n v="63"/>
    <n v="116069"/>
    <x v="456"/>
    <n v="0"/>
    <x v="0"/>
    <x v="1"/>
    <n v="3.08"/>
    <x v="0"/>
    <x v="0"/>
    <x v="12"/>
    <x v="34"/>
    <n v="0"/>
  </r>
  <r>
    <n v="23670"/>
    <x v="439"/>
    <n v="23"/>
    <x v="9"/>
    <n v="3388"/>
    <n v="50"/>
    <n v="0"/>
    <n v="27"/>
    <n v="3"/>
    <n v="25"/>
    <n v="0"/>
    <n v="17"/>
    <n v="3"/>
    <n v="357"/>
    <n v="0"/>
    <n v="603"/>
    <n v="8"/>
    <n v="445"/>
    <n v="4"/>
    <n v="1249"/>
    <n v="24"/>
    <n v="125"/>
    <n v="2"/>
    <n v="282"/>
    <n v="0"/>
    <n v="65"/>
    <n v="2"/>
    <n v="142"/>
    <n v="4"/>
    <n v="50790"/>
    <x v="457"/>
    <n v="0"/>
    <x v="0"/>
    <x v="1"/>
    <n v="3.08"/>
    <x v="1"/>
    <x v="1"/>
    <x v="92"/>
    <x v="118"/>
    <n v="0"/>
  </r>
  <r>
    <n v="23672"/>
    <x v="440"/>
    <n v="23"/>
    <x v="9"/>
    <n v="1408"/>
    <n v="27"/>
    <n v="0"/>
    <n v="0"/>
    <n v="1"/>
    <n v="15"/>
    <n v="0"/>
    <n v="1"/>
    <n v="0"/>
    <n v="75"/>
    <n v="0"/>
    <n v="16"/>
    <n v="33"/>
    <n v="515"/>
    <n v="2"/>
    <n v="52"/>
    <n v="150"/>
    <n v="85"/>
    <n v="3"/>
    <n v="14"/>
    <n v="43"/>
    <n v="50"/>
    <n v="0"/>
    <n v="1"/>
    <n v="16"/>
    <n v="36581"/>
    <x v="458"/>
    <n v="0"/>
    <x v="0"/>
    <x v="1"/>
    <n v="3.08"/>
    <x v="1"/>
    <x v="1"/>
    <x v="21"/>
    <x v="5"/>
    <n v="0"/>
  </r>
  <r>
    <n v="23675"/>
    <x v="441"/>
    <n v="23"/>
    <x v="9"/>
    <n v="2341"/>
    <n v="30"/>
    <n v="0"/>
    <n v="3"/>
    <n v="7"/>
    <n v="44"/>
    <n v="0"/>
    <n v="0"/>
    <n v="5"/>
    <n v="293"/>
    <n v="0"/>
    <n v="12"/>
    <n v="90"/>
    <n v="1165"/>
    <n v="2"/>
    <n v="28"/>
    <n v="284"/>
    <n v="192"/>
    <n v="0"/>
    <n v="4"/>
    <n v="48"/>
    <n v="110"/>
    <n v="0"/>
    <n v="10"/>
    <n v="50"/>
    <n v="40064"/>
    <x v="459"/>
    <n v="0"/>
    <x v="0"/>
    <x v="1"/>
    <n v="3.08"/>
    <x v="1"/>
    <x v="1"/>
    <x v="93"/>
    <x v="96"/>
    <n v="0"/>
  </r>
  <r>
    <n v="23678"/>
    <x v="89"/>
    <n v="23"/>
    <x v="9"/>
    <n v="2195"/>
    <n v="24"/>
    <n v="0"/>
    <n v="0"/>
    <n v="2"/>
    <n v="31"/>
    <n v="0"/>
    <n v="0"/>
    <n v="4"/>
    <n v="227"/>
    <n v="0"/>
    <n v="7"/>
    <n v="44"/>
    <n v="1378"/>
    <n v="0"/>
    <n v="42"/>
    <n v="206"/>
    <n v="197"/>
    <n v="0"/>
    <n v="7"/>
    <n v="41"/>
    <n v="70"/>
    <n v="0"/>
    <n v="4"/>
    <n v="22"/>
    <n v="29214"/>
    <x v="460"/>
    <n v="0"/>
    <x v="0"/>
    <x v="1"/>
    <n v="3.08"/>
    <x v="1"/>
    <x v="1"/>
    <x v="1"/>
    <x v="9"/>
    <n v="0"/>
  </r>
  <r>
    <n v="23682"/>
    <x v="442"/>
    <n v="23"/>
    <x v="9"/>
    <n v="6263"/>
    <n v="65"/>
    <n v="0"/>
    <n v="29"/>
    <n v="14"/>
    <n v="56"/>
    <n v="0"/>
    <n v="23"/>
    <n v="7"/>
    <n v="1054"/>
    <n v="0"/>
    <n v="889"/>
    <n v="307"/>
    <n v="2632"/>
    <n v="0"/>
    <n v="1670"/>
    <n v="567"/>
    <n v="495"/>
    <n v="0"/>
    <n v="230"/>
    <n v="82"/>
    <n v="241"/>
    <n v="0"/>
    <n v="217"/>
    <n v="102"/>
    <n v="14693"/>
    <x v="461"/>
    <n v="0"/>
    <x v="0"/>
    <x v="0"/>
    <n v="3.08"/>
    <x v="1"/>
    <x v="1"/>
    <x v="24"/>
    <x v="119"/>
    <n v="1"/>
  </r>
  <r>
    <n v="23686"/>
    <x v="443"/>
    <n v="23"/>
    <x v="9"/>
    <n v="5140"/>
    <n v="81"/>
    <n v="0"/>
    <n v="1"/>
    <n v="10"/>
    <n v="51"/>
    <n v="0"/>
    <n v="3"/>
    <n v="0"/>
    <n v="448"/>
    <n v="0"/>
    <n v="64"/>
    <n v="23"/>
    <n v="3034"/>
    <n v="14"/>
    <n v="119"/>
    <n v="202"/>
    <n v="476"/>
    <n v="1"/>
    <n v="22"/>
    <n v="39"/>
    <n v="274"/>
    <n v="1"/>
    <n v="20"/>
    <n v="34"/>
    <n v="55067"/>
    <x v="462"/>
    <n v="0"/>
    <x v="0"/>
    <x v="1"/>
    <n v="3.08"/>
    <x v="1"/>
    <x v="1"/>
    <x v="4"/>
    <x v="24"/>
    <n v="0"/>
  </r>
  <r>
    <n v="23807"/>
    <x v="444"/>
    <n v="23"/>
    <x v="9"/>
    <n v="37941"/>
    <n v="665"/>
    <n v="0"/>
    <n v="135"/>
    <n v="52"/>
    <n v="450"/>
    <n v="0"/>
    <n v="284"/>
    <n v="20"/>
    <n v="2244"/>
    <n v="0"/>
    <n v="2483"/>
    <n v="420"/>
    <n v="18154"/>
    <n v="12"/>
    <n v="2914"/>
    <n v="1982"/>
    <n v="3184"/>
    <n v="2"/>
    <n v="459"/>
    <n v="317"/>
    <n v="2464"/>
    <n v="0"/>
    <n v="277"/>
    <n v="345"/>
    <n v="99803"/>
    <x v="463"/>
    <n v="0"/>
    <x v="1"/>
    <x v="1"/>
    <n v="3.08"/>
    <x v="1"/>
    <x v="1"/>
    <x v="27"/>
    <x v="120"/>
    <n v="1"/>
  </r>
  <r>
    <n v="23815"/>
    <x v="445"/>
    <n v="23"/>
    <x v="9"/>
    <n v="4602"/>
    <n v="42"/>
    <n v="0"/>
    <n v="47"/>
    <n v="2"/>
    <n v="42"/>
    <n v="0"/>
    <n v="61"/>
    <n v="0"/>
    <n v="1034"/>
    <n v="1"/>
    <n v="1549"/>
    <n v="13"/>
    <n v="695"/>
    <n v="5"/>
    <n v="2421"/>
    <n v="23"/>
    <n v="264"/>
    <n v="0"/>
    <n v="469"/>
    <n v="0"/>
    <n v="53"/>
    <n v="0"/>
    <n v="171"/>
    <n v="7"/>
    <n v="57021"/>
    <x v="464"/>
    <n v="0"/>
    <x v="0"/>
    <x v="1"/>
    <n v="3.08"/>
    <x v="1"/>
    <x v="1"/>
    <x v="94"/>
    <x v="121"/>
    <n v="0"/>
  </r>
  <r>
    <n v="23855"/>
    <x v="446"/>
    <n v="23"/>
    <x v="9"/>
    <n v="19965"/>
    <n v="199"/>
    <n v="1"/>
    <n v="4"/>
    <n v="22"/>
    <n v="157"/>
    <n v="2"/>
    <n v="11"/>
    <n v="5"/>
    <n v="1306"/>
    <n v="1"/>
    <n v="108"/>
    <n v="323"/>
    <n v="10301"/>
    <n v="3"/>
    <n v="197"/>
    <n v="1588"/>
    <n v="1613"/>
    <n v="1"/>
    <n v="41"/>
    <n v="239"/>
    <n v="1472"/>
    <n v="0"/>
    <n v="38"/>
    <n v="222"/>
    <n v="38545"/>
    <x v="465"/>
    <n v="0"/>
    <x v="1"/>
    <x v="0"/>
    <n v="3.08"/>
    <x v="1"/>
    <x v="1"/>
    <x v="21"/>
    <x v="122"/>
    <n v="1"/>
  </r>
  <r>
    <n v="23"/>
    <x v="125"/>
    <n v="23"/>
    <x v="9"/>
    <n v="313520"/>
    <n v="4347"/>
    <n v="9"/>
    <n v="392"/>
    <n v="388"/>
    <n v="2359"/>
    <n v="2"/>
    <n v="547"/>
    <n v="121"/>
    <n v="26975"/>
    <n v="19"/>
    <n v="9596"/>
    <n v="3468"/>
    <n v="142382"/>
    <n v="122"/>
    <n v="19291"/>
    <n v="15009"/>
    <n v="26886"/>
    <n v="22"/>
    <n v="3602"/>
    <n v="2659"/>
    <n v="18002"/>
    <n v="20"/>
    <n v="2889"/>
    <n v="2696"/>
    <n v="1914778"/>
    <x v="466"/>
    <n v="1"/>
    <x v="1"/>
    <x v="0"/>
    <n v="3.08"/>
    <x v="4"/>
    <x v="0"/>
    <x v="95"/>
    <x v="123"/>
    <n v="6"/>
  </r>
  <r>
    <n v="25001"/>
    <x v="447"/>
    <n v="25"/>
    <x v="10"/>
    <n v="294"/>
    <n v="17"/>
    <n v="0"/>
    <n v="0"/>
    <n v="2"/>
    <n v="10"/>
    <n v="0"/>
    <n v="0"/>
    <n v="0"/>
    <n v="6"/>
    <n v="0"/>
    <n v="0"/>
    <n v="0"/>
    <n v="114"/>
    <n v="0"/>
    <n v="1"/>
    <n v="14"/>
    <n v="40"/>
    <n v="0"/>
    <n v="0"/>
    <n v="2"/>
    <n v="50"/>
    <n v="0"/>
    <n v="2"/>
    <n v="4"/>
    <n v="14082"/>
    <x v="467"/>
    <n v="0"/>
    <x v="0"/>
    <x v="1"/>
    <n v="2.82"/>
    <x v="1"/>
    <x v="1"/>
    <x v="13"/>
    <x v="9"/>
    <n v="0"/>
  </r>
  <r>
    <n v="25019"/>
    <x v="448"/>
    <n v="25"/>
    <x v="10"/>
    <n v="357"/>
    <n v="13"/>
    <n v="0"/>
    <n v="0"/>
    <n v="0"/>
    <n v="7"/>
    <n v="0"/>
    <n v="0"/>
    <n v="0"/>
    <n v="13"/>
    <n v="0"/>
    <n v="0"/>
    <n v="1"/>
    <n v="116"/>
    <n v="0"/>
    <n v="0"/>
    <n v="3"/>
    <n v="48"/>
    <n v="0"/>
    <n v="0"/>
    <n v="0"/>
    <n v="42"/>
    <n v="0"/>
    <n v="0"/>
    <n v="2"/>
    <n v="7737"/>
    <x v="468"/>
    <n v="0"/>
    <x v="0"/>
    <x v="1"/>
    <n v="2.82"/>
    <x v="1"/>
    <x v="1"/>
    <x v="6"/>
    <x v="2"/>
    <n v="0"/>
  </r>
  <r>
    <n v="25035"/>
    <x v="449"/>
    <n v="25"/>
    <x v="10"/>
    <n v="869"/>
    <n v="16"/>
    <n v="0"/>
    <n v="0"/>
    <n v="0"/>
    <n v="22"/>
    <n v="0"/>
    <n v="0"/>
    <n v="0"/>
    <n v="31"/>
    <n v="0"/>
    <n v="0"/>
    <n v="3"/>
    <n v="272"/>
    <n v="0"/>
    <n v="2"/>
    <n v="16"/>
    <n v="89"/>
    <n v="0"/>
    <n v="0"/>
    <n v="13"/>
    <n v="104"/>
    <n v="0"/>
    <n v="4"/>
    <n v="11"/>
    <n v="17713"/>
    <x v="469"/>
    <n v="0"/>
    <x v="0"/>
    <x v="1"/>
    <n v="2.82"/>
    <x v="1"/>
    <x v="1"/>
    <x v="1"/>
    <x v="2"/>
    <n v="0"/>
  </r>
  <r>
    <n v="25040"/>
    <x v="450"/>
    <n v="25"/>
    <x v="10"/>
    <n v="607"/>
    <n v="14"/>
    <n v="0"/>
    <n v="0"/>
    <n v="0"/>
    <n v="9"/>
    <n v="0"/>
    <n v="0"/>
    <n v="0"/>
    <n v="35"/>
    <n v="0"/>
    <n v="1"/>
    <n v="7"/>
    <n v="152"/>
    <n v="0"/>
    <n v="5"/>
    <n v="9"/>
    <n v="42"/>
    <n v="0"/>
    <n v="1"/>
    <n v="4"/>
    <n v="62"/>
    <n v="0"/>
    <n v="4"/>
    <n v="4"/>
    <n v="16554"/>
    <x v="470"/>
    <n v="0"/>
    <x v="0"/>
    <x v="1"/>
    <n v="2.82"/>
    <x v="1"/>
    <x v="1"/>
    <x v="1"/>
    <x v="2"/>
    <n v="0"/>
  </r>
  <r>
    <n v="25053"/>
    <x v="451"/>
    <n v="25"/>
    <x v="10"/>
    <n v="692"/>
    <n v="11"/>
    <n v="0"/>
    <n v="0"/>
    <n v="0"/>
    <n v="9"/>
    <n v="0"/>
    <n v="0"/>
    <n v="0"/>
    <n v="4"/>
    <n v="0"/>
    <n v="3"/>
    <n v="0"/>
    <n v="181"/>
    <n v="1"/>
    <n v="4"/>
    <n v="3"/>
    <n v="41"/>
    <n v="0"/>
    <n v="0"/>
    <n v="0"/>
    <n v="45"/>
    <n v="0"/>
    <n v="1"/>
    <n v="4"/>
    <n v="12598"/>
    <x v="471"/>
    <n v="0"/>
    <x v="0"/>
    <x v="1"/>
    <n v="2.82"/>
    <x v="1"/>
    <x v="1"/>
    <x v="1"/>
    <x v="1"/>
    <n v="0"/>
  </r>
  <r>
    <n v="25086"/>
    <x v="452"/>
    <n v="25"/>
    <x v="10"/>
    <n v="249"/>
    <n v="9"/>
    <n v="0"/>
    <n v="0"/>
    <n v="0"/>
    <n v="2"/>
    <n v="0"/>
    <n v="0"/>
    <n v="0"/>
    <n v="10"/>
    <n v="0"/>
    <n v="0"/>
    <n v="0"/>
    <n v="35"/>
    <n v="0"/>
    <n v="0"/>
    <n v="0"/>
    <n v="14"/>
    <n v="0"/>
    <n v="0"/>
    <n v="0"/>
    <n v="11"/>
    <n v="0"/>
    <n v="0"/>
    <n v="0"/>
    <n v="2129"/>
    <x v="472"/>
    <n v="0"/>
    <x v="0"/>
    <x v="1"/>
    <n v="2.82"/>
    <x v="1"/>
    <x v="1"/>
    <x v="1"/>
    <x v="2"/>
    <n v="0"/>
  </r>
  <r>
    <n v="25095"/>
    <x v="453"/>
    <n v="25"/>
    <x v="10"/>
    <n v="152"/>
    <n v="6"/>
    <n v="0"/>
    <n v="0"/>
    <n v="0"/>
    <n v="2"/>
    <n v="0"/>
    <n v="0"/>
    <n v="0"/>
    <n v="1"/>
    <n v="0"/>
    <n v="0"/>
    <n v="0"/>
    <n v="70"/>
    <n v="0"/>
    <n v="0"/>
    <n v="5"/>
    <n v="7"/>
    <n v="0"/>
    <n v="0"/>
    <n v="0"/>
    <n v="5"/>
    <n v="0"/>
    <n v="0"/>
    <n v="3"/>
    <n v="2944"/>
    <x v="473"/>
    <n v="0"/>
    <x v="0"/>
    <x v="1"/>
    <n v="2.82"/>
    <x v="1"/>
    <x v="1"/>
    <x v="1"/>
    <x v="2"/>
    <n v="0"/>
  </r>
  <r>
    <n v="25099"/>
    <x v="454"/>
    <n v="25"/>
    <x v="10"/>
    <n v="415"/>
    <n v="9"/>
    <n v="0"/>
    <n v="0"/>
    <n v="0"/>
    <n v="5"/>
    <n v="0"/>
    <n v="1"/>
    <n v="1"/>
    <n v="11"/>
    <n v="0"/>
    <n v="0"/>
    <n v="2"/>
    <n v="68"/>
    <n v="0"/>
    <n v="4"/>
    <n v="2"/>
    <n v="13"/>
    <n v="0"/>
    <n v="0"/>
    <n v="1"/>
    <n v="30"/>
    <n v="0"/>
    <n v="0"/>
    <n v="2"/>
    <n v="12189"/>
    <x v="474"/>
    <n v="0"/>
    <x v="0"/>
    <x v="1"/>
    <n v="2.82"/>
    <x v="1"/>
    <x v="1"/>
    <x v="1"/>
    <x v="2"/>
    <n v="0"/>
  </r>
  <r>
    <n v="25120"/>
    <x v="455"/>
    <n v="25"/>
    <x v="10"/>
    <n v="450"/>
    <n v="12"/>
    <n v="0"/>
    <n v="0"/>
    <n v="0"/>
    <n v="8"/>
    <n v="0"/>
    <n v="0"/>
    <n v="0"/>
    <n v="19"/>
    <n v="0"/>
    <n v="0"/>
    <n v="0"/>
    <n v="243"/>
    <n v="0"/>
    <n v="1"/>
    <n v="4"/>
    <n v="60"/>
    <n v="0"/>
    <n v="0"/>
    <n v="0"/>
    <n v="53"/>
    <n v="0"/>
    <n v="1"/>
    <n v="0"/>
    <n v="5678"/>
    <x v="475"/>
    <n v="0"/>
    <x v="0"/>
    <x v="1"/>
    <n v="2.82"/>
    <x v="1"/>
    <x v="1"/>
    <x v="12"/>
    <x v="9"/>
    <n v="0"/>
  </r>
  <r>
    <n v="25123"/>
    <x v="456"/>
    <n v="25"/>
    <x v="10"/>
    <n v="516"/>
    <n v="6"/>
    <n v="0"/>
    <n v="0"/>
    <n v="0"/>
    <n v="6"/>
    <n v="0"/>
    <n v="0"/>
    <n v="0"/>
    <n v="24"/>
    <n v="0"/>
    <n v="4"/>
    <n v="1"/>
    <n v="139"/>
    <n v="0"/>
    <n v="13"/>
    <n v="1"/>
    <n v="22"/>
    <n v="0"/>
    <n v="2"/>
    <n v="0"/>
    <n v="41"/>
    <n v="0"/>
    <n v="2"/>
    <n v="0"/>
    <n v="11993"/>
    <x v="476"/>
    <n v="0"/>
    <x v="0"/>
    <x v="1"/>
    <n v="2.82"/>
    <x v="1"/>
    <x v="1"/>
    <x v="1"/>
    <x v="2"/>
    <n v="0"/>
  </r>
  <r>
    <n v="25126"/>
    <x v="457"/>
    <n v="25"/>
    <x v="10"/>
    <n v="1971"/>
    <n v="20"/>
    <n v="0"/>
    <n v="0"/>
    <n v="0"/>
    <n v="48"/>
    <n v="0"/>
    <n v="7"/>
    <n v="1"/>
    <n v="88"/>
    <n v="0"/>
    <n v="14"/>
    <n v="18"/>
    <n v="379"/>
    <n v="0"/>
    <n v="39"/>
    <n v="38"/>
    <n v="137"/>
    <n v="0"/>
    <n v="14"/>
    <n v="10"/>
    <n v="119"/>
    <n v="0"/>
    <n v="9"/>
    <n v="12"/>
    <n v="101582"/>
    <x v="477"/>
    <n v="0"/>
    <x v="0"/>
    <x v="1"/>
    <n v="2.82"/>
    <x v="1"/>
    <x v="1"/>
    <x v="15"/>
    <x v="7"/>
    <n v="0"/>
  </r>
  <r>
    <n v="25148"/>
    <x v="458"/>
    <n v="25"/>
    <x v="10"/>
    <n v="2986"/>
    <n v="23"/>
    <n v="0"/>
    <n v="0"/>
    <n v="0"/>
    <n v="31"/>
    <n v="0"/>
    <n v="0"/>
    <n v="0"/>
    <n v="55"/>
    <n v="0"/>
    <n v="0"/>
    <n v="6"/>
    <n v="1163"/>
    <n v="0"/>
    <n v="5"/>
    <n v="17"/>
    <n v="157"/>
    <n v="0"/>
    <n v="1"/>
    <n v="0"/>
    <n v="404"/>
    <n v="0"/>
    <n v="3"/>
    <n v="3"/>
    <n v="14809"/>
    <x v="478"/>
    <n v="0"/>
    <x v="0"/>
    <x v="1"/>
    <n v="2.82"/>
    <x v="1"/>
    <x v="1"/>
    <x v="13"/>
    <x v="9"/>
    <n v="0"/>
  </r>
  <r>
    <n v="25151"/>
    <x v="459"/>
    <n v="25"/>
    <x v="10"/>
    <n v="505"/>
    <n v="11"/>
    <n v="1"/>
    <n v="0"/>
    <n v="0"/>
    <n v="2"/>
    <n v="0"/>
    <n v="0"/>
    <n v="0"/>
    <n v="18"/>
    <n v="0"/>
    <n v="1"/>
    <n v="0"/>
    <n v="162"/>
    <n v="4"/>
    <n v="8"/>
    <n v="7"/>
    <n v="33"/>
    <n v="0"/>
    <n v="0"/>
    <n v="0"/>
    <n v="52"/>
    <n v="0"/>
    <n v="1"/>
    <n v="6"/>
    <n v="20532"/>
    <x v="479"/>
    <n v="0"/>
    <x v="0"/>
    <x v="1"/>
    <n v="2.82"/>
    <x v="1"/>
    <x v="1"/>
    <x v="1"/>
    <x v="1"/>
    <n v="0"/>
  </r>
  <r>
    <n v="25154"/>
    <x v="460"/>
    <n v="25"/>
    <x v="10"/>
    <n v="58"/>
    <n v="0"/>
    <n v="0"/>
    <n v="0"/>
    <n v="0"/>
    <n v="1"/>
    <n v="0"/>
    <n v="0"/>
    <n v="0"/>
    <n v="2"/>
    <n v="0"/>
    <n v="0"/>
    <n v="0"/>
    <n v="23"/>
    <n v="0"/>
    <n v="0"/>
    <n v="3"/>
    <n v="13"/>
    <n v="0"/>
    <n v="0"/>
    <n v="3"/>
    <n v="7"/>
    <n v="0"/>
    <n v="0"/>
    <n v="0"/>
    <n v="8995"/>
    <x v="480"/>
    <n v="0"/>
    <x v="0"/>
    <x v="1"/>
    <n v="2.82"/>
    <x v="1"/>
    <x v="1"/>
    <x v="1"/>
    <x v="2"/>
    <n v="0"/>
  </r>
  <r>
    <n v="25168"/>
    <x v="461"/>
    <n v="25"/>
    <x v="10"/>
    <n v="666"/>
    <n v="5"/>
    <n v="0"/>
    <n v="0"/>
    <n v="0"/>
    <n v="6"/>
    <n v="0"/>
    <n v="1"/>
    <n v="0"/>
    <n v="6"/>
    <n v="0"/>
    <n v="6"/>
    <n v="2"/>
    <n v="108"/>
    <n v="0"/>
    <n v="8"/>
    <n v="8"/>
    <n v="34"/>
    <n v="0"/>
    <n v="7"/>
    <n v="2"/>
    <n v="32"/>
    <n v="0"/>
    <n v="1"/>
    <n v="1"/>
    <n v="4959"/>
    <x v="481"/>
    <n v="0"/>
    <x v="0"/>
    <x v="1"/>
    <n v="2.82"/>
    <x v="1"/>
    <x v="1"/>
    <x v="1"/>
    <x v="1"/>
    <n v="0"/>
  </r>
  <r>
    <n v="25175"/>
    <x v="462"/>
    <n v="25"/>
    <x v="10"/>
    <n v="3278"/>
    <n v="76"/>
    <n v="3"/>
    <n v="0"/>
    <n v="1"/>
    <n v="74"/>
    <n v="0"/>
    <n v="0"/>
    <n v="2"/>
    <n v="114"/>
    <n v="0"/>
    <n v="17"/>
    <n v="12"/>
    <n v="742"/>
    <n v="6"/>
    <n v="54"/>
    <n v="51"/>
    <n v="194"/>
    <n v="0"/>
    <n v="15"/>
    <n v="5"/>
    <n v="314"/>
    <n v="0"/>
    <n v="23"/>
    <n v="31"/>
    <n v="163306"/>
    <x v="482"/>
    <n v="0"/>
    <x v="0"/>
    <x v="1"/>
    <n v="2.82"/>
    <x v="0"/>
    <x v="0"/>
    <x v="3"/>
    <x v="31"/>
    <n v="0"/>
  </r>
  <r>
    <n v="25178"/>
    <x v="463"/>
    <n v="25"/>
    <x v="10"/>
    <n v="269"/>
    <n v="6"/>
    <n v="0"/>
    <n v="0"/>
    <n v="0"/>
    <n v="0"/>
    <n v="0"/>
    <n v="0"/>
    <n v="1"/>
    <n v="5"/>
    <n v="0"/>
    <n v="0"/>
    <n v="0"/>
    <n v="71"/>
    <n v="0"/>
    <n v="4"/>
    <n v="0"/>
    <n v="12"/>
    <n v="0"/>
    <n v="1"/>
    <n v="0"/>
    <n v="27"/>
    <n v="0"/>
    <n v="7"/>
    <n v="0"/>
    <n v="11388"/>
    <x v="483"/>
    <n v="0"/>
    <x v="0"/>
    <x v="1"/>
    <n v="2.82"/>
    <x v="1"/>
    <x v="1"/>
    <x v="1"/>
    <x v="2"/>
    <n v="0"/>
  </r>
  <r>
    <n v="25181"/>
    <x v="464"/>
    <n v="25"/>
    <x v="10"/>
    <n v="243"/>
    <n v="7"/>
    <n v="0"/>
    <n v="0"/>
    <n v="0"/>
    <n v="5"/>
    <n v="0"/>
    <n v="0"/>
    <n v="0"/>
    <n v="13"/>
    <n v="0"/>
    <n v="3"/>
    <n v="0"/>
    <n v="54"/>
    <n v="0"/>
    <n v="3"/>
    <n v="0"/>
    <n v="20"/>
    <n v="0"/>
    <n v="3"/>
    <n v="0"/>
    <n v="21"/>
    <n v="0"/>
    <n v="1"/>
    <n v="0"/>
    <n v="13112"/>
    <x v="484"/>
    <n v="0"/>
    <x v="0"/>
    <x v="1"/>
    <n v="2.82"/>
    <x v="1"/>
    <x v="1"/>
    <x v="1"/>
    <x v="2"/>
    <n v="0"/>
  </r>
  <r>
    <n v="25183"/>
    <x v="465"/>
    <n v="25"/>
    <x v="10"/>
    <n v="453"/>
    <n v="19"/>
    <n v="0"/>
    <n v="0"/>
    <n v="0"/>
    <n v="12"/>
    <n v="0"/>
    <n v="0"/>
    <n v="0"/>
    <n v="16"/>
    <n v="0"/>
    <n v="0"/>
    <n v="0"/>
    <n v="110"/>
    <n v="0"/>
    <n v="0"/>
    <n v="0"/>
    <n v="38"/>
    <n v="0"/>
    <n v="0"/>
    <n v="0"/>
    <n v="25"/>
    <n v="0"/>
    <n v="0"/>
    <n v="0"/>
    <n v="24929"/>
    <x v="485"/>
    <n v="0"/>
    <x v="0"/>
    <x v="1"/>
    <n v="2.82"/>
    <x v="1"/>
    <x v="1"/>
    <x v="6"/>
    <x v="1"/>
    <n v="0"/>
  </r>
  <r>
    <n v="25200"/>
    <x v="466"/>
    <n v="25"/>
    <x v="10"/>
    <n v="477"/>
    <n v="9"/>
    <n v="0"/>
    <n v="0"/>
    <n v="0"/>
    <n v="13"/>
    <n v="0"/>
    <n v="0"/>
    <n v="0"/>
    <n v="11"/>
    <n v="0"/>
    <n v="0"/>
    <n v="0"/>
    <n v="79"/>
    <n v="1"/>
    <n v="5"/>
    <n v="4"/>
    <n v="48"/>
    <n v="0"/>
    <n v="1"/>
    <n v="0"/>
    <n v="62"/>
    <n v="0"/>
    <n v="3"/>
    <n v="10"/>
    <n v="26870"/>
    <x v="486"/>
    <n v="0"/>
    <x v="0"/>
    <x v="1"/>
    <n v="2.82"/>
    <x v="1"/>
    <x v="1"/>
    <x v="13"/>
    <x v="1"/>
    <n v="0"/>
  </r>
  <r>
    <n v="25214"/>
    <x v="467"/>
    <n v="25"/>
    <x v="10"/>
    <n v="919"/>
    <n v="18"/>
    <n v="0"/>
    <n v="0"/>
    <n v="0"/>
    <n v="12"/>
    <n v="0"/>
    <n v="0"/>
    <n v="0"/>
    <n v="18"/>
    <n v="0"/>
    <n v="2"/>
    <n v="1"/>
    <n v="145"/>
    <n v="0"/>
    <n v="14"/>
    <n v="7"/>
    <n v="39"/>
    <n v="0"/>
    <n v="3"/>
    <n v="4"/>
    <n v="81"/>
    <n v="0"/>
    <n v="9"/>
    <n v="6"/>
    <n v="40316"/>
    <x v="487"/>
    <n v="0"/>
    <x v="0"/>
    <x v="1"/>
    <n v="2.82"/>
    <x v="1"/>
    <x v="1"/>
    <x v="10"/>
    <x v="22"/>
    <n v="0"/>
  </r>
  <r>
    <n v="25224"/>
    <x v="468"/>
    <n v="25"/>
    <x v="10"/>
    <n v="204"/>
    <n v="6"/>
    <n v="0"/>
    <n v="3"/>
    <n v="0"/>
    <n v="5"/>
    <n v="0"/>
    <n v="0"/>
    <n v="0"/>
    <n v="11"/>
    <n v="0"/>
    <n v="4"/>
    <n v="0"/>
    <n v="44"/>
    <n v="1"/>
    <n v="13"/>
    <n v="5"/>
    <n v="14"/>
    <n v="0"/>
    <n v="2"/>
    <n v="0"/>
    <n v="24"/>
    <n v="0"/>
    <n v="11"/>
    <n v="1"/>
    <n v="9187"/>
    <x v="488"/>
    <n v="0"/>
    <x v="0"/>
    <x v="1"/>
    <n v="2.82"/>
    <x v="1"/>
    <x v="1"/>
    <x v="1"/>
    <x v="11"/>
    <n v="0"/>
  </r>
  <r>
    <n v="25245"/>
    <x v="469"/>
    <n v="25"/>
    <x v="10"/>
    <n v="1290"/>
    <n v="29"/>
    <n v="0"/>
    <n v="2"/>
    <n v="1"/>
    <n v="23"/>
    <n v="0"/>
    <n v="0"/>
    <n v="0"/>
    <n v="34"/>
    <n v="0"/>
    <n v="5"/>
    <n v="1"/>
    <n v="418"/>
    <n v="4"/>
    <n v="13"/>
    <n v="14"/>
    <n v="106"/>
    <n v="0"/>
    <n v="0"/>
    <n v="1"/>
    <n v="157"/>
    <n v="0"/>
    <n v="2"/>
    <n v="11"/>
    <n v="29077"/>
    <x v="489"/>
    <n v="0"/>
    <x v="0"/>
    <x v="1"/>
    <n v="2.82"/>
    <x v="1"/>
    <x v="1"/>
    <x v="1"/>
    <x v="9"/>
    <n v="0"/>
  </r>
  <r>
    <n v="25258"/>
    <x v="163"/>
    <n v="25"/>
    <x v="10"/>
    <n v="916"/>
    <n v="7"/>
    <n v="0"/>
    <n v="0"/>
    <n v="0"/>
    <n v="6"/>
    <n v="0"/>
    <n v="0"/>
    <n v="0"/>
    <n v="16"/>
    <n v="0"/>
    <n v="0"/>
    <n v="0"/>
    <n v="434"/>
    <n v="0"/>
    <n v="3"/>
    <n v="1"/>
    <n v="52"/>
    <n v="0"/>
    <n v="0"/>
    <n v="0"/>
    <n v="53"/>
    <n v="0"/>
    <n v="0"/>
    <n v="0"/>
    <n v="5510"/>
    <x v="490"/>
    <n v="0"/>
    <x v="0"/>
    <x v="1"/>
    <n v="2.82"/>
    <x v="1"/>
    <x v="1"/>
    <x v="1"/>
    <x v="2"/>
    <n v="0"/>
  </r>
  <r>
    <n v="25260"/>
    <x v="470"/>
    <n v="25"/>
    <x v="10"/>
    <n v="1339"/>
    <n v="10"/>
    <n v="0"/>
    <n v="0"/>
    <n v="2"/>
    <n v="30"/>
    <n v="0"/>
    <n v="1"/>
    <n v="2"/>
    <n v="74"/>
    <n v="0"/>
    <n v="7"/>
    <n v="6"/>
    <n v="284"/>
    <n v="0"/>
    <n v="28"/>
    <n v="36"/>
    <n v="94"/>
    <n v="0"/>
    <n v="4"/>
    <n v="15"/>
    <n v="83"/>
    <n v="0"/>
    <n v="16"/>
    <n v="23"/>
    <n v="26052"/>
    <x v="491"/>
    <n v="0"/>
    <x v="0"/>
    <x v="1"/>
    <n v="2.82"/>
    <x v="1"/>
    <x v="1"/>
    <x v="4"/>
    <x v="23"/>
    <n v="0"/>
  </r>
  <r>
    <n v="25269"/>
    <x v="471"/>
    <n v="25"/>
    <x v="10"/>
    <n v="6033"/>
    <n v="137"/>
    <n v="0"/>
    <n v="9"/>
    <n v="7"/>
    <n v="120"/>
    <n v="1"/>
    <n v="1"/>
    <n v="5"/>
    <n v="206"/>
    <n v="1"/>
    <n v="34"/>
    <n v="32"/>
    <n v="1172"/>
    <n v="6"/>
    <n v="66"/>
    <n v="79"/>
    <n v="422"/>
    <n v="1"/>
    <n v="27"/>
    <n v="22"/>
    <n v="497"/>
    <n v="0"/>
    <n v="43"/>
    <n v="33"/>
    <n v="171926"/>
    <x v="492"/>
    <n v="0"/>
    <x v="0"/>
    <x v="1"/>
    <n v="2.82"/>
    <x v="0"/>
    <x v="0"/>
    <x v="22"/>
    <x v="102"/>
    <n v="0"/>
  </r>
  <r>
    <n v="25279"/>
    <x v="472"/>
    <n v="25"/>
    <x v="10"/>
    <n v="399"/>
    <n v="11"/>
    <n v="0"/>
    <n v="0"/>
    <n v="0"/>
    <n v="11"/>
    <n v="1"/>
    <n v="0"/>
    <n v="0"/>
    <n v="23"/>
    <n v="0"/>
    <n v="0"/>
    <n v="2"/>
    <n v="99"/>
    <n v="0"/>
    <n v="3"/>
    <n v="4"/>
    <n v="46"/>
    <n v="0"/>
    <n v="0"/>
    <n v="2"/>
    <n v="45"/>
    <n v="0"/>
    <n v="2"/>
    <n v="1"/>
    <n v="14422"/>
    <x v="493"/>
    <n v="0"/>
    <x v="0"/>
    <x v="1"/>
    <n v="2.82"/>
    <x v="1"/>
    <x v="1"/>
    <x v="1"/>
    <x v="1"/>
    <n v="0"/>
  </r>
  <r>
    <n v="25281"/>
    <x v="473"/>
    <n v="25"/>
    <x v="10"/>
    <n v="75"/>
    <n v="1"/>
    <n v="0"/>
    <n v="0"/>
    <n v="0"/>
    <n v="1"/>
    <n v="0"/>
    <n v="0"/>
    <n v="0"/>
    <n v="7"/>
    <n v="0"/>
    <n v="0"/>
    <n v="0"/>
    <n v="15"/>
    <n v="0"/>
    <n v="0"/>
    <n v="1"/>
    <n v="13"/>
    <n v="0"/>
    <n v="0"/>
    <n v="0"/>
    <n v="9"/>
    <n v="0"/>
    <n v="0"/>
    <n v="1"/>
    <n v="6858"/>
    <x v="494"/>
    <n v="0"/>
    <x v="0"/>
    <x v="1"/>
    <n v="2.82"/>
    <x v="1"/>
    <x v="1"/>
    <x v="1"/>
    <x v="2"/>
    <n v="0"/>
  </r>
  <r>
    <n v="25286"/>
    <x v="474"/>
    <n v="25"/>
    <x v="10"/>
    <n v="3395"/>
    <n v="63"/>
    <n v="0"/>
    <n v="3"/>
    <n v="3"/>
    <n v="56"/>
    <n v="1"/>
    <n v="1"/>
    <n v="1"/>
    <n v="69"/>
    <n v="0"/>
    <n v="8"/>
    <n v="12"/>
    <n v="457"/>
    <n v="0"/>
    <n v="21"/>
    <n v="57"/>
    <n v="210"/>
    <n v="0"/>
    <n v="20"/>
    <n v="13"/>
    <n v="203"/>
    <n v="0"/>
    <n v="7"/>
    <n v="17"/>
    <n v="115217"/>
    <x v="495"/>
    <n v="0"/>
    <x v="0"/>
    <x v="1"/>
    <n v="2.82"/>
    <x v="0"/>
    <x v="0"/>
    <x v="45"/>
    <x v="6"/>
    <n v="0"/>
  </r>
  <r>
    <n v="25288"/>
    <x v="475"/>
    <n v="25"/>
    <x v="10"/>
    <n v="43"/>
    <n v="3"/>
    <n v="0"/>
    <n v="0"/>
    <n v="0"/>
    <n v="3"/>
    <n v="0"/>
    <n v="0"/>
    <n v="0"/>
    <n v="1"/>
    <n v="0"/>
    <n v="0"/>
    <n v="0"/>
    <n v="10"/>
    <n v="0"/>
    <n v="0"/>
    <n v="2"/>
    <n v="5"/>
    <n v="0"/>
    <n v="0"/>
    <n v="0"/>
    <n v="1"/>
    <n v="0"/>
    <n v="0"/>
    <n v="0"/>
    <n v="5844"/>
    <x v="496"/>
    <n v="0"/>
    <x v="0"/>
    <x v="1"/>
    <n v="2.82"/>
    <x v="1"/>
    <x v="1"/>
    <x v="1"/>
    <x v="2"/>
    <n v="0"/>
  </r>
  <r>
    <n v="25290"/>
    <x v="476"/>
    <n v="25"/>
    <x v="10"/>
    <n v="9642"/>
    <n v="188"/>
    <n v="3"/>
    <n v="5"/>
    <n v="5"/>
    <n v="131"/>
    <n v="0"/>
    <n v="1"/>
    <n v="0"/>
    <n v="456"/>
    <n v="0"/>
    <n v="29"/>
    <n v="53"/>
    <n v="2368"/>
    <n v="12"/>
    <n v="88"/>
    <n v="93"/>
    <n v="888"/>
    <n v="2"/>
    <n v="16"/>
    <n v="30"/>
    <n v="1070"/>
    <n v="1"/>
    <n v="52"/>
    <n v="64"/>
    <n v="170450"/>
    <x v="497"/>
    <n v="0"/>
    <x v="0"/>
    <x v="1"/>
    <n v="2.82"/>
    <x v="0"/>
    <x v="0"/>
    <x v="28"/>
    <x v="124"/>
    <n v="0"/>
  </r>
  <r>
    <n v="25293"/>
    <x v="477"/>
    <n v="25"/>
    <x v="10"/>
    <n v="175"/>
    <n v="2"/>
    <n v="0"/>
    <n v="1"/>
    <n v="1"/>
    <n v="0"/>
    <n v="0"/>
    <n v="1"/>
    <n v="0"/>
    <n v="5"/>
    <n v="0"/>
    <n v="0"/>
    <n v="0"/>
    <n v="43"/>
    <n v="0"/>
    <n v="7"/>
    <n v="2"/>
    <n v="12"/>
    <n v="0"/>
    <n v="5"/>
    <n v="1"/>
    <n v="10"/>
    <n v="0"/>
    <n v="4"/>
    <n v="0"/>
    <n v="5137"/>
    <x v="498"/>
    <n v="0"/>
    <x v="0"/>
    <x v="1"/>
    <n v="2.82"/>
    <x v="1"/>
    <x v="1"/>
    <x v="13"/>
    <x v="2"/>
    <n v="0"/>
  </r>
  <r>
    <n v="25295"/>
    <x v="478"/>
    <n v="25"/>
    <x v="10"/>
    <n v="760"/>
    <n v="25"/>
    <n v="0"/>
    <n v="0"/>
    <n v="1"/>
    <n v="13"/>
    <n v="0"/>
    <n v="0"/>
    <n v="0"/>
    <n v="31"/>
    <n v="0"/>
    <n v="3"/>
    <n v="7"/>
    <n v="218"/>
    <n v="0"/>
    <n v="7"/>
    <n v="10"/>
    <n v="67"/>
    <n v="0"/>
    <n v="2"/>
    <n v="0"/>
    <n v="91"/>
    <n v="0"/>
    <n v="10"/>
    <n v="6"/>
    <n v="20749"/>
    <x v="499"/>
    <n v="0"/>
    <x v="0"/>
    <x v="1"/>
    <n v="2.82"/>
    <x v="1"/>
    <x v="1"/>
    <x v="47"/>
    <x v="22"/>
    <n v="0"/>
  </r>
  <r>
    <n v="25297"/>
    <x v="479"/>
    <n v="25"/>
    <x v="10"/>
    <n v="208"/>
    <n v="7"/>
    <n v="0"/>
    <n v="0"/>
    <n v="0"/>
    <n v="2"/>
    <n v="0"/>
    <n v="0"/>
    <n v="0"/>
    <n v="8"/>
    <n v="0"/>
    <n v="0"/>
    <n v="0"/>
    <n v="37"/>
    <n v="0"/>
    <n v="0"/>
    <n v="2"/>
    <n v="5"/>
    <n v="0"/>
    <n v="0"/>
    <n v="0"/>
    <n v="7"/>
    <n v="0"/>
    <n v="0"/>
    <n v="1"/>
    <n v="9891"/>
    <x v="500"/>
    <n v="0"/>
    <x v="0"/>
    <x v="1"/>
    <n v="2.82"/>
    <x v="1"/>
    <x v="1"/>
    <x v="1"/>
    <x v="2"/>
    <n v="0"/>
  </r>
  <r>
    <n v="25299"/>
    <x v="480"/>
    <n v="25"/>
    <x v="10"/>
    <n v="59"/>
    <n v="1"/>
    <n v="0"/>
    <n v="0"/>
    <n v="0"/>
    <n v="0"/>
    <n v="0"/>
    <n v="0"/>
    <n v="0"/>
    <n v="7"/>
    <n v="0"/>
    <n v="0"/>
    <n v="0"/>
    <n v="21"/>
    <n v="0"/>
    <n v="2"/>
    <n v="0"/>
    <n v="0"/>
    <n v="0"/>
    <n v="0"/>
    <n v="0"/>
    <n v="4"/>
    <n v="0"/>
    <n v="0"/>
    <n v="0"/>
    <n v="3669"/>
    <x v="501"/>
    <n v="0"/>
    <x v="0"/>
    <x v="1"/>
    <n v="2.82"/>
    <x v="1"/>
    <x v="1"/>
    <x v="1"/>
    <x v="2"/>
    <n v="0"/>
  </r>
  <r>
    <n v="25307"/>
    <x v="481"/>
    <n v="25"/>
    <x v="10"/>
    <n v="3744"/>
    <n v="101"/>
    <n v="0"/>
    <n v="2"/>
    <n v="2"/>
    <n v="63"/>
    <n v="0"/>
    <n v="0"/>
    <n v="0"/>
    <n v="233"/>
    <n v="1"/>
    <n v="16"/>
    <n v="34"/>
    <n v="1159"/>
    <n v="0"/>
    <n v="36"/>
    <n v="67"/>
    <n v="397"/>
    <n v="0"/>
    <n v="13"/>
    <n v="24"/>
    <n v="276"/>
    <n v="0"/>
    <n v="8"/>
    <n v="20"/>
    <n v="123329"/>
    <x v="502"/>
    <n v="0"/>
    <x v="0"/>
    <x v="1"/>
    <n v="2.82"/>
    <x v="0"/>
    <x v="0"/>
    <x v="2"/>
    <x v="124"/>
    <n v="0"/>
  </r>
  <r>
    <n v="25312"/>
    <x v="52"/>
    <n v="25"/>
    <x v="10"/>
    <n v="583"/>
    <n v="9"/>
    <n v="0"/>
    <n v="0"/>
    <n v="1"/>
    <n v="11"/>
    <n v="0"/>
    <n v="0"/>
    <n v="1"/>
    <n v="31"/>
    <n v="0"/>
    <n v="9"/>
    <n v="0"/>
    <n v="189"/>
    <n v="0"/>
    <n v="19"/>
    <n v="9"/>
    <n v="66"/>
    <n v="0"/>
    <n v="1"/>
    <n v="5"/>
    <n v="35"/>
    <n v="0"/>
    <n v="2"/>
    <n v="0"/>
    <n v="8478"/>
    <x v="503"/>
    <n v="0"/>
    <x v="0"/>
    <x v="1"/>
    <n v="2.82"/>
    <x v="1"/>
    <x v="1"/>
    <x v="6"/>
    <x v="9"/>
    <n v="0"/>
  </r>
  <r>
    <n v="25317"/>
    <x v="482"/>
    <n v="25"/>
    <x v="10"/>
    <n v="1078"/>
    <n v="17"/>
    <n v="0"/>
    <n v="2"/>
    <n v="0"/>
    <n v="31"/>
    <n v="0"/>
    <n v="1"/>
    <n v="1"/>
    <n v="60"/>
    <n v="0"/>
    <n v="15"/>
    <n v="13"/>
    <n v="231"/>
    <n v="0"/>
    <n v="15"/>
    <n v="28"/>
    <n v="52"/>
    <n v="0"/>
    <n v="9"/>
    <n v="8"/>
    <n v="101"/>
    <n v="0"/>
    <n v="12"/>
    <n v="27"/>
    <n v="16018"/>
    <x v="504"/>
    <n v="0"/>
    <x v="0"/>
    <x v="1"/>
    <n v="2.82"/>
    <x v="1"/>
    <x v="1"/>
    <x v="32"/>
    <x v="16"/>
    <n v="0"/>
  </r>
  <r>
    <n v="25320"/>
    <x v="483"/>
    <n v="25"/>
    <x v="10"/>
    <n v="2172"/>
    <n v="49"/>
    <n v="0"/>
    <n v="1"/>
    <n v="8"/>
    <n v="16"/>
    <n v="0"/>
    <n v="0"/>
    <n v="1"/>
    <n v="40"/>
    <n v="0"/>
    <n v="6"/>
    <n v="2"/>
    <n v="595"/>
    <n v="0"/>
    <n v="14"/>
    <n v="36"/>
    <n v="113"/>
    <n v="0"/>
    <n v="1"/>
    <n v="12"/>
    <n v="135"/>
    <n v="0"/>
    <n v="1"/>
    <n v="7"/>
    <n v="37059"/>
    <x v="505"/>
    <n v="0"/>
    <x v="0"/>
    <x v="1"/>
    <n v="2.82"/>
    <x v="1"/>
    <x v="1"/>
    <x v="13"/>
    <x v="1"/>
    <n v="0"/>
  </r>
  <r>
    <n v="25322"/>
    <x v="484"/>
    <n v="25"/>
    <x v="10"/>
    <n v="641"/>
    <n v="12"/>
    <n v="0"/>
    <n v="0"/>
    <n v="1"/>
    <n v="8"/>
    <n v="0"/>
    <n v="1"/>
    <n v="1"/>
    <n v="21"/>
    <n v="0"/>
    <n v="0"/>
    <n v="0"/>
    <n v="119"/>
    <n v="0"/>
    <n v="11"/>
    <n v="2"/>
    <n v="29"/>
    <n v="0"/>
    <n v="2"/>
    <n v="0"/>
    <n v="35"/>
    <n v="0"/>
    <n v="11"/>
    <n v="1"/>
    <n v="18569"/>
    <x v="506"/>
    <n v="0"/>
    <x v="0"/>
    <x v="1"/>
    <n v="2.82"/>
    <x v="1"/>
    <x v="1"/>
    <x v="13"/>
    <x v="1"/>
    <n v="0"/>
  </r>
  <r>
    <n v="25324"/>
    <x v="485"/>
    <n v="25"/>
    <x v="10"/>
    <n v="142"/>
    <n v="4"/>
    <n v="0"/>
    <n v="0"/>
    <n v="0"/>
    <n v="4"/>
    <n v="0"/>
    <n v="0"/>
    <n v="0"/>
    <n v="10"/>
    <n v="0"/>
    <n v="5"/>
    <n v="0"/>
    <n v="66"/>
    <n v="0"/>
    <n v="2"/>
    <n v="2"/>
    <n v="21"/>
    <n v="0"/>
    <n v="4"/>
    <n v="0"/>
    <n v="20"/>
    <n v="0"/>
    <n v="0"/>
    <n v="0"/>
    <n v="3440"/>
    <x v="507"/>
    <n v="0"/>
    <x v="0"/>
    <x v="1"/>
    <n v="2.82"/>
    <x v="1"/>
    <x v="1"/>
    <x v="1"/>
    <x v="2"/>
    <n v="0"/>
  </r>
  <r>
    <n v="25326"/>
    <x v="486"/>
    <n v="25"/>
    <x v="10"/>
    <n v="96"/>
    <n v="0"/>
    <n v="0"/>
    <n v="0"/>
    <n v="0"/>
    <n v="3"/>
    <n v="0"/>
    <n v="0"/>
    <n v="1"/>
    <n v="13"/>
    <n v="0"/>
    <n v="1"/>
    <n v="2"/>
    <n v="35"/>
    <n v="0"/>
    <n v="1"/>
    <n v="3"/>
    <n v="2"/>
    <n v="0"/>
    <n v="1"/>
    <n v="1"/>
    <n v="12"/>
    <n v="0"/>
    <n v="1"/>
    <n v="0"/>
    <n v="7605"/>
    <x v="508"/>
    <n v="0"/>
    <x v="0"/>
    <x v="1"/>
    <n v="2.82"/>
    <x v="1"/>
    <x v="1"/>
    <x v="1"/>
    <x v="2"/>
    <n v="0"/>
  </r>
  <r>
    <n v="25328"/>
    <x v="487"/>
    <n v="25"/>
    <x v="10"/>
    <n v="452"/>
    <n v="10"/>
    <n v="0"/>
    <n v="0"/>
    <n v="1"/>
    <n v="7"/>
    <n v="0"/>
    <n v="0"/>
    <n v="0"/>
    <n v="9"/>
    <n v="0"/>
    <n v="6"/>
    <n v="2"/>
    <n v="124"/>
    <n v="0"/>
    <n v="10"/>
    <n v="15"/>
    <n v="20"/>
    <n v="0"/>
    <n v="0"/>
    <n v="3"/>
    <n v="16"/>
    <n v="0"/>
    <n v="3"/>
    <n v="0"/>
    <n v="5337"/>
    <x v="509"/>
    <n v="0"/>
    <x v="0"/>
    <x v="1"/>
    <n v="2.82"/>
    <x v="1"/>
    <x v="1"/>
    <x v="1"/>
    <x v="2"/>
    <n v="0"/>
  </r>
  <r>
    <n v="25335"/>
    <x v="488"/>
    <n v="25"/>
    <x v="10"/>
    <n v="642"/>
    <n v="21"/>
    <n v="0"/>
    <n v="0"/>
    <n v="0"/>
    <n v="17"/>
    <n v="0"/>
    <n v="0"/>
    <n v="0"/>
    <n v="22"/>
    <n v="0"/>
    <n v="6"/>
    <n v="0"/>
    <n v="352"/>
    <n v="0"/>
    <n v="15"/>
    <n v="2"/>
    <n v="78"/>
    <n v="0"/>
    <n v="5"/>
    <n v="0"/>
    <n v="82"/>
    <n v="0"/>
    <n v="7"/>
    <n v="1"/>
    <n v="7542"/>
    <x v="510"/>
    <n v="0"/>
    <x v="0"/>
    <x v="1"/>
    <n v="2.82"/>
    <x v="1"/>
    <x v="1"/>
    <x v="1"/>
    <x v="2"/>
    <n v="0"/>
  </r>
  <r>
    <n v="25339"/>
    <x v="489"/>
    <n v="25"/>
    <x v="10"/>
    <n v="292"/>
    <n v="4"/>
    <n v="0"/>
    <n v="0"/>
    <n v="0"/>
    <n v="1"/>
    <n v="0"/>
    <n v="0"/>
    <n v="0"/>
    <n v="18"/>
    <n v="0"/>
    <n v="1"/>
    <n v="1"/>
    <n v="117"/>
    <n v="0"/>
    <n v="2"/>
    <n v="5"/>
    <n v="21"/>
    <n v="0"/>
    <n v="0"/>
    <n v="0"/>
    <n v="50"/>
    <n v="0"/>
    <n v="0"/>
    <n v="1"/>
    <n v="4057"/>
    <x v="511"/>
    <n v="0"/>
    <x v="0"/>
    <x v="1"/>
    <n v="2.82"/>
    <x v="1"/>
    <x v="1"/>
    <x v="13"/>
    <x v="2"/>
    <n v="0"/>
  </r>
  <r>
    <n v="25368"/>
    <x v="490"/>
    <n v="25"/>
    <x v="10"/>
    <n v="99"/>
    <n v="6"/>
    <n v="0"/>
    <n v="0"/>
    <n v="0"/>
    <n v="0"/>
    <n v="0"/>
    <n v="0"/>
    <n v="1"/>
    <n v="4"/>
    <n v="0"/>
    <n v="0"/>
    <n v="0"/>
    <n v="30"/>
    <n v="0"/>
    <n v="0"/>
    <n v="2"/>
    <n v="2"/>
    <n v="0"/>
    <n v="0"/>
    <n v="0"/>
    <n v="3"/>
    <n v="0"/>
    <n v="0"/>
    <n v="0"/>
    <n v="2673"/>
    <x v="512"/>
    <n v="0"/>
    <x v="0"/>
    <x v="1"/>
    <n v="2.82"/>
    <x v="1"/>
    <x v="1"/>
    <x v="1"/>
    <x v="2"/>
    <n v="0"/>
  </r>
  <r>
    <n v="25372"/>
    <x v="491"/>
    <n v="25"/>
    <x v="10"/>
    <n v="113"/>
    <n v="0"/>
    <n v="0"/>
    <n v="0"/>
    <n v="0"/>
    <n v="1"/>
    <n v="0"/>
    <n v="0"/>
    <n v="0"/>
    <n v="7"/>
    <n v="0"/>
    <n v="0"/>
    <n v="0"/>
    <n v="35"/>
    <n v="0"/>
    <n v="1"/>
    <n v="1"/>
    <n v="7"/>
    <n v="0"/>
    <n v="0"/>
    <n v="0"/>
    <n v="13"/>
    <n v="0"/>
    <n v="0"/>
    <n v="1"/>
    <n v="6827"/>
    <x v="513"/>
    <n v="0"/>
    <x v="0"/>
    <x v="1"/>
    <n v="2.82"/>
    <x v="1"/>
    <x v="1"/>
    <x v="1"/>
    <x v="2"/>
    <n v="0"/>
  </r>
  <r>
    <n v="25377"/>
    <x v="492"/>
    <n v="25"/>
    <x v="10"/>
    <n v="438"/>
    <n v="19"/>
    <n v="0"/>
    <n v="1"/>
    <n v="0"/>
    <n v="13"/>
    <n v="0"/>
    <n v="1"/>
    <n v="1"/>
    <n v="20"/>
    <n v="0"/>
    <n v="3"/>
    <n v="11"/>
    <n v="121"/>
    <n v="0"/>
    <n v="24"/>
    <n v="16"/>
    <n v="47"/>
    <n v="0"/>
    <n v="9"/>
    <n v="9"/>
    <n v="62"/>
    <n v="0"/>
    <n v="9"/>
    <n v="10"/>
    <n v="36473"/>
    <x v="514"/>
    <n v="0"/>
    <x v="0"/>
    <x v="1"/>
    <n v="2.82"/>
    <x v="1"/>
    <x v="1"/>
    <x v="10"/>
    <x v="1"/>
    <n v="0"/>
  </r>
  <r>
    <n v="25386"/>
    <x v="493"/>
    <n v="25"/>
    <x v="10"/>
    <n v="1535"/>
    <n v="32"/>
    <n v="0"/>
    <n v="0"/>
    <n v="2"/>
    <n v="32"/>
    <n v="0"/>
    <n v="1"/>
    <n v="0"/>
    <n v="71"/>
    <n v="1"/>
    <n v="4"/>
    <n v="3"/>
    <n v="411"/>
    <n v="0"/>
    <n v="27"/>
    <n v="7"/>
    <n v="123"/>
    <n v="1"/>
    <n v="1"/>
    <n v="0"/>
    <n v="141"/>
    <n v="0"/>
    <n v="5"/>
    <n v="3"/>
    <n v="40004"/>
    <x v="515"/>
    <n v="0"/>
    <x v="0"/>
    <x v="1"/>
    <n v="2.82"/>
    <x v="1"/>
    <x v="1"/>
    <x v="6"/>
    <x v="5"/>
    <n v="0"/>
  </r>
  <r>
    <n v="25394"/>
    <x v="494"/>
    <n v="25"/>
    <x v="10"/>
    <n v="6322"/>
    <n v="56"/>
    <n v="0"/>
    <n v="2"/>
    <n v="2"/>
    <n v="25"/>
    <n v="0"/>
    <n v="0"/>
    <n v="0"/>
    <n v="119"/>
    <n v="0"/>
    <n v="2"/>
    <n v="6"/>
    <n v="1662"/>
    <n v="0"/>
    <n v="4"/>
    <n v="15"/>
    <n v="277"/>
    <n v="0"/>
    <n v="1"/>
    <n v="3"/>
    <n v="331"/>
    <n v="0"/>
    <n v="1"/>
    <n v="4"/>
    <n v="11166"/>
    <x v="516"/>
    <n v="1"/>
    <x v="1"/>
    <x v="1"/>
    <n v="2.82"/>
    <x v="1"/>
    <x v="1"/>
    <x v="1"/>
    <x v="9"/>
    <n v="0"/>
  </r>
  <r>
    <n v="25398"/>
    <x v="495"/>
    <n v="25"/>
    <x v="10"/>
    <n v="725"/>
    <n v="1"/>
    <n v="0"/>
    <n v="1"/>
    <n v="0"/>
    <n v="9"/>
    <n v="0"/>
    <n v="1"/>
    <n v="0"/>
    <n v="10"/>
    <n v="0"/>
    <n v="1"/>
    <n v="3"/>
    <n v="194"/>
    <n v="0"/>
    <n v="2"/>
    <n v="4"/>
    <n v="29"/>
    <n v="0"/>
    <n v="1"/>
    <n v="0"/>
    <n v="88"/>
    <n v="0"/>
    <n v="0"/>
    <n v="2"/>
    <n v="6957"/>
    <x v="517"/>
    <n v="0"/>
    <x v="0"/>
    <x v="1"/>
    <n v="2.82"/>
    <x v="1"/>
    <x v="1"/>
    <x v="1"/>
    <x v="2"/>
    <n v="0"/>
  </r>
  <r>
    <n v="25402"/>
    <x v="372"/>
    <n v="25"/>
    <x v="10"/>
    <n v="806"/>
    <n v="14"/>
    <n v="0"/>
    <n v="0"/>
    <n v="0"/>
    <n v="12"/>
    <n v="0"/>
    <n v="2"/>
    <n v="0"/>
    <n v="28"/>
    <n v="0"/>
    <n v="12"/>
    <n v="2"/>
    <n v="267"/>
    <n v="0"/>
    <n v="26"/>
    <n v="4"/>
    <n v="50"/>
    <n v="0"/>
    <n v="7"/>
    <n v="1"/>
    <n v="93"/>
    <n v="0"/>
    <n v="1"/>
    <n v="2"/>
    <n v="20691"/>
    <x v="518"/>
    <n v="0"/>
    <x v="0"/>
    <x v="1"/>
    <n v="2.82"/>
    <x v="1"/>
    <x v="1"/>
    <x v="1"/>
    <x v="1"/>
    <n v="0"/>
  </r>
  <r>
    <n v="25407"/>
    <x v="496"/>
    <n v="25"/>
    <x v="10"/>
    <n v="161"/>
    <n v="4"/>
    <n v="0"/>
    <n v="0"/>
    <n v="0"/>
    <n v="4"/>
    <n v="0"/>
    <n v="0"/>
    <n v="0"/>
    <n v="27"/>
    <n v="0"/>
    <n v="0"/>
    <n v="0"/>
    <n v="75"/>
    <n v="1"/>
    <n v="4"/>
    <n v="5"/>
    <n v="21"/>
    <n v="0"/>
    <n v="0"/>
    <n v="0"/>
    <n v="27"/>
    <n v="0"/>
    <n v="3"/>
    <n v="0"/>
    <n v="12113"/>
    <x v="519"/>
    <n v="0"/>
    <x v="0"/>
    <x v="1"/>
    <n v="2.82"/>
    <x v="1"/>
    <x v="1"/>
    <x v="1"/>
    <x v="2"/>
    <n v="0"/>
  </r>
  <r>
    <n v="25426"/>
    <x v="497"/>
    <n v="25"/>
    <x v="10"/>
    <n v="86"/>
    <n v="3"/>
    <n v="0"/>
    <n v="0"/>
    <n v="0"/>
    <n v="1"/>
    <n v="0"/>
    <n v="0"/>
    <n v="0"/>
    <n v="3"/>
    <n v="0"/>
    <n v="1"/>
    <n v="0"/>
    <n v="25"/>
    <n v="0"/>
    <n v="1"/>
    <n v="0"/>
    <n v="9"/>
    <n v="0"/>
    <n v="1"/>
    <n v="0"/>
    <n v="1"/>
    <n v="0"/>
    <n v="1"/>
    <n v="0"/>
    <n v="7201"/>
    <x v="520"/>
    <n v="0"/>
    <x v="0"/>
    <x v="1"/>
    <n v="2.82"/>
    <x v="1"/>
    <x v="1"/>
    <x v="1"/>
    <x v="2"/>
    <n v="0"/>
  </r>
  <r>
    <n v="25430"/>
    <x v="498"/>
    <n v="25"/>
    <x v="10"/>
    <n v="5321"/>
    <n v="82"/>
    <n v="2"/>
    <n v="5"/>
    <n v="7"/>
    <n v="124"/>
    <n v="1"/>
    <n v="8"/>
    <n v="6"/>
    <n v="216"/>
    <n v="1"/>
    <n v="72"/>
    <n v="51"/>
    <n v="1074"/>
    <n v="1"/>
    <n v="115"/>
    <n v="93"/>
    <n v="366"/>
    <n v="1"/>
    <n v="37"/>
    <n v="40"/>
    <n v="408"/>
    <n v="4"/>
    <n v="60"/>
    <n v="32"/>
    <n v="139005"/>
    <x v="521"/>
    <n v="0"/>
    <x v="0"/>
    <x v="1"/>
    <n v="2.82"/>
    <x v="1"/>
    <x v="1"/>
    <x v="28"/>
    <x v="125"/>
    <n v="0"/>
  </r>
  <r>
    <n v="25436"/>
    <x v="499"/>
    <n v="25"/>
    <x v="10"/>
    <n v="34"/>
    <n v="0"/>
    <n v="0"/>
    <n v="0"/>
    <n v="1"/>
    <n v="1"/>
    <n v="0"/>
    <n v="0"/>
    <n v="0"/>
    <n v="1"/>
    <n v="0"/>
    <n v="1"/>
    <n v="0"/>
    <n v="8"/>
    <n v="0"/>
    <n v="1"/>
    <n v="0"/>
    <n v="1"/>
    <n v="0"/>
    <n v="0"/>
    <n v="0"/>
    <n v="3"/>
    <n v="0"/>
    <n v="0"/>
    <n v="0"/>
    <n v="4361"/>
    <x v="522"/>
    <n v="0"/>
    <x v="0"/>
    <x v="1"/>
    <n v="2.82"/>
    <x v="1"/>
    <x v="1"/>
    <x v="1"/>
    <x v="2"/>
    <n v="0"/>
  </r>
  <r>
    <n v="25438"/>
    <x v="500"/>
    <n v="25"/>
    <x v="10"/>
    <n v="2261"/>
    <n v="37"/>
    <n v="0"/>
    <n v="0"/>
    <n v="0"/>
    <n v="33"/>
    <n v="0"/>
    <n v="1"/>
    <n v="0"/>
    <n v="38"/>
    <n v="0"/>
    <n v="11"/>
    <n v="1"/>
    <n v="468"/>
    <n v="0"/>
    <n v="20"/>
    <n v="9"/>
    <n v="212"/>
    <n v="0"/>
    <n v="2"/>
    <n v="4"/>
    <n v="160"/>
    <n v="0"/>
    <n v="12"/>
    <n v="1"/>
    <n v="9404"/>
    <x v="523"/>
    <n v="0"/>
    <x v="0"/>
    <x v="1"/>
    <n v="2.82"/>
    <x v="1"/>
    <x v="1"/>
    <x v="17"/>
    <x v="12"/>
    <n v="0"/>
  </r>
  <r>
    <n v="25473"/>
    <x v="501"/>
    <n v="25"/>
    <x v="10"/>
    <n v="4455"/>
    <n v="76"/>
    <n v="1"/>
    <n v="1"/>
    <n v="4"/>
    <n v="64"/>
    <n v="0"/>
    <n v="0"/>
    <n v="5"/>
    <n v="132"/>
    <n v="0"/>
    <n v="6"/>
    <n v="40"/>
    <n v="692"/>
    <n v="0"/>
    <n v="34"/>
    <n v="137"/>
    <n v="274"/>
    <n v="0"/>
    <n v="9"/>
    <n v="38"/>
    <n v="280"/>
    <n v="0"/>
    <n v="12"/>
    <n v="41"/>
    <n v="155479"/>
    <x v="524"/>
    <n v="0"/>
    <x v="0"/>
    <x v="1"/>
    <n v="2.82"/>
    <x v="0"/>
    <x v="0"/>
    <x v="18"/>
    <x v="99"/>
    <n v="0"/>
  </r>
  <r>
    <n v="25483"/>
    <x v="72"/>
    <n v="25"/>
    <x v="10"/>
    <n v="73"/>
    <n v="1"/>
    <n v="0"/>
    <n v="0"/>
    <n v="0"/>
    <n v="1"/>
    <n v="0"/>
    <n v="0"/>
    <n v="0"/>
    <n v="2"/>
    <n v="0"/>
    <n v="0"/>
    <n v="4"/>
    <n v="16"/>
    <n v="0"/>
    <n v="0"/>
    <n v="4"/>
    <n v="5"/>
    <n v="0"/>
    <n v="0"/>
    <n v="0"/>
    <n v="24"/>
    <n v="0"/>
    <n v="0"/>
    <n v="1"/>
    <n v="2807"/>
    <x v="525"/>
    <n v="0"/>
    <x v="0"/>
    <x v="1"/>
    <n v="2.82"/>
    <x v="1"/>
    <x v="1"/>
    <x v="13"/>
    <x v="1"/>
    <n v="0"/>
  </r>
  <r>
    <n v="25486"/>
    <x v="502"/>
    <n v="25"/>
    <x v="10"/>
    <n v="541"/>
    <n v="15"/>
    <n v="0"/>
    <n v="0"/>
    <n v="1"/>
    <n v="16"/>
    <n v="0"/>
    <n v="1"/>
    <n v="2"/>
    <n v="80"/>
    <n v="0"/>
    <n v="11"/>
    <n v="10"/>
    <n v="139"/>
    <n v="0"/>
    <n v="20"/>
    <n v="16"/>
    <n v="66"/>
    <n v="0"/>
    <n v="7"/>
    <n v="3"/>
    <n v="33"/>
    <n v="0"/>
    <n v="8"/>
    <n v="1"/>
    <n v="16093"/>
    <x v="526"/>
    <n v="0"/>
    <x v="0"/>
    <x v="1"/>
    <n v="2.82"/>
    <x v="1"/>
    <x v="1"/>
    <x v="54"/>
    <x v="52"/>
    <n v="0"/>
  </r>
  <r>
    <n v="25488"/>
    <x v="503"/>
    <n v="25"/>
    <x v="10"/>
    <n v="567"/>
    <n v="12"/>
    <n v="0"/>
    <n v="0"/>
    <n v="1"/>
    <n v="8"/>
    <n v="0"/>
    <n v="0"/>
    <n v="0"/>
    <n v="15"/>
    <n v="0"/>
    <n v="3"/>
    <n v="7"/>
    <n v="192"/>
    <n v="0"/>
    <n v="9"/>
    <n v="21"/>
    <n v="45"/>
    <n v="0"/>
    <n v="0"/>
    <n v="2"/>
    <n v="52"/>
    <n v="0"/>
    <n v="2"/>
    <n v="4"/>
    <n v="13148"/>
    <x v="527"/>
    <n v="0"/>
    <x v="0"/>
    <x v="1"/>
    <n v="2.82"/>
    <x v="1"/>
    <x v="1"/>
    <x v="12"/>
    <x v="9"/>
    <n v="0"/>
  </r>
  <r>
    <n v="25489"/>
    <x v="504"/>
    <n v="25"/>
    <x v="10"/>
    <n v="226"/>
    <n v="1"/>
    <n v="0"/>
    <n v="0"/>
    <n v="0"/>
    <n v="3"/>
    <n v="0"/>
    <n v="0"/>
    <n v="1"/>
    <n v="8"/>
    <n v="0"/>
    <n v="0"/>
    <n v="7"/>
    <n v="51"/>
    <n v="0"/>
    <n v="0"/>
    <n v="7"/>
    <n v="10"/>
    <n v="0"/>
    <n v="0"/>
    <n v="3"/>
    <n v="27"/>
    <n v="0"/>
    <n v="0"/>
    <n v="1"/>
    <n v="4262"/>
    <x v="528"/>
    <n v="0"/>
    <x v="0"/>
    <x v="1"/>
    <n v="2.82"/>
    <x v="1"/>
    <x v="1"/>
    <x v="1"/>
    <x v="2"/>
    <n v="0"/>
  </r>
  <r>
    <n v="25491"/>
    <x v="505"/>
    <n v="25"/>
    <x v="10"/>
    <n v="225"/>
    <n v="3"/>
    <n v="0"/>
    <n v="0"/>
    <n v="0"/>
    <n v="4"/>
    <n v="0"/>
    <n v="0"/>
    <n v="1"/>
    <n v="19"/>
    <n v="0"/>
    <n v="0"/>
    <n v="2"/>
    <n v="100"/>
    <n v="0"/>
    <n v="1"/>
    <n v="3"/>
    <n v="19"/>
    <n v="0"/>
    <n v="0"/>
    <n v="1"/>
    <n v="37"/>
    <n v="1"/>
    <n v="0"/>
    <n v="2"/>
    <n v="7299"/>
    <x v="529"/>
    <n v="0"/>
    <x v="0"/>
    <x v="1"/>
    <n v="2.82"/>
    <x v="1"/>
    <x v="1"/>
    <x v="6"/>
    <x v="2"/>
    <n v="0"/>
  </r>
  <r>
    <n v="25506"/>
    <x v="118"/>
    <n v="25"/>
    <x v="10"/>
    <n v="867"/>
    <n v="13"/>
    <n v="0"/>
    <n v="0"/>
    <n v="0"/>
    <n v="20"/>
    <n v="0"/>
    <n v="0"/>
    <n v="1"/>
    <n v="79"/>
    <n v="0"/>
    <n v="4"/>
    <n v="5"/>
    <n v="332"/>
    <n v="2"/>
    <n v="15"/>
    <n v="9"/>
    <n v="94"/>
    <n v="0"/>
    <n v="10"/>
    <n v="0"/>
    <n v="137"/>
    <n v="0"/>
    <n v="3"/>
    <n v="3"/>
    <n v="5033"/>
    <x v="530"/>
    <n v="0"/>
    <x v="0"/>
    <x v="1"/>
    <n v="2.82"/>
    <x v="1"/>
    <x v="1"/>
    <x v="4"/>
    <x v="23"/>
    <n v="0"/>
  </r>
  <r>
    <n v="25513"/>
    <x v="506"/>
    <n v="25"/>
    <x v="10"/>
    <n v="1616"/>
    <n v="17"/>
    <n v="0"/>
    <n v="0"/>
    <n v="1"/>
    <n v="18"/>
    <n v="0"/>
    <n v="0"/>
    <n v="0"/>
    <n v="15"/>
    <n v="0"/>
    <n v="7"/>
    <n v="2"/>
    <n v="383"/>
    <n v="0"/>
    <n v="14"/>
    <n v="8"/>
    <n v="142"/>
    <n v="0"/>
    <n v="0"/>
    <n v="2"/>
    <n v="184"/>
    <n v="2"/>
    <n v="5"/>
    <n v="7"/>
    <n v="29334"/>
    <x v="531"/>
    <n v="0"/>
    <x v="0"/>
    <x v="1"/>
    <n v="2.82"/>
    <x v="1"/>
    <x v="1"/>
    <x v="1"/>
    <x v="1"/>
    <n v="1"/>
  </r>
  <r>
    <n v="25518"/>
    <x v="507"/>
    <n v="25"/>
    <x v="10"/>
    <n v="326"/>
    <n v="9"/>
    <n v="0"/>
    <n v="0"/>
    <n v="0"/>
    <n v="3"/>
    <n v="0"/>
    <n v="0"/>
    <n v="0"/>
    <n v="15"/>
    <n v="0"/>
    <n v="0"/>
    <n v="1"/>
    <n v="143"/>
    <n v="0"/>
    <n v="2"/>
    <n v="2"/>
    <n v="20"/>
    <n v="0"/>
    <n v="0"/>
    <n v="0"/>
    <n v="43"/>
    <n v="0"/>
    <n v="0"/>
    <n v="1"/>
    <n v="4870"/>
    <x v="532"/>
    <n v="0"/>
    <x v="0"/>
    <x v="1"/>
    <n v="2.82"/>
    <x v="1"/>
    <x v="1"/>
    <x v="1"/>
    <x v="2"/>
    <n v="0"/>
  </r>
  <r>
    <n v="25524"/>
    <x v="508"/>
    <n v="25"/>
    <x v="10"/>
    <n v="454"/>
    <n v="15"/>
    <n v="0"/>
    <n v="0"/>
    <n v="0"/>
    <n v="3"/>
    <n v="0"/>
    <n v="1"/>
    <n v="0"/>
    <n v="16"/>
    <n v="0"/>
    <n v="0"/>
    <n v="0"/>
    <n v="192"/>
    <n v="0"/>
    <n v="5"/>
    <n v="1"/>
    <n v="39"/>
    <n v="0"/>
    <n v="0"/>
    <n v="0"/>
    <n v="53"/>
    <n v="0"/>
    <n v="9"/>
    <n v="0"/>
    <n v="5984"/>
    <x v="533"/>
    <n v="0"/>
    <x v="0"/>
    <x v="1"/>
    <n v="2.82"/>
    <x v="1"/>
    <x v="1"/>
    <x v="6"/>
    <x v="9"/>
    <n v="0"/>
  </r>
  <r>
    <n v="25530"/>
    <x v="509"/>
    <n v="25"/>
    <x v="10"/>
    <n v="1648"/>
    <n v="33"/>
    <n v="2"/>
    <n v="0"/>
    <n v="0"/>
    <n v="34"/>
    <n v="0"/>
    <n v="0"/>
    <n v="1"/>
    <n v="85"/>
    <n v="2"/>
    <n v="0"/>
    <n v="8"/>
    <n v="591"/>
    <n v="1"/>
    <n v="16"/>
    <n v="21"/>
    <n v="211"/>
    <n v="0"/>
    <n v="3"/>
    <n v="10"/>
    <n v="171"/>
    <n v="0"/>
    <n v="7"/>
    <n v="17"/>
    <n v="10165"/>
    <x v="534"/>
    <n v="0"/>
    <x v="0"/>
    <x v="1"/>
    <n v="2.82"/>
    <x v="1"/>
    <x v="1"/>
    <x v="17"/>
    <x v="23"/>
    <n v="0"/>
  </r>
  <r>
    <n v="25535"/>
    <x v="510"/>
    <n v="25"/>
    <x v="10"/>
    <n v="552"/>
    <n v="3"/>
    <n v="0"/>
    <n v="0"/>
    <n v="0"/>
    <n v="6"/>
    <n v="0"/>
    <n v="0"/>
    <n v="0"/>
    <n v="24"/>
    <n v="0"/>
    <n v="5"/>
    <n v="1"/>
    <n v="210"/>
    <n v="0"/>
    <n v="6"/>
    <n v="5"/>
    <n v="60"/>
    <n v="0"/>
    <n v="4"/>
    <n v="1"/>
    <n v="52"/>
    <n v="0"/>
    <n v="1"/>
    <n v="2"/>
    <n v="10870"/>
    <x v="535"/>
    <n v="0"/>
    <x v="0"/>
    <x v="1"/>
    <n v="2.82"/>
    <x v="1"/>
    <x v="1"/>
    <x v="6"/>
    <x v="2"/>
    <n v="0"/>
  </r>
  <r>
    <n v="25572"/>
    <x v="511"/>
    <n v="25"/>
    <x v="10"/>
    <n v="1190"/>
    <n v="23"/>
    <n v="0"/>
    <n v="0"/>
    <n v="0"/>
    <n v="24"/>
    <n v="0"/>
    <n v="0"/>
    <n v="0"/>
    <n v="116"/>
    <n v="2"/>
    <n v="1"/>
    <n v="8"/>
    <n v="365"/>
    <n v="2"/>
    <n v="2"/>
    <n v="20"/>
    <n v="118"/>
    <n v="0"/>
    <n v="0"/>
    <n v="2"/>
    <n v="151"/>
    <n v="0"/>
    <n v="3"/>
    <n v="5"/>
    <n v="18781"/>
    <x v="536"/>
    <n v="0"/>
    <x v="0"/>
    <x v="1"/>
    <n v="2.82"/>
    <x v="1"/>
    <x v="1"/>
    <x v="6"/>
    <x v="52"/>
    <n v="0"/>
  </r>
  <r>
    <n v="25580"/>
    <x v="512"/>
    <n v="25"/>
    <x v="10"/>
    <n v="384"/>
    <n v="6"/>
    <n v="0"/>
    <n v="0"/>
    <n v="0"/>
    <n v="0"/>
    <n v="0"/>
    <n v="0"/>
    <n v="0"/>
    <n v="7"/>
    <n v="0"/>
    <n v="4"/>
    <n v="0"/>
    <n v="136"/>
    <n v="0"/>
    <n v="7"/>
    <n v="0"/>
    <n v="33"/>
    <n v="0"/>
    <n v="0"/>
    <n v="0"/>
    <n v="20"/>
    <n v="0"/>
    <n v="0"/>
    <n v="0"/>
    <n v="3948"/>
    <x v="537"/>
    <n v="0"/>
    <x v="0"/>
    <x v="1"/>
    <n v="2.82"/>
    <x v="1"/>
    <x v="1"/>
    <x v="1"/>
    <x v="1"/>
    <n v="0"/>
  </r>
  <r>
    <n v="25592"/>
    <x v="513"/>
    <n v="25"/>
    <x v="10"/>
    <n v="486"/>
    <n v="16"/>
    <n v="0"/>
    <n v="0"/>
    <n v="0"/>
    <n v="6"/>
    <n v="0"/>
    <n v="0"/>
    <n v="0"/>
    <n v="8"/>
    <n v="0"/>
    <n v="0"/>
    <n v="4"/>
    <n v="120"/>
    <n v="0"/>
    <n v="0"/>
    <n v="0"/>
    <n v="9"/>
    <n v="0"/>
    <n v="0"/>
    <n v="0"/>
    <n v="34"/>
    <n v="0"/>
    <n v="1"/>
    <n v="0"/>
    <n v="5583"/>
    <x v="538"/>
    <n v="0"/>
    <x v="0"/>
    <x v="1"/>
    <n v="2.82"/>
    <x v="1"/>
    <x v="1"/>
    <x v="1"/>
    <x v="2"/>
    <n v="0"/>
  </r>
  <r>
    <n v="25594"/>
    <x v="514"/>
    <n v="25"/>
    <x v="10"/>
    <n v="272"/>
    <n v="5"/>
    <n v="0"/>
    <n v="0"/>
    <n v="0"/>
    <n v="0"/>
    <n v="0"/>
    <n v="0"/>
    <n v="0"/>
    <n v="3"/>
    <n v="0"/>
    <n v="0"/>
    <n v="0"/>
    <n v="89"/>
    <n v="0"/>
    <n v="0"/>
    <n v="1"/>
    <n v="19"/>
    <n v="0"/>
    <n v="0"/>
    <n v="0"/>
    <n v="11"/>
    <n v="0"/>
    <n v="0"/>
    <n v="1"/>
    <n v="6019"/>
    <x v="539"/>
    <n v="0"/>
    <x v="0"/>
    <x v="1"/>
    <n v="2.82"/>
    <x v="1"/>
    <x v="1"/>
    <x v="1"/>
    <x v="2"/>
    <n v="0"/>
  </r>
  <r>
    <n v="25596"/>
    <x v="515"/>
    <n v="25"/>
    <x v="10"/>
    <n v="536"/>
    <n v="14"/>
    <n v="0"/>
    <n v="0"/>
    <n v="0"/>
    <n v="2"/>
    <n v="0"/>
    <n v="0"/>
    <n v="0"/>
    <n v="8"/>
    <n v="0"/>
    <n v="0"/>
    <n v="0"/>
    <n v="173"/>
    <n v="0"/>
    <n v="0"/>
    <n v="2"/>
    <n v="27"/>
    <n v="0"/>
    <n v="0"/>
    <n v="0"/>
    <n v="48"/>
    <n v="0"/>
    <n v="0"/>
    <n v="0"/>
    <n v="7364"/>
    <x v="540"/>
    <n v="0"/>
    <x v="0"/>
    <x v="1"/>
    <n v="2.82"/>
    <x v="1"/>
    <x v="1"/>
    <x v="1"/>
    <x v="2"/>
    <n v="0"/>
  </r>
  <r>
    <n v="25599"/>
    <x v="516"/>
    <n v="25"/>
    <x v="10"/>
    <n v="542"/>
    <n v="5"/>
    <n v="0"/>
    <n v="0"/>
    <n v="0"/>
    <n v="5"/>
    <n v="0"/>
    <n v="0"/>
    <n v="2"/>
    <n v="12"/>
    <n v="0"/>
    <n v="0"/>
    <n v="2"/>
    <n v="134"/>
    <n v="0"/>
    <n v="0"/>
    <n v="5"/>
    <n v="34"/>
    <n v="0"/>
    <n v="0"/>
    <n v="0"/>
    <n v="66"/>
    <n v="0"/>
    <n v="1"/>
    <n v="7"/>
    <n v="9885"/>
    <x v="541"/>
    <n v="0"/>
    <x v="0"/>
    <x v="1"/>
    <n v="2.82"/>
    <x v="1"/>
    <x v="1"/>
    <x v="1"/>
    <x v="2"/>
    <n v="0"/>
  </r>
  <r>
    <n v="25612"/>
    <x v="517"/>
    <n v="25"/>
    <x v="10"/>
    <n v="538"/>
    <n v="8"/>
    <n v="0"/>
    <n v="1"/>
    <n v="0"/>
    <n v="11"/>
    <n v="0"/>
    <n v="0"/>
    <n v="0"/>
    <n v="18"/>
    <n v="0"/>
    <n v="2"/>
    <n v="2"/>
    <n v="121"/>
    <n v="0"/>
    <n v="0"/>
    <n v="1"/>
    <n v="54"/>
    <n v="0"/>
    <n v="4"/>
    <n v="1"/>
    <n v="34"/>
    <n v="0"/>
    <n v="8"/>
    <n v="3"/>
    <n v="15820"/>
    <x v="542"/>
    <n v="0"/>
    <x v="0"/>
    <x v="1"/>
    <n v="2.82"/>
    <x v="1"/>
    <x v="1"/>
    <x v="1"/>
    <x v="2"/>
    <n v="0"/>
  </r>
  <r>
    <n v="25645"/>
    <x v="518"/>
    <n v="25"/>
    <x v="10"/>
    <n v="285"/>
    <n v="7"/>
    <n v="0"/>
    <n v="0"/>
    <n v="0"/>
    <n v="9"/>
    <n v="0"/>
    <n v="0"/>
    <n v="0"/>
    <n v="28"/>
    <n v="0"/>
    <n v="4"/>
    <n v="1"/>
    <n v="129"/>
    <n v="0"/>
    <n v="7"/>
    <n v="2"/>
    <n v="36"/>
    <n v="0"/>
    <n v="2"/>
    <n v="0"/>
    <n v="48"/>
    <n v="0"/>
    <n v="2"/>
    <n v="2"/>
    <n v="14259"/>
    <x v="543"/>
    <n v="0"/>
    <x v="0"/>
    <x v="1"/>
    <n v="2.82"/>
    <x v="1"/>
    <x v="1"/>
    <x v="1"/>
    <x v="2"/>
    <n v="0"/>
  </r>
  <r>
    <n v="25649"/>
    <x v="519"/>
    <n v="25"/>
    <x v="10"/>
    <n v="387"/>
    <n v="4"/>
    <n v="0"/>
    <n v="0"/>
    <n v="1"/>
    <n v="5"/>
    <n v="0"/>
    <n v="0"/>
    <n v="0"/>
    <n v="39"/>
    <n v="0"/>
    <n v="0"/>
    <n v="0"/>
    <n v="157"/>
    <n v="0"/>
    <n v="1"/>
    <n v="1"/>
    <n v="45"/>
    <n v="0"/>
    <n v="0"/>
    <n v="1"/>
    <n v="42"/>
    <n v="0"/>
    <n v="0"/>
    <n v="0"/>
    <n v="10020"/>
    <x v="544"/>
    <n v="0"/>
    <x v="0"/>
    <x v="1"/>
    <n v="2.82"/>
    <x v="1"/>
    <x v="1"/>
    <x v="1"/>
    <x v="9"/>
    <n v="0"/>
  </r>
  <r>
    <n v="25653"/>
    <x v="520"/>
    <n v="25"/>
    <x v="10"/>
    <n v="137"/>
    <n v="3"/>
    <n v="0"/>
    <n v="0"/>
    <n v="0"/>
    <n v="2"/>
    <n v="0"/>
    <n v="0"/>
    <n v="0"/>
    <n v="5"/>
    <n v="0"/>
    <n v="0"/>
    <n v="0"/>
    <n v="59"/>
    <n v="0"/>
    <n v="6"/>
    <n v="6"/>
    <n v="25"/>
    <n v="0"/>
    <n v="4"/>
    <n v="0"/>
    <n v="27"/>
    <n v="0"/>
    <n v="0"/>
    <n v="1"/>
    <n v="5737"/>
    <x v="545"/>
    <n v="0"/>
    <x v="0"/>
    <x v="1"/>
    <n v="2.82"/>
    <x v="1"/>
    <x v="1"/>
    <x v="1"/>
    <x v="2"/>
    <n v="0"/>
  </r>
  <r>
    <n v="25658"/>
    <x v="90"/>
    <n v="25"/>
    <x v="10"/>
    <n v="612"/>
    <n v="18"/>
    <n v="0"/>
    <n v="1"/>
    <n v="1"/>
    <n v="6"/>
    <n v="0"/>
    <n v="0"/>
    <n v="0"/>
    <n v="42"/>
    <n v="0"/>
    <n v="0"/>
    <n v="2"/>
    <n v="213"/>
    <n v="0"/>
    <n v="1"/>
    <n v="9"/>
    <n v="66"/>
    <n v="0"/>
    <n v="0"/>
    <n v="0"/>
    <n v="73"/>
    <n v="0"/>
    <n v="0"/>
    <n v="3"/>
    <n v="13083"/>
    <x v="546"/>
    <n v="0"/>
    <x v="0"/>
    <x v="1"/>
    <n v="2.82"/>
    <x v="1"/>
    <x v="1"/>
    <x v="10"/>
    <x v="1"/>
    <n v="0"/>
  </r>
  <r>
    <n v="25662"/>
    <x v="521"/>
    <n v="25"/>
    <x v="10"/>
    <n v="1066"/>
    <n v="22"/>
    <n v="0"/>
    <n v="0"/>
    <n v="0"/>
    <n v="22"/>
    <n v="0"/>
    <n v="0"/>
    <n v="0"/>
    <n v="30"/>
    <n v="0"/>
    <n v="1"/>
    <n v="0"/>
    <n v="428"/>
    <n v="0"/>
    <n v="10"/>
    <n v="1"/>
    <n v="98"/>
    <n v="0"/>
    <n v="6"/>
    <n v="0"/>
    <n v="126"/>
    <n v="0"/>
    <n v="1"/>
    <n v="0"/>
    <n v="9699"/>
    <x v="547"/>
    <n v="0"/>
    <x v="0"/>
    <x v="1"/>
    <n v="2.82"/>
    <x v="1"/>
    <x v="1"/>
    <x v="1"/>
    <x v="2"/>
    <n v="0"/>
  </r>
  <r>
    <n v="25718"/>
    <x v="522"/>
    <n v="25"/>
    <x v="10"/>
    <n v="669"/>
    <n v="21"/>
    <n v="0"/>
    <n v="0"/>
    <n v="1"/>
    <n v="14"/>
    <n v="0"/>
    <n v="1"/>
    <n v="1"/>
    <n v="19"/>
    <n v="0"/>
    <n v="7"/>
    <n v="0"/>
    <n v="322"/>
    <n v="0"/>
    <n v="18"/>
    <n v="5"/>
    <n v="55"/>
    <n v="0"/>
    <n v="4"/>
    <n v="0"/>
    <n v="63"/>
    <n v="0"/>
    <n v="6"/>
    <n v="0"/>
    <n v="12914"/>
    <x v="548"/>
    <n v="0"/>
    <x v="0"/>
    <x v="1"/>
    <n v="2.82"/>
    <x v="1"/>
    <x v="1"/>
    <x v="13"/>
    <x v="2"/>
    <n v="0"/>
  </r>
  <r>
    <n v="25736"/>
    <x v="523"/>
    <n v="25"/>
    <x v="10"/>
    <n v="396"/>
    <n v="7"/>
    <n v="0"/>
    <n v="0"/>
    <n v="0"/>
    <n v="4"/>
    <n v="0"/>
    <n v="0"/>
    <n v="0"/>
    <n v="10"/>
    <n v="0"/>
    <n v="2"/>
    <n v="0"/>
    <n v="93"/>
    <n v="0"/>
    <n v="3"/>
    <n v="1"/>
    <n v="22"/>
    <n v="0"/>
    <n v="2"/>
    <n v="0"/>
    <n v="61"/>
    <n v="0"/>
    <n v="4"/>
    <n v="9"/>
    <n v="13929"/>
    <x v="549"/>
    <n v="0"/>
    <x v="0"/>
    <x v="1"/>
    <n v="2.82"/>
    <x v="1"/>
    <x v="1"/>
    <x v="1"/>
    <x v="2"/>
    <n v="0"/>
  </r>
  <r>
    <n v="25740"/>
    <x v="524"/>
    <n v="25"/>
    <x v="10"/>
    <n v="1246"/>
    <n v="33"/>
    <n v="0"/>
    <n v="0"/>
    <n v="0"/>
    <n v="36"/>
    <n v="0"/>
    <n v="1"/>
    <n v="1"/>
    <n v="50"/>
    <n v="0"/>
    <n v="5"/>
    <n v="1"/>
    <n v="340"/>
    <n v="0"/>
    <n v="16"/>
    <n v="7"/>
    <n v="151"/>
    <n v="0"/>
    <n v="6"/>
    <n v="1"/>
    <n v="142"/>
    <n v="0"/>
    <n v="7"/>
    <n v="9"/>
    <n v="41054"/>
    <x v="550"/>
    <n v="0"/>
    <x v="0"/>
    <x v="1"/>
    <n v="2.82"/>
    <x v="1"/>
    <x v="1"/>
    <x v="28"/>
    <x v="22"/>
    <n v="0"/>
  </r>
  <r>
    <n v="25743"/>
    <x v="525"/>
    <n v="25"/>
    <x v="10"/>
    <n v="2613"/>
    <n v="57"/>
    <n v="0"/>
    <n v="0"/>
    <n v="0"/>
    <n v="43"/>
    <n v="0"/>
    <n v="0"/>
    <n v="0"/>
    <n v="113"/>
    <n v="0"/>
    <n v="2"/>
    <n v="2"/>
    <n v="783"/>
    <n v="1"/>
    <n v="18"/>
    <n v="16"/>
    <n v="169"/>
    <n v="0"/>
    <n v="1"/>
    <n v="1"/>
    <n v="309"/>
    <n v="1"/>
    <n v="8"/>
    <n v="3"/>
    <n v="26173"/>
    <x v="551"/>
    <n v="0"/>
    <x v="0"/>
    <x v="1"/>
    <n v="2.82"/>
    <x v="1"/>
    <x v="1"/>
    <x v="13"/>
    <x v="36"/>
    <n v="0"/>
  </r>
  <r>
    <n v="25745"/>
    <x v="526"/>
    <n v="25"/>
    <x v="10"/>
    <n v="213"/>
    <n v="4"/>
    <n v="0"/>
    <n v="0"/>
    <n v="0"/>
    <n v="4"/>
    <n v="0"/>
    <n v="0"/>
    <n v="0"/>
    <n v="4"/>
    <n v="0"/>
    <n v="0"/>
    <n v="0"/>
    <n v="67"/>
    <n v="0"/>
    <n v="0"/>
    <n v="1"/>
    <n v="29"/>
    <n v="0"/>
    <n v="0"/>
    <n v="1"/>
    <n v="23"/>
    <n v="0"/>
    <n v="0"/>
    <n v="3"/>
    <n v="15634"/>
    <x v="552"/>
    <n v="0"/>
    <x v="0"/>
    <x v="1"/>
    <n v="2.82"/>
    <x v="1"/>
    <x v="1"/>
    <x v="1"/>
    <x v="2"/>
    <n v="0"/>
  </r>
  <r>
    <n v="25754"/>
    <x v="527"/>
    <n v="25"/>
    <x v="10"/>
    <n v="46681"/>
    <n v="768"/>
    <n v="2"/>
    <n v="25"/>
    <n v="57"/>
    <n v="794"/>
    <n v="0"/>
    <n v="33"/>
    <n v="55"/>
    <n v="1780"/>
    <n v="0"/>
    <n v="343"/>
    <n v="530"/>
    <n v="11583"/>
    <n v="12"/>
    <n v="867"/>
    <n v="1348"/>
    <n v="3961"/>
    <n v="7"/>
    <n v="260"/>
    <n v="393"/>
    <n v="2295"/>
    <n v="1"/>
    <n v="235"/>
    <n v="409"/>
    <n v="806253"/>
    <x v="553"/>
    <n v="1"/>
    <x v="0"/>
    <x v="1"/>
    <n v="2.82"/>
    <x v="0"/>
    <x v="0"/>
    <x v="96"/>
    <x v="126"/>
    <n v="0"/>
  </r>
  <r>
    <n v="25758"/>
    <x v="528"/>
    <n v="25"/>
    <x v="10"/>
    <n v="511"/>
    <n v="16"/>
    <n v="0"/>
    <n v="1"/>
    <n v="0"/>
    <n v="8"/>
    <n v="0"/>
    <n v="0"/>
    <n v="0"/>
    <n v="3"/>
    <n v="0"/>
    <n v="0"/>
    <n v="0"/>
    <n v="95"/>
    <n v="0"/>
    <n v="0"/>
    <n v="2"/>
    <n v="40"/>
    <n v="0"/>
    <n v="0"/>
    <n v="1"/>
    <n v="51"/>
    <n v="0"/>
    <n v="0"/>
    <n v="4"/>
    <n v="31775"/>
    <x v="554"/>
    <n v="0"/>
    <x v="0"/>
    <x v="1"/>
    <n v="2.82"/>
    <x v="1"/>
    <x v="1"/>
    <x v="12"/>
    <x v="9"/>
    <n v="0"/>
  </r>
  <r>
    <n v="25769"/>
    <x v="529"/>
    <n v="25"/>
    <x v="10"/>
    <n v="390"/>
    <n v="14"/>
    <n v="0"/>
    <n v="0"/>
    <n v="0"/>
    <n v="3"/>
    <n v="0"/>
    <n v="1"/>
    <n v="0"/>
    <n v="16"/>
    <n v="0"/>
    <n v="4"/>
    <n v="2"/>
    <n v="59"/>
    <n v="0"/>
    <n v="5"/>
    <n v="1"/>
    <n v="32"/>
    <n v="0"/>
    <n v="5"/>
    <n v="0"/>
    <n v="44"/>
    <n v="0"/>
    <n v="7"/>
    <n v="1"/>
    <n v="18064"/>
    <x v="555"/>
    <n v="0"/>
    <x v="0"/>
    <x v="1"/>
    <n v="2.82"/>
    <x v="1"/>
    <x v="1"/>
    <x v="1"/>
    <x v="1"/>
    <n v="0"/>
  </r>
  <r>
    <n v="25772"/>
    <x v="530"/>
    <n v="25"/>
    <x v="10"/>
    <n v="497"/>
    <n v="17"/>
    <n v="0"/>
    <n v="0"/>
    <n v="0"/>
    <n v="8"/>
    <n v="0"/>
    <n v="0"/>
    <n v="1"/>
    <n v="86"/>
    <n v="0"/>
    <n v="9"/>
    <n v="9"/>
    <n v="145"/>
    <n v="1"/>
    <n v="22"/>
    <n v="20"/>
    <n v="71"/>
    <n v="0"/>
    <n v="9"/>
    <n v="8"/>
    <n v="60"/>
    <n v="0"/>
    <n v="14"/>
    <n v="4"/>
    <n v="20760"/>
    <x v="556"/>
    <n v="0"/>
    <x v="0"/>
    <x v="1"/>
    <n v="2.82"/>
    <x v="1"/>
    <x v="1"/>
    <x v="23"/>
    <x v="30"/>
    <n v="0"/>
  </r>
  <r>
    <n v="25777"/>
    <x v="531"/>
    <n v="25"/>
    <x v="10"/>
    <n v="129"/>
    <n v="5"/>
    <n v="0"/>
    <n v="0"/>
    <n v="0"/>
    <n v="3"/>
    <n v="0"/>
    <n v="0"/>
    <n v="0"/>
    <n v="4"/>
    <n v="0"/>
    <n v="0"/>
    <n v="0"/>
    <n v="53"/>
    <n v="0"/>
    <n v="4"/>
    <n v="0"/>
    <n v="6"/>
    <n v="0"/>
    <n v="0"/>
    <n v="0"/>
    <n v="12"/>
    <n v="0"/>
    <n v="1"/>
    <n v="0"/>
    <n v="6231"/>
    <x v="557"/>
    <n v="0"/>
    <x v="0"/>
    <x v="1"/>
    <n v="2.82"/>
    <x v="1"/>
    <x v="1"/>
    <x v="1"/>
    <x v="2"/>
    <n v="0"/>
  </r>
  <r>
    <n v="25779"/>
    <x v="532"/>
    <n v="25"/>
    <x v="10"/>
    <n v="38"/>
    <n v="0"/>
    <n v="0"/>
    <n v="0"/>
    <n v="0"/>
    <n v="0"/>
    <n v="0"/>
    <n v="0"/>
    <n v="0"/>
    <n v="0"/>
    <n v="0"/>
    <n v="0"/>
    <n v="0"/>
    <n v="8"/>
    <n v="0"/>
    <n v="0"/>
    <n v="0"/>
    <n v="0"/>
    <n v="0"/>
    <n v="0"/>
    <n v="0"/>
    <n v="2"/>
    <n v="0"/>
    <n v="0"/>
    <n v="0"/>
    <n v="7744"/>
    <x v="558"/>
    <n v="0"/>
    <x v="0"/>
    <x v="1"/>
    <n v="2.82"/>
    <x v="1"/>
    <x v="1"/>
    <x v="1"/>
    <x v="2"/>
    <n v="0"/>
  </r>
  <r>
    <n v="25781"/>
    <x v="533"/>
    <n v="25"/>
    <x v="10"/>
    <n v="243"/>
    <n v="3"/>
    <n v="0"/>
    <n v="0"/>
    <n v="0"/>
    <n v="5"/>
    <n v="0"/>
    <n v="0"/>
    <n v="0"/>
    <n v="7"/>
    <n v="0"/>
    <n v="0"/>
    <n v="0"/>
    <n v="51"/>
    <n v="0"/>
    <n v="8"/>
    <n v="1"/>
    <n v="11"/>
    <n v="0"/>
    <n v="0"/>
    <n v="0"/>
    <n v="4"/>
    <n v="0"/>
    <n v="5"/>
    <n v="0"/>
    <n v="7163"/>
    <x v="559"/>
    <n v="0"/>
    <x v="0"/>
    <x v="1"/>
    <n v="2.82"/>
    <x v="1"/>
    <x v="1"/>
    <x v="1"/>
    <x v="2"/>
    <n v="0"/>
  </r>
  <r>
    <n v="25785"/>
    <x v="534"/>
    <n v="25"/>
    <x v="10"/>
    <n v="424"/>
    <n v="6"/>
    <n v="1"/>
    <n v="0"/>
    <n v="0"/>
    <n v="7"/>
    <n v="1"/>
    <n v="0"/>
    <n v="0"/>
    <n v="21"/>
    <n v="0"/>
    <n v="2"/>
    <n v="1"/>
    <n v="108"/>
    <n v="0"/>
    <n v="2"/>
    <n v="4"/>
    <n v="32"/>
    <n v="0"/>
    <n v="0"/>
    <n v="1"/>
    <n v="57"/>
    <n v="0"/>
    <n v="0"/>
    <n v="3"/>
    <n v="26505"/>
    <x v="560"/>
    <n v="0"/>
    <x v="0"/>
    <x v="1"/>
    <n v="2.82"/>
    <x v="1"/>
    <x v="1"/>
    <x v="4"/>
    <x v="23"/>
    <n v="0"/>
  </r>
  <r>
    <n v="25793"/>
    <x v="535"/>
    <n v="25"/>
    <x v="10"/>
    <n v="226"/>
    <n v="3"/>
    <n v="0"/>
    <n v="0"/>
    <n v="0"/>
    <n v="7"/>
    <n v="0"/>
    <n v="0"/>
    <n v="2"/>
    <n v="4"/>
    <n v="0"/>
    <n v="2"/>
    <n v="0"/>
    <n v="35"/>
    <n v="0"/>
    <n v="3"/>
    <n v="3"/>
    <n v="10"/>
    <n v="0"/>
    <n v="0"/>
    <n v="0"/>
    <n v="14"/>
    <n v="0"/>
    <n v="1"/>
    <n v="2"/>
    <n v="9711"/>
    <x v="561"/>
    <n v="0"/>
    <x v="0"/>
    <x v="1"/>
    <n v="2.82"/>
    <x v="1"/>
    <x v="1"/>
    <x v="12"/>
    <x v="5"/>
    <n v="0"/>
  </r>
  <r>
    <n v="25797"/>
    <x v="536"/>
    <n v="25"/>
    <x v="10"/>
    <n v="512"/>
    <n v="16"/>
    <n v="0"/>
    <n v="0"/>
    <n v="0"/>
    <n v="7"/>
    <n v="0"/>
    <n v="0"/>
    <n v="0"/>
    <n v="23"/>
    <n v="0"/>
    <n v="1"/>
    <n v="2"/>
    <n v="135"/>
    <n v="0"/>
    <n v="1"/>
    <n v="2"/>
    <n v="45"/>
    <n v="0"/>
    <n v="0"/>
    <n v="0"/>
    <n v="42"/>
    <n v="0"/>
    <n v="0"/>
    <n v="3"/>
    <n v="11583"/>
    <x v="562"/>
    <n v="0"/>
    <x v="0"/>
    <x v="1"/>
    <n v="2.82"/>
    <x v="1"/>
    <x v="1"/>
    <x v="13"/>
    <x v="1"/>
    <n v="0"/>
  </r>
  <r>
    <n v="25799"/>
    <x v="537"/>
    <n v="25"/>
    <x v="10"/>
    <n v="604"/>
    <n v="26"/>
    <n v="0"/>
    <n v="1"/>
    <n v="1"/>
    <n v="15"/>
    <n v="0"/>
    <n v="0"/>
    <n v="0"/>
    <n v="16"/>
    <n v="0"/>
    <n v="1"/>
    <n v="0"/>
    <n v="104"/>
    <n v="0"/>
    <n v="9"/>
    <n v="6"/>
    <n v="23"/>
    <n v="0"/>
    <n v="0"/>
    <n v="1"/>
    <n v="50"/>
    <n v="0"/>
    <n v="7"/>
    <n v="6"/>
    <n v="26834"/>
    <x v="563"/>
    <n v="0"/>
    <x v="0"/>
    <x v="1"/>
    <n v="2.82"/>
    <x v="1"/>
    <x v="1"/>
    <x v="6"/>
    <x v="5"/>
    <n v="0"/>
  </r>
  <r>
    <n v="25805"/>
    <x v="538"/>
    <n v="25"/>
    <x v="10"/>
    <n v="751"/>
    <n v="15"/>
    <n v="0"/>
    <n v="0"/>
    <n v="0"/>
    <n v="9"/>
    <n v="0"/>
    <n v="0"/>
    <n v="0"/>
    <n v="10"/>
    <n v="0"/>
    <n v="0"/>
    <n v="0"/>
    <n v="236"/>
    <n v="0"/>
    <n v="8"/>
    <n v="2"/>
    <n v="58"/>
    <n v="0"/>
    <n v="0"/>
    <n v="0"/>
    <n v="114"/>
    <n v="0"/>
    <n v="5"/>
    <n v="2"/>
    <n v="5177"/>
    <x v="564"/>
    <n v="0"/>
    <x v="0"/>
    <x v="1"/>
    <n v="2.82"/>
    <x v="1"/>
    <x v="1"/>
    <x v="13"/>
    <x v="1"/>
    <n v="0"/>
  </r>
  <r>
    <n v="25807"/>
    <x v="539"/>
    <n v="25"/>
    <x v="10"/>
    <n v="89"/>
    <n v="7"/>
    <n v="0"/>
    <n v="0"/>
    <n v="0"/>
    <n v="0"/>
    <n v="0"/>
    <n v="0"/>
    <n v="0"/>
    <n v="0"/>
    <n v="0"/>
    <n v="0"/>
    <n v="0"/>
    <n v="22"/>
    <n v="0"/>
    <n v="0"/>
    <n v="0"/>
    <n v="5"/>
    <n v="0"/>
    <n v="0"/>
    <n v="1"/>
    <n v="19"/>
    <n v="0"/>
    <n v="1"/>
    <n v="0"/>
    <n v="3742"/>
    <x v="565"/>
    <n v="0"/>
    <x v="0"/>
    <x v="1"/>
    <n v="2.82"/>
    <x v="1"/>
    <x v="1"/>
    <x v="1"/>
    <x v="2"/>
    <n v="0"/>
  </r>
  <r>
    <n v="25815"/>
    <x v="540"/>
    <n v="25"/>
    <x v="10"/>
    <n v="559"/>
    <n v="15"/>
    <n v="0"/>
    <n v="0"/>
    <n v="0"/>
    <n v="12"/>
    <n v="0"/>
    <n v="1"/>
    <n v="0"/>
    <n v="21"/>
    <n v="0"/>
    <n v="0"/>
    <n v="2"/>
    <n v="172"/>
    <n v="1"/>
    <n v="16"/>
    <n v="13"/>
    <n v="23"/>
    <n v="0"/>
    <n v="4"/>
    <n v="0"/>
    <n v="44"/>
    <n v="0"/>
    <n v="6"/>
    <n v="6"/>
    <n v="18885"/>
    <x v="566"/>
    <n v="0"/>
    <x v="0"/>
    <x v="1"/>
    <n v="2.82"/>
    <x v="1"/>
    <x v="1"/>
    <x v="1"/>
    <x v="2"/>
    <n v="0"/>
  </r>
  <r>
    <n v="25817"/>
    <x v="541"/>
    <n v="25"/>
    <x v="10"/>
    <n v="2465"/>
    <n v="27"/>
    <n v="1"/>
    <n v="0"/>
    <n v="2"/>
    <n v="41"/>
    <n v="0"/>
    <n v="0"/>
    <n v="1"/>
    <n v="70"/>
    <n v="0"/>
    <n v="6"/>
    <n v="11"/>
    <n v="371"/>
    <n v="1"/>
    <n v="13"/>
    <n v="36"/>
    <n v="133"/>
    <n v="0"/>
    <n v="4"/>
    <n v="5"/>
    <n v="257"/>
    <n v="0"/>
    <n v="9"/>
    <n v="23"/>
    <n v="48318"/>
    <x v="567"/>
    <n v="0"/>
    <x v="0"/>
    <x v="1"/>
    <n v="2.82"/>
    <x v="1"/>
    <x v="1"/>
    <x v="32"/>
    <x v="52"/>
    <n v="0"/>
  </r>
  <r>
    <n v="25823"/>
    <x v="542"/>
    <n v="25"/>
    <x v="10"/>
    <n v="1263"/>
    <n v="6"/>
    <n v="0"/>
    <n v="0"/>
    <n v="0"/>
    <n v="8"/>
    <n v="0"/>
    <n v="0"/>
    <n v="0"/>
    <n v="23"/>
    <n v="0"/>
    <n v="0"/>
    <n v="2"/>
    <n v="421"/>
    <n v="3"/>
    <n v="3"/>
    <n v="6"/>
    <n v="54"/>
    <n v="0"/>
    <n v="0"/>
    <n v="0"/>
    <n v="139"/>
    <n v="0"/>
    <n v="2"/>
    <n v="4"/>
    <n v="4849"/>
    <x v="568"/>
    <n v="0"/>
    <x v="1"/>
    <x v="1"/>
    <n v="2.82"/>
    <x v="1"/>
    <x v="1"/>
    <x v="1"/>
    <x v="2"/>
    <n v="0"/>
  </r>
  <r>
    <n v="25839"/>
    <x v="543"/>
    <n v="25"/>
    <x v="10"/>
    <n v="374"/>
    <n v="4"/>
    <n v="0"/>
    <n v="0"/>
    <n v="3"/>
    <n v="8"/>
    <n v="0"/>
    <n v="0"/>
    <n v="1"/>
    <n v="33"/>
    <n v="0"/>
    <n v="1"/>
    <n v="0"/>
    <n v="138"/>
    <n v="0"/>
    <n v="4"/>
    <n v="8"/>
    <n v="21"/>
    <n v="0"/>
    <n v="0"/>
    <n v="0"/>
    <n v="21"/>
    <n v="0"/>
    <n v="1"/>
    <n v="4"/>
    <n v="9004"/>
    <x v="569"/>
    <n v="0"/>
    <x v="0"/>
    <x v="1"/>
    <n v="2.82"/>
    <x v="1"/>
    <x v="1"/>
    <x v="1"/>
    <x v="2"/>
    <n v="0"/>
  </r>
  <r>
    <n v="25841"/>
    <x v="544"/>
    <n v="25"/>
    <x v="10"/>
    <n v="236"/>
    <n v="8"/>
    <n v="0"/>
    <n v="0"/>
    <n v="1"/>
    <n v="4"/>
    <n v="0"/>
    <n v="0"/>
    <n v="0"/>
    <n v="21"/>
    <n v="0"/>
    <n v="0"/>
    <n v="7"/>
    <n v="87"/>
    <n v="0"/>
    <n v="1"/>
    <n v="4"/>
    <n v="27"/>
    <n v="0"/>
    <n v="0"/>
    <n v="6"/>
    <n v="36"/>
    <n v="0"/>
    <n v="3"/>
    <n v="3"/>
    <n v="7971"/>
    <x v="570"/>
    <n v="0"/>
    <x v="0"/>
    <x v="1"/>
    <n v="2.82"/>
    <x v="1"/>
    <x v="1"/>
    <x v="1"/>
    <x v="2"/>
    <n v="0"/>
  </r>
  <r>
    <n v="25843"/>
    <x v="545"/>
    <n v="25"/>
    <x v="10"/>
    <n v="1372"/>
    <n v="22"/>
    <n v="0"/>
    <n v="0"/>
    <n v="1"/>
    <n v="31"/>
    <n v="0"/>
    <n v="1"/>
    <n v="4"/>
    <n v="45"/>
    <n v="0"/>
    <n v="3"/>
    <n v="21"/>
    <n v="259"/>
    <n v="0"/>
    <n v="26"/>
    <n v="40"/>
    <n v="79"/>
    <n v="0"/>
    <n v="8"/>
    <n v="10"/>
    <n v="147"/>
    <n v="0"/>
    <n v="9"/>
    <n v="38"/>
    <n v="52218"/>
    <x v="571"/>
    <n v="0"/>
    <x v="0"/>
    <x v="1"/>
    <n v="2.82"/>
    <x v="1"/>
    <x v="1"/>
    <x v="5"/>
    <x v="26"/>
    <n v="0"/>
  </r>
  <r>
    <n v="25845"/>
    <x v="546"/>
    <n v="25"/>
    <x v="10"/>
    <n v="330"/>
    <n v="13"/>
    <n v="0"/>
    <n v="0"/>
    <n v="0"/>
    <n v="6"/>
    <n v="0"/>
    <n v="0"/>
    <n v="0"/>
    <n v="2"/>
    <n v="0"/>
    <n v="0"/>
    <n v="0"/>
    <n v="87"/>
    <n v="0"/>
    <n v="0"/>
    <n v="0"/>
    <n v="34"/>
    <n v="0"/>
    <n v="0"/>
    <n v="0"/>
    <n v="37"/>
    <n v="0"/>
    <n v="0"/>
    <n v="0"/>
    <n v="8330"/>
    <x v="572"/>
    <n v="0"/>
    <x v="0"/>
    <x v="1"/>
    <n v="2.82"/>
    <x v="1"/>
    <x v="1"/>
    <x v="1"/>
    <x v="2"/>
    <n v="0"/>
  </r>
  <r>
    <n v="25851"/>
    <x v="547"/>
    <n v="25"/>
    <x v="10"/>
    <n v="496"/>
    <n v="8"/>
    <n v="0"/>
    <n v="0"/>
    <n v="0"/>
    <n v="5"/>
    <n v="0"/>
    <n v="0"/>
    <n v="0"/>
    <n v="9"/>
    <n v="0"/>
    <n v="0"/>
    <n v="0"/>
    <n v="195"/>
    <n v="0"/>
    <n v="0"/>
    <n v="0"/>
    <n v="49"/>
    <n v="0"/>
    <n v="0"/>
    <n v="0"/>
    <n v="51"/>
    <n v="0"/>
    <n v="0"/>
    <n v="0"/>
    <n v="5060"/>
    <x v="573"/>
    <n v="0"/>
    <x v="0"/>
    <x v="1"/>
    <n v="2.82"/>
    <x v="1"/>
    <x v="1"/>
    <x v="1"/>
    <x v="2"/>
    <n v="0"/>
  </r>
  <r>
    <n v="25862"/>
    <x v="548"/>
    <n v="25"/>
    <x v="10"/>
    <n v="656"/>
    <n v="7"/>
    <n v="0"/>
    <n v="1"/>
    <n v="0"/>
    <n v="8"/>
    <n v="0"/>
    <n v="0"/>
    <n v="0"/>
    <n v="31"/>
    <n v="0"/>
    <n v="3"/>
    <n v="0"/>
    <n v="252"/>
    <n v="0"/>
    <n v="8"/>
    <n v="1"/>
    <n v="41"/>
    <n v="0"/>
    <n v="0"/>
    <n v="0"/>
    <n v="35"/>
    <n v="0"/>
    <n v="0"/>
    <n v="0"/>
    <n v="8050"/>
    <x v="574"/>
    <n v="0"/>
    <x v="0"/>
    <x v="1"/>
    <n v="2.82"/>
    <x v="1"/>
    <x v="1"/>
    <x v="1"/>
    <x v="2"/>
    <n v="0"/>
  </r>
  <r>
    <n v="25867"/>
    <x v="549"/>
    <n v="25"/>
    <x v="10"/>
    <n v="317"/>
    <n v="5"/>
    <n v="0"/>
    <n v="0"/>
    <n v="0"/>
    <n v="4"/>
    <n v="0"/>
    <n v="0"/>
    <n v="0"/>
    <n v="12"/>
    <n v="0"/>
    <n v="0"/>
    <n v="0"/>
    <n v="121"/>
    <n v="0"/>
    <n v="0"/>
    <n v="0"/>
    <n v="29"/>
    <n v="0"/>
    <n v="0"/>
    <n v="0"/>
    <n v="39"/>
    <n v="0"/>
    <n v="0"/>
    <n v="0"/>
    <n v="5231"/>
    <x v="575"/>
    <n v="0"/>
    <x v="0"/>
    <x v="1"/>
    <n v="2.82"/>
    <x v="1"/>
    <x v="1"/>
    <x v="1"/>
    <x v="2"/>
    <n v="0"/>
  </r>
  <r>
    <n v="25871"/>
    <x v="550"/>
    <n v="25"/>
    <x v="10"/>
    <n v="285"/>
    <n v="7"/>
    <n v="0"/>
    <n v="0"/>
    <n v="0"/>
    <n v="1"/>
    <n v="0"/>
    <n v="0"/>
    <n v="0"/>
    <n v="7"/>
    <n v="0"/>
    <n v="0"/>
    <n v="0"/>
    <n v="46"/>
    <n v="0"/>
    <n v="0"/>
    <n v="0"/>
    <n v="10"/>
    <n v="0"/>
    <n v="0"/>
    <n v="0"/>
    <n v="17"/>
    <n v="0"/>
    <n v="0"/>
    <n v="0"/>
    <n v="2063"/>
    <x v="576"/>
    <n v="0"/>
    <x v="0"/>
    <x v="1"/>
    <n v="2.82"/>
    <x v="1"/>
    <x v="1"/>
    <x v="1"/>
    <x v="2"/>
    <n v="0"/>
  </r>
  <r>
    <n v="25873"/>
    <x v="551"/>
    <n v="25"/>
    <x v="10"/>
    <n v="461"/>
    <n v="26"/>
    <n v="0"/>
    <n v="0"/>
    <n v="1"/>
    <n v="13"/>
    <n v="0"/>
    <n v="0"/>
    <n v="0"/>
    <n v="7"/>
    <n v="0"/>
    <n v="0"/>
    <n v="0"/>
    <n v="114"/>
    <n v="0"/>
    <n v="6"/>
    <n v="0"/>
    <n v="23"/>
    <n v="0"/>
    <n v="4"/>
    <n v="0"/>
    <n v="37"/>
    <n v="0"/>
    <n v="0"/>
    <n v="0"/>
    <n v="20735"/>
    <x v="577"/>
    <n v="0"/>
    <x v="0"/>
    <x v="1"/>
    <n v="2.82"/>
    <x v="1"/>
    <x v="1"/>
    <x v="1"/>
    <x v="2"/>
    <n v="0"/>
  </r>
  <r>
    <n v="25875"/>
    <x v="552"/>
    <n v="25"/>
    <x v="10"/>
    <n v="1406"/>
    <n v="28"/>
    <n v="0"/>
    <n v="0"/>
    <n v="0"/>
    <n v="16"/>
    <n v="0"/>
    <n v="0"/>
    <n v="0"/>
    <n v="38"/>
    <n v="0"/>
    <n v="4"/>
    <n v="1"/>
    <n v="389"/>
    <n v="0"/>
    <n v="8"/>
    <n v="17"/>
    <n v="75"/>
    <n v="0"/>
    <n v="4"/>
    <n v="1"/>
    <n v="118"/>
    <n v="0"/>
    <n v="6"/>
    <n v="8"/>
    <n v="32655"/>
    <x v="578"/>
    <n v="0"/>
    <x v="0"/>
    <x v="1"/>
    <n v="2.82"/>
    <x v="1"/>
    <x v="1"/>
    <x v="1"/>
    <x v="2"/>
    <n v="0"/>
  </r>
  <r>
    <n v="25878"/>
    <x v="553"/>
    <n v="25"/>
    <x v="10"/>
    <n v="5169"/>
    <n v="91"/>
    <n v="0"/>
    <n v="0"/>
    <n v="1"/>
    <n v="63"/>
    <n v="0"/>
    <n v="0"/>
    <n v="0"/>
    <n v="128"/>
    <n v="0"/>
    <n v="0"/>
    <n v="12"/>
    <n v="1296"/>
    <n v="1"/>
    <n v="10"/>
    <n v="27"/>
    <n v="284"/>
    <n v="0"/>
    <n v="1"/>
    <n v="4"/>
    <n v="235"/>
    <n v="0"/>
    <n v="3"/>
    <n v="4"/>
    <n v="15739"/>
    <x v="579"/>
    <n v="1"/>
    <x v="1"/>
    <x v="0"/>
    <n v="2.82"/>
    <x v="1"/>
    <x v="1"/>
    <x v="2"/>
    <x v="23"/>
    <n v="0"/>
  </r>
  <r>
    <n v="25885"/>
    <x v="554"/>
    <n v="25"/>
    <x v="10"/>
    <n v="2133"/>
    <n v="26"/>
    <n v="0"/>
    <n v="0"/>
    <n v="0"/>
    <n v="23"/>
    <n v="0"/>
    <n v="0"/>
    <n v="0"/>
    <n v="50"/>
    <n v="0"/>
    <n v="0"/>
    <n v="0"/>
    <n v="890"/>
    <n v="1"/>
    <n v="6"/>
    <n v="7"/>
    <n v="156"/>
    <n v="0"/>
    <n v="1"/>
    <n v="2"/>
    <n v="142"/>
    <n v="0"/>
    <n v="0"/>
    <n v="0"/>
    <n v="14440"/>
    <x v="580"/>
    <n v="0"/>
    <x v="1"/>
    <x v="1"/>
    <n v="2.82"/>
    <x v="1"/>
    <x v="1"/>
    <x v="1"/>
    <x v="9"/>
    <n v="0"/>
  </r>
  <r>
    <n v="25898"/>
    <x v="555"/>
    <n v="25"/>
    <x v="10"/>
    <n v="183"/>
    <n v="1"/>
    <n v="0"/>
    <n v="0"/>
    <n v="0"/>
    <n v="6"/>
    <n v="0"/>
    <n v="0"/>
    <n v="0"/>
    <n v="2"/>
    <n v="0"/>
    <n v="0"/>
    <n v="0"/>
    <n v="50"/>
    <n v="0"/>
    <n v="1"/>
    <n v="1"/>
    <n v="7"/>
    <n v="0"/>
    <n v="0"/>
    <n v="0"/>
    <n v="8"/>
    <n v="0"/>
    <n v="0"/>
    <n v="0"/>
    <n v="5615"/>
    <x v="581"/>
    <n v="0"/>
    <x v="0"/>
    <x v="1"/>
    <n v="2.82"/>
    <x v="1"/>
    <x v="1"/>
    <x v="1"/>
    <x v="2"/>
    <n v="0"/>
  </r>
  <r>
    <n v="25899"/>
    <x v="556"/>
    <n v="25"/>
    <x v="10"/>
    <n v="2949"/>
    <n v="60"/>
    <n v="0"/>
    <n v="1"/>
    <n v="2"/>
    <n v="57"/>
    <n v="0"/>
    <n v="0"/>
    <n v="3"/>
    <n v="123"/>
    <n v="0"/>
    <n v="10"/>
    <n v="13"/>
    <n v="580"/>
    <n v="6"/>
    <n v="23"/>
    <n v="48"/>
    <n v="168"/>
    <n v="0"/>
    <n v="5"/>
    <n v="21"/>
    <n v="272"/>
    <n v="0"/>
    <n v="15"/>
    <n v="30"/>
    <n v="160629"/>
    <x v="582"/>
    <n v="0"/>
    <x v="0"/>
    <x v="1"/>
    <n v="2.82"/>
    <x v="0"/>
    <x v="0"/>
    <x v="89"/>
    <x v="13"/>
    <n v="0"/>
  </r>
  <r>
    <n v="25"/>
    <x v="125"/>
    <n v="25"/>
    <x v="10"/>
    <n v="163578"/>
    <n v="2979"/>
    <n v="16"/>
    <n v="69"/>
    <n v="127"/>
    <n v="1287"/>
    <n v="3"/>
    <n v="34"/>
    <n v="37"/>
    <n v="6043"/>
    <n v="8"/>
    <n v="766"/>
    <n v="1019"/>
    <n v="42275"/>
    <n v="69"/>
    <n v="2036"/>
    <n v="2732"/>
    <n v="12460"/>
    <n v="12"/>
    <n v="586"/>
    <n v="759"/>
    <n v="12703"/>
    <n v="10"/>
    <n v="773"/>
    <n v="1049"/>
    <n v="3553293"/>
    <x v="583"/>
    <n v="3"/>
    <x v="1"/>
    <x v="0"/>
    <n v="2.82"/>
    <x v="5"/>
    <x v="0"/>
    <x v="97"/>
    <x v="127"/>
    <n v="1"/>
  </r>
  <r>
    <n v="27001"/>
    <x v="557"/>
    <n v="27"/>
    <x v="11"/>
    <n v="58660"/>
    <n v="592"/>
    <n v="0"/>
    <n v="147"/>
    <n v="883"/>
    <n v="356"/>
    <n v="0"/>
    <n v="184"/>
    <n v="648"/>
    <n v="1120"/>
    <n v="4"/>
    <n v="1764"/>
    <n v="11406"/>
    <n v="6553"/>
    <n v="7"/>
    <n v="2231"/>
    <n v="25674"/>
    <n v="1351"/>
    <n v="1"/>
    <n v="503"/>
    <n v="4490"/>
    <n v="765"/>
    <n v="5"/>
    <n v="370"/>
    <n v="4673"/>
    <n v="144610"/>
    <x v="584"/>
    <n v="1"/>
    <x v="1"/>
    <x v="1"/>
    <n v="3.15"/>
    <x v="0"/>
    <x v="0"/>
    <x v="80"/>
    <x v="128"/>
    <n v="0"/>
  </r>
  <r>
    <n v="27006"/>
    <x v="558"/>
    <n v="27"/>
    <x v="11"/>
    <n v="9566"/>
    <n v="231"/>
    <n v="0"/>
    <n v="4"/>
    <n v="99"/>
    <n v="74"/>
    <n v="0"/>
    <n v="3"/>
    <n v="28"/>
    <n v="205"/>
    <n v="0"/>
    <n v="92"/>
    <n v="517"/>
    <n v="2094"/>
    <n v="0"/>
    <n v="155"/>
    <n v="2140"/>
    <n v="321"/>
    <n v="0"/>
    <n v="17"/>
    <n v="287"/>
    <n v="158"/>
    <n v="0"/>
    <n v="17"/>
    <n v="334"/>
    <n v="15868"/>
    <x v="585"/>
    <n v="0"/>
    <x v="1"/>
    <x v="0"/>
    <n v="3.15"/>
    <x v="1"/>
    <x v="1"/>
    <x v="1"/>
    <x v="2"/>
    <n v="1"/>
  </r>
  <r>
    <n v="27025"/>
    <x v="559"/>
    <n v="27"/>
    <x v="11"/>
    <n v="14264"/>
    <n v="218"/>
    <n v="0"/>
    <n v="602"/>
    <n v="102"/>
    <n v="79"/>
    <n v="0"/>
    <n v="414"/>
    <n v="78"/>
    <n v="146"/>
    <n v="0"/>
    <n v="3233"/>
    <n v="1326"/>
    <n v="916"/>
    <n v="0"/>
    <n v="4450"/>
    <n v="2475"/>
    <n v="95"/>
    <n v="0"/>
    <n v="841"/>
    <n v="387"/>
    <n v="34"/>
    <n v="0"/>
    <n v="302"/>
    <n v="461"/>
    <n v="31267"/>
    <x v="586"/>
    <n v="0"/>
    <x v="1"/>
    <x v="1"/>
    <n v="3.15"/>
    <x v="1"/>
    <x v="1"/>
    <x v="98"/>
    <x v="109"/>
    <n v="1"/>
  </r>
  <r>
    <n v="27050"/>
    <x v="560"/>
    <n v="27"/>
    <x v="11"/>
    <n v="2336"/>
    <n v="25"/>
    <n v="0"/>
    <n v="7"/>
    <n v="40"/>
    <n v="14"/>
    <n v="0"/>
    <n v="3"/>
    <n v="36"/>
    <n v="66"/>
    <n v="0"/>
    <n v="12"/>
    <n v="690"/>
    <n v="264"/>
    <n v="1"/>
    <n v="23"/>
    <n v="1307"/>
    <n v="50"/>
    <n v="0"/>
    <n v="4"/>
    <n v="212"/>
    <n v="39"/>
    <n v="0"/>
    <n v="6"/>
    <n v="342"/>
    <n v="6841"/>
    <x v="587"/>
    <n v="0"/>
    <x v="0"/>
    <x v="1"/>
    <n v="3.15"/>
    <x v="1"/>
    <x v="1"/>
    <x v="2"/>
    <x v="21"/>
    <n v="0"/>
  </r>
  <r>
    <n v="27073"/>
    <x v="561"/>
    <n v="27"/>
    <x v="11"/>
    <n v="5661"/>
    <n v="71"/>
    <n v="0"/>
    <n v="283"/>
    <n v="43"/>
    <n v="47"/>
    <n v="0"/>
    <n v="118"/>
    <n v="17"/>
    <n v="64"/>
    <n v="0"/>
    <n v="1389"/>
    <n v="256"/>
    <n v="204"/>
    <n v="0"/>
    <n v="1532"/>
    <n v="878"/>
    <n v="49"/>
    <n v="0"/>
    <n v="237"/>
    <n v="125"/>
    <n v="19"/>
    <n v="0"/>
    <n v="89"/>
    <n v="203"/>
    <n v="11843"/>
    <x v="588"/>
    <n v="0"/>
    <x v="1"/>
    <x v="0"/>
    <n v="3.15"/>
    <x v="1"/>
    <x v="1"/>
    <x v="1"/>
    <x v="2"/>
    <n v="0"/>
  </r>
  <r>
    <n v="27075"/>
    <x v="562"/>
    <n v="27"/>
    <x v="11"/>
    <n v="5010"/>
    <n v="51"/>
    <n v="0"/>
    <n v="52"/>
    <n v="60"/>
    <n v="47"/>
    <n v="0"/>
    <n v="42"/>
    <n v="34"/>
    <n v="94"/>
    <n v="0"/>
    <n v="721"/>
    <n v="361"/>
    <n v="518"/>
    <n v="0"/>
    <n v="829"/>
    <n v="1110"/>
    <n v="64"/>
    <n v="0"/>
    <n v="166"/>
    <n v="184"/>
    <n v="85"/>
    <n v="0"/>
    <n v="32"/>
    <n v="276"/>
    <n v="11477"/>
    <x v="589"/>
    <n v="0"/>
    <x v="1"/>
    <x v="1"/>
    <n v="3.15"/>
    <x v="1"/>
    <x v="1"/>
    <x v="12"/>
    <x v="41"/>
    <n v="1"/>
  </r>
  <r>
    <n v="27077"/>
    <x v="563"/>
    <n v="27"/>
    <x v="11"/>
    <n v="9990"/>
    <n v="175"/>
    <n v="0"/>
    <n v="186"/>
    <n v="53"/>
    <n v="80"/>
    <n v="0"/>
    <n v="138"/>
    <n v="32"/>
    <n v="351"/>
    <n v="0"/>
    <n v="1656"/>
    <n v="503"/>
    <n v="1708"/>
    <n v="0"/>
    <n v="2630"/>
    <n v="1237"/>
    <n v="239"/>
    <n v="0"/>
    <n v="339"/>
    <n v="162"/>
    <n v="122"/>
    <n v="0"/>
    <n v="61"/>
    <n v="272"/>
    <n v="33930"/>
    <x v="590"/>
    <n v="0"/>
    <x v="1"/>
    <x v="1"/>
    <n v="3.15"/>
    <x v="1"/>
    <x v="1"/>
    <x v="53"/>
    <x v="102"/>
    <n v="1"/>
  </r>
  <r>
    <n v="27099"/>
    <x v="564"/>
    <n v="27"/>
    <x v="11"/>
    <n v="9698"/>
    <n v="116"/>
    <n v="0"/>
    <n v="165"/>
    <n v="68"/>
    <n v="41"/>
    <n v="0"/>
    <n v="109"/>
    <n v="30"/>
    <n v="56"/>
    <n v="0"/>
    <n v="1334"/>
    <n v="391"/>
    <n v="585"/>
    <n v="0"/>
    <n v="2851"/>
    <n v="1240"/>
    <n v="81"/>
    <n v="0"/>
    <n v="427"/>
    <n v="198"/>
    <n v="15"/>
    <n v="0"/>
    <n v="207"/>
    <n v="163"/>
    <n v="13719"/>
    <x v="591"/>
    <n v="0"/>
    <x v="1"/>
    <x v="0"/>
    <n v="3.15"/>
    <x v="1"/>
    <x v="1"/>
    <x v="74"/>
    <x v="44"/>
    <n v="1"/>
  </r>
  <r>
    <n v="27135"/>
    <x v="565"/>
    <n v="27"/>
    <x v="11"/>
    <n v="1889"/>
    <n v="22"/>
    <n v="0"/>
    <n v="7"/>
    <n v="34"/>
    <n v="21"/>
    <n v="0"/>
    <n v="4"/>
    <n v="48"/>
    <n v="163"/>
    <n v="0"/>
    <n v="25"/>
    <n v="1148"/>
    <n v="337"/>
    <n v="0"/>
    <n v="52"/>
    <n v="1609"/>
    <n v="43"/>
    <n v="0"/>
    <n v="6"/>
    <n v="268"/>
    <n v="30"/>
    <n v="0"/>
    <n v="5"/>
    <n v="164"/>
    <n v="6906"/>
    <x v="592"/>
    <n v="0"/>
    <x v="0"/>
    <x v="1"/>
    <n v="3.15"/>
    <x v="1"/>
    <x v="1"/>
    <x v="27"/>
    <x v="67"/>
    <n v="0"/>
  </r>
  <r>
    <n v="27150"/>
    <x v="566"/>
    <n v="27"/>
    <x v="11"/>
    <n v="8068"/>
    <n v="226"/>
    <n v="0"/>
    <n v="48"/>
    <n v="86"/>
    <n v="62"/>
    <n v="0"/>
    <n v="49"/>
    <n v="54"/>
    <n v="112"/>
    <n v="0"/>
    <n v="249"/>
    <n v="859"/>
    <n v="1473"/>
    <n v="2"/>
    <n v="719"/>
    <n v="2712"/>
    <n v="152"/>
    <n v="0"/>
    <n v="90"/>
    <n v="242"/>
    <n v="134"/>
    <n v="0"/>
    <n v="21"/>
    <n v="483"/>
    <n v="22154"/>
    <x v="593"/>
    <n v="0"/>
    <x v="1"/>
    <x v="0"/>
    <n v="3.15"/>
    <x v="1"/>
    <x v="1"/>
    <x v="1"/>
    <x v="23"/>
    <n v="1"/>
  </r>
  <r>
    <n v="27160"/>
    <x v="567"/>
    <n v="27"/>
    <x v="11"/>
    <n v="873"/>
    <n v="9"/>
    <n v="0"/>
    <n v="4"/>
    <n v="15"/>
    <n v="10"/>
    <n v="0"/>
    <n v="2"/>
    <n v="12"/>
    <n v="34"/>
    <n v="0"/>
    <n v="32"/>
    <n v="157"/>
    <n v="148"/>
    <n v="0"/>
    <n v="50"/>
    <n v="401"/>
    <n v="37"/>
    <n v="0"/>
    <n v="8"/>
    <n v="90"/>
    <n v="12"/>
    <n v="0"/>
    <n v="16"/>
    <n v="66"/>
    <n v="6203"/>
    <x v="594"/>
    <n v="0"/>
    <x v="0"/>
    <x v="1"/>
    <n v="3.15"/>
    <x v="1"/>
    <x v="1"/>
    <x v="1"/>
    <x v="15"/>
    <n v="0"/>
  </r>
  <r>
    <n v="27205"/>
    <x v="568"/>
    <n v="27"/>
    <x v="11"/>
    <n v="3881"/>
    <n v="84"/>
    <n v="0"/>
    <n v="4"/>
    <n v="57"/>
    <n v="27"/>
    <n v="0"/>
    <n v="2"/>
    <n v="28"/>
    <n v="186"/>
    <n v="0"/>
    <n v="25"/>
    <n v="659"/>
    <n v="469"/>
    <n v="0"/>
    <n v="30"/>
    <n v="1962"/>
    <n v="71"/>
    <n v="0"/>
    <n v="0"/>
    <n v="246"/>
    <n v="30"/>
    <n v="0"/>
    <n v="1"/>
    <n v="293"/>
    <n v="13928"/>
    <x v="595"/>
    <n v="0"/>
    <x v="0"/>
    <x v="1"/>
    <n v="3.15"/>
    <x v="1"/>
    <x v="1"/>
    <x v="75"/>
    <x v="129"/>
    <n v="1"/>
  </r>
  <r>
    <n v="27245"/>
    <x v="569"/>
    <n v="27"/>
    <x v="11"/>
    <n v="5706"/>
    <n v="62"/>
    <n v="0"/>
    <n v="70"/>
    <n v="9"/>
    <n v="54"/>
    <n v="0"/>
    <n v="80"/>
    <n v="1"/>
    <n v="216"/>
    <n v="0"/>
    <n v="970"/>
    <n v="115"/>
    <n v="1118"/>
    <n v="0"/>
    <n v="1230"/>
    <n v="324"/>
    <n v="196"/>
    <n v="0"/>
    <n v="368"/>
    <n v="48"/>
    <n v="416"/>
    <n v="1"/>
    <n v="341"/>
    <n v="135"/>
    <n v="9273"/>
    <x v="596"/>
    <n v="0"/>
    <x v="1"/>
    <x v="0"/>
    <n v="3.15"/>
    <x v="1"/>
    <x v="1"/>
    <x v="4"/>
    <x v="44"/>
    <n v="1"/>
  </r>
  <r>
    <n v="27250"/>
    <x v="570"/>
    <n v="27"/>
    <x v="11"/>
    <n v="10481"/>
    <n v="25"/>
    <n v="0"/>
    <n v="342"/>
    <n v="134"/>
    <n v="13"/>
    <n v="0"/>
    <n v="90"/>
    <n v="106"/>
    <n v="75"/>
    <n v="0"/>
    <n v="3299"/>
    <n v="1824"/>
    <n v="128"/>
    <n v="0"/>
    <n v="3982"/>
    <n v="2500"/>
    <n v="24"/>
    <n v="0"/>
    <n v="535"/>
    <n v="196"/>
    <n v="17"/>
    <n v="0"/>
    <n v="939"/>
    <n v="285"/>
    <n v="25403"/>
    <x v="597"/>
    <n v="0"/>
    <x v="1"/>
    <x v="0"/>
    <n v="3.15"/>
    <x v="1"/>
    <x v="1"/>
    <x v="99"/>
    <x v="24"/>
    <n v="1"/>
  </r>
  <r>
    <n v="27361"/>
    <x v="571"/>
    <n v="27"/>
    <x v="11"/>
    <n v="13118"/>
    <n v="110"/>
    <n v="0"/>
    <n v="89"/>
    <n v="230"/>
    <n v="73"/>
    <n v="0"/>
    <n v="40"/>
    <n v="118"/>
    <n v="422"/>
    <n v="0"/>
    <n v="792"/>
    <n v="3282"/>
    <n v="1760"/>
    <n v="1"/>
    <n v="512"/>
    <n v="6071"/>
    <n v="309"/>
    <n v="0"/>
    <n v="159"/>
    <n v="1099"/>
    <n v="220"/>
    <n v="0"/>
    <n v="68"/>
    <n v="1258"/>
    <n v="33814"/>
    <x v="598"/>
    <n v="0"/>
    <x v="0"/>
    <x v="1"/>
    <n v="3.15"/>
    <x v="1"/>
    <x v="1"/>
    <x v="100"/>
    <x v="130"/>
    <n v="1"/>
  </r>
  <r>
    <n v="27372"/>
    <x v="572"/>
    <n v="27"/>
    <x v="11"/>
    <n v="2863"/>
    <n v="57"/>
    <n v="0"/>
    <n v="56"/>
    <n v="28"/>
    <n v="26"/>
    <n v="0"/>
    <n v="47"/>
    <n v="13"/>
    <n v="69"/>
    <n v="0"/>
    <n v="924"/>
    <n v="56"/>
    <n v="234"/>
    <n v="0"/>
    <n v="1339"/>
    <n v="203"/>
    <n v="53"/>
    <n v="0"/>
    <n v="152"/>
    <n v="36"/>
    <n v="66"/>
    <n v="0"/>
    <n v="58"/>
    <n v="123"/>
    <n v="7535"/>
    <x v="599"/>
    <n v="0"/>
    <x v="1"/>
    <x v="0"/>
    <n v="3.15"/>
    <x v="1"/>
    <x v="1"/>
    <x v="47"/>
    <x v="106"/>
    <n v="1"/>
  </r>
  <r>
    <n v="27413"/>
    <x v="573"/>
    <n v="27"/>
    <x v="11"/>
    <n v="4343"/>
    <n v="58"/>
    <n v="0"/>
    <n v="54"/>
    <n v="41"/>
    <n v="26"/>
    <n v="0"/>
    <n v="31"/>
    <n v="28"/>
    <n v="206"/>
    <n v="0"/>
    <n v="150"/>
    <n v="900"/>
    <n v="624"/>
    <n v="0"/>
    <n v="133"/>
    <n v="1712"/>
    <n v="101"/>
    <n v="0"/>
    <n v="104"/>
    <n v="231"/>
    <n v="67"/>
    <n v="0"/>
    <n v="22"/>
    <n v="259"/>
    <n v="10611"/>
    <x v="600"/>
    <n v="0"/>
    <x v="1"/>
    <x v="1"/>
    <n v="3.15"/>
    <x v="1"/>
    <x v="1"/>
    <x v="12"/>
    <x v="6"/>
    <n v="0"/>
  </r>
  <r>
    <n v="27425"/>
    <x v="574"/>
    <n v="27"/>
    <x v="11"/>
    <n v="2928"/>
    <n v="38"/>
    <n v="0"/>
    <n v="51"/>
    <n v="33"/>
    <n v="22"/>
    <n v="0"/>
    <n v="33"/>
    <n v="30"/>
    <n v="27"/>
    <n v="0"/>
    <n v="178"/>
    <n v="564"/>
    <n v="239"/>
    <n v="2"/>
    <n v="230"/>
    <n v="1494"/>
    <n v="32"/>
    <n v="0"/>
    <n v="42"/>
    <n v="169"/>
    <n v="6"/>
    <n v="0"/>
    <n v="20"/>
    <n v="244"/>
    <n v="12894"/>
    <x v="601"/>
    <n v="0"/>
    <x v="1"/>
    <x v="0"/>
    <n v="3.15"/>
    <x v="1"/>
    <x v="1"/>
    <x v="21"/>
    <x v="107"/>
    <n v="0"/>
  </r>
  <r>
    <n v="27430"/>
    <x v="575"/>
    <n v="27"/>
    <x v="11"/>
    <n v="7003"/>
    <n v="47"/>
    <n v="0"/>
    <n v="103"/>
    <n v="94"/>
    <n v="57"/>
    <n v="0"/>
    <n v="107"/>
    <n v="178"/>
    <n v="247"/>
    <n v="0"/>
    <n v="866"/>
    <n v="2967"/>
    <n v="543"/>
    <n v="0"/>
    <n v="1395"/>
    <n v="4050"/>
    <n v="63"/>
    <n v="0"/>
    <n v="191"/>
    <n v="468"/>
    <n v="110"/>
    <n v="0"/>
    <n v="340"/>
    <n v="1181"/>
    <n v="16893"/>
    <x v="602"/>
    <n v="0"/>
    <x v="0"/>
    <x v="0"/>
    <n v="3.15"/>
    <x v="1"/>
    <x v="1"/>
    <x v="27"/>
    <x v="131"/>
    <n v="1"/>
  </r>
  <r>
    <n v="27450"/>
    <x v="576"/>
    <n v="27"/>
    <x v="11"/>
    <n v="6722"/>
    <n v="22"/>
    <n v="0"/>
    <n v="44"/>
    <n v="183"/>
    <n v="12"/>
    <n v="0"/>
    <n v="27"/>
    <n v="110"/>
    <n v="47"/>
    <n v="1"/>
    <n v="1132"/>
    <n v="2899"/>
    <n v="116"/>
    <n v="1"/>
    <n v="968"/>
    <n v="2407"/>
    <n v="20"/>
    <n v="0"/>
    <n v="232"/>
    <n v="346"/>
    <n v="19"/>
    <n v="0"/>
    <n v="178"/>
    <n v="232"/>
    <n v="11764"/>
    <x v="603"/>
    <n v="0"/>
    <x v="0"/>
    <x v="1"/>
    <n v="3.15"/>
    <x v="1"/>
    <x v="1"/>
    <x v="23"/>
    <x v="132"/>
    <n v="0"/>
  </r>
  <r>
    <n v="27491"/>
    <x v="577"/>
    <n v="27"/>
    <x v="11"/>
    <n v="2483"/>
    <n v="19"/>
    <n v="0"/>
    <n v="6"/>
    <n v="23"/>
    <n v="15"/>
    <n v="0"/>
    <n v="7"/>
    <n v="11"/>
    <n v="53"/>
    <n v="0"/>
    <n v="44"/>
    <n v="274"/>
    <n v="206"/>
    <n v="0"/>
    <n v="46"/>
    <n v="650"/>
    <n v="18"/>
    <n v="0"/>
    <n v="15"/>
    <n v="80"/>
    <n v="8"/>
    <n v="0"/>
    <n v="4"/>
    <n v="110"/>
    <n v="10384"/>
    <x v="604"/>
    <n v="0"/>
    <x v="0"/>
    <x v="1"/>
    <n v="3.15"/>
    <x v="1"/>
    <x v="1"/>
    <x v="101"/>
    <x v="133"/>
    <n v="0"/>
  </r>
  <r>
    <n v="27495"/>
    <x v="578"/>
    <n v="27"/>
    <x v="11"/>
    <n v="5588"/>
    <n v="16"/>
    <n v="0"/>
    <n v="37"/>
    <n v="15"/>
    <n v="23"/>
    <n v="0"/>
    <n v="56"/>
    <n v="10"/>
    <n v="159"/>
    <n v="0"/>
    <n v="630"/>
    <n v="461"/>
    <n v="403"/>
    <n v="0"/>
    <n v="745"/>
    <n v="847"/>
    <n v="52"/>
    <n v="0"/>
    <n v="92"/>
    <n v="150"/>
    <n v="141"/>
    <n v="0"/>
    <n v="153"/>
    <n v="350"/>
    <n v="18229"/>
    <x v="605"/>
    <n v="0"/>
    <x v="1"/>
    <x v="1"/>
    <n v="3.15"/>
    <x v="1"/>
    <x v="1"/>
    <x v="5"/>
    <x v="79"/>
    <n v="1"/>
  </r>
  <r>
    <n v="27580"/>
    <x v="579"/>
    <n v="27"/>
    <x v="11"/>
    <n v="2123"/>
    <n v="17"/>
    <n v="0"/>
    <n v="0"/>
    <n v="29"/>
    <n v="24"/>
    <n v="0"/>
    <n v="3"/>
    <n v="14"/>
    <n v="95"/>
    <n v="0"/>
    <n v="12"/>
    <n v="483"/>
    <n v="428"/>
    <n v="0"/>
    <n v="21"/>
    <n v="962"/>
    <n v="102"/>
    <n v="0"/>
    <n v="4"/>
    <n v="173"/>
    <n v="44"/>
    <n v="0"/>
    <n v="4"/>
    <n v="244"/>
    <n v="5885"/>
    <x v="606"/>
    <n v="0"/>
    <x v="0"/>
    <x v="1"/>
    <n v="3.15"/>
    <x v="1"/>
    <x v="1"/>
    <x v="13"/>
    <x v="87"/>
    <n v="0"/>
  </r>
  <r>
    <n v="27600"/>
    <x v="580"/>
    <n v="27"/>
    <x v="11"/>
    <n v="2714"/>
    <n v="17"/>
    <n v="0"/>
    <n v="23"/>
    <n v="36"/>
    <n v="13"/>
    <n v="0"/>
    <n v="10"/>
    <n v="24"/>
    <n v="26"/>
    <n v="0"/>
    <n v="52"/>
    <n v="334"/>
    <n v="171"/>
    <n v="0"/>
    <n v="289"/>
    <n v="1088"/>
    <n v="18"/>
    <n v="0"/>
    <n v="28"/>
    <n v="158"/>
    <n v="17"/>
    <n v="0"/>
    <n v="4"/>
    <n v="117"/>
    <n v="9158"/>
    <x v="607"/>
    <n v="0"/>
    <x v="0"/>
    <x v="1"/>
    <n v="3.15"/>
    <x v="1"/>
    <x v="1"/>
    <x v="1"/>
    <x v="22"/>
    <n v="0"/>
  </r>
  <r>
    <n v="27615"/>
    <x v="333"/>
    <n v="27"/>
    <x v="11"/>
    <n v="21839"/>
    <n v="437"/>
    <n v="0"/>
    <n v="148"/>
    <n v="205"/>
    <n v="207"/>
    <n v="0"/>
    <n v="71"/>
    <n v="214"/>
    <n v="678"/>
    <n v="1"/>
    <n v="1547"/>
    <n v="3308"/>
    <n v="5116"/>
    <n v="6"/>
    <n v="1949"/>
    <n v="6612"/>
    <n v="690"/>
    <n v="0"/>
    <n v="276"/>
    <n v="759"/>
    <n v="385"/>
    <n v="1"/>
    <n v="324"/>
    <n v="938"/>
    <n v="63383"/>
    <x v="608"/>
    <n v="0"/>
    <x v="1"/>
    <x v="0"/>
    <n v="3.15"/>
    <x v="1"/>
    <x v="1"/>
    <x v="21"/>
    <x v="134"/>
    <n v="1"/>
  </r>
  <r>
    <n v="27660"/>
    <x v="581"/>
    <n v="27"/>
    <x v="11"/>
    <n v="2003"/>
    <n v="25"/>
    <n v="0"/>
    <n v="5"/>
    <n v="6"/>
    <n v="39"/>
    <n v="0"/>
    <n v="4"/>
    <n v="5"/>
    <n v="189"/>
    <n v="0"/>
    <n v="32"/>
    <n v="90"/>
    <n v="588"/>
    <n v="0"/>
    <n v="47"/>
    <n v="223"/>
    <n v="127"/>
    <n v="0"/>
    <n v="0"/>
    <n v="38"/>
    <n v="103"/>
    <n v="1"/>
    <n v="9"/>
    <n v="43"/>
    <n v="5697"/>
    <x v="609"/>
    <n v="0"/>
    <x v="0"/>
    <x v="0"/>
    <n v="3.15"/>
    <x v="1"/>
    <x v="1"/>
    <x v="21"/>
    <x v="1"/>
    <n v="1"/>
  </r>
  <r>
    <n v="27745"/>
    <x v="582"/>
    <n v="27"/>
    <x v="11"/>
    <n v="2772"/>
    <n v="26"/>
    <n v="0"/>
    <n v="8"/>
    <n v="64"/>
    <n v="8"/>
    <n v="0"/>
    <n v="2"/>
    <n v="29"/>
    <n v="52"/>
    <n v="0"/>
    <n v="18"/>
    <n v="870"/>
    <n v="148"/>
    <n v="0"/>
    <n v="18"/>
    <n v="1079"/>
    <n v="10"/>
    <n v="0"/>
    <n v="0"/>
    <n v="82"/>
    <n v="19"/>
    <n v="0"/>
    <n v="3"/>
    <n v="243"/>
    <n v="3612"/>
    <x v="610"/>
    <n v="0"/>
    <x v="0"/>
    <x v="1"/>
    <n v="3.15"/>
    <x v="1"/>
    <x v="1"/>
    <x v="2"/>
    <x v="135"/>
    <n v="0"/>
  </r>
  <r>
    <n v="27787"/>
    <x v="583"/>
    <n v="27"/>
    <x v="11"/>
    <n v="7641"/>
    <n v="66"/>
    <n v="0"/>
    <n v="61"/>
    <n v="109"/>
    <n v="60"/>
    <n v="0"/>
    <n v="52"/>
    <n v="54"/>
    <n v="289"/>
    <n v="0"/>
    <n v="438"/>
    <n v="1366"/>
    <n v="1005"/>
    <n v="0"/>
    <n v="468"/>
    <n v="2891"/>
    <n v="123"/>
    <n v="0"/>
    <n v="146"/>
    <n v="386"/>
    <n v="127"/>
    <n v="0"/>
    <n v="161"/>
    <n v="617"/>
    <n v="20154"/>
    <x v="611"/>
    <n v="0"/>
    <x v="1"/>
    <x v="0"/>
    <n v="3.15"/>
    <x v="1"/>
    <x v="1"/>
    <x v="45"/>
    <x v="69"/>
    <n v="1"/>
  </r>
  <r>
    <n v="27800"/>
    <x v="584"/>
    <n v="27"/>
    <x v="11"/>
    <n v="8061"/>
    <n v="119"/>
    <n v="0"/>
    <n v="12"/>
    <n v="53"/>
    <n v="97"/>
    <n v="0"/>
    <n v="13"/>
    <n v="36"/>
    <n v="472"/>
    <n v="0"/>
    <n v="297"/>
    <n v="449"/>
    <n v="2725"/>
    <n v="0"/>
    <n v="445"/>
    <n v="1505"/>
    <n v="366"/>
    <n v="0"/>
    <n v="31"/>
    <n v="222"/>
    <n v="563"/>
    <n v="1"/>
    <n v="204"/>
    <n v="364"/>
    <n v="14551"/>
    <x v="612"/>
    <n v="0"/>
    <x v="1"/>
    <x v="0"/>
    <n v="3.15"/>
    <x v="1"/>
    <x v="1"/>
    <x v="1"/>
    <x v="22"/>
    <n v="1"/>
  </r>
  <r>
    <n v="27810"/>
    <x v="585"/>
    <n v="27"/>
    <x v="11"/>
    <n v="1426"/>
    <n v="12"/>
    <n v="0"/>
    <n v="15"/>
    <n v="16"/>
    <n v="10"/>
    <n v="0"/>
    <n v="12"/>
    <n v="10"/>
    <n v="74"/>
    <n v="1"/>
    <n v="153"/>
    <n v="249"/>
    <n v="243"/>
    <n v="2"/>
    <n v="181"/>
    <n v="512"/>
    <n v="63"/>
    <n v="0"/>
    <n v="28"/>
    <n v="101"/>
    <n v="50"/>
    <n v="0"/>
    <n v="18"/>
    <n v="168"/>
    <n v="7492"/>
    <x v="613"/>
    <n v="0"/>
    <x v="0"/>
    <x v="1"/>
    <n v="3.15"/>
    <x v="1"/>
    <x v="1"/>
    <x v="12"/>
    <x v="36"/>
    <n v="0"/>
  </r>
  <r>
    <n v="27"/>
    <x v="125"/>
    <n v="27"/>
    <x v="11"/>
    <n v="239710"/>
    <n v="2993"/>
    <n v="0"/>
    <n v="2633"/>
    <n v="2848"/>
    <n v="1281"/>
    <n v="0"/>
    <n v="1569"/>
    <n v="1388"/>
    <n v="5993"/>
    <n v="7"/>
    <n v="22066"/>
    <n v="38764"/>
    <n v="31064"/>
    <n v="22"/>
    <n v="29550"/>
    <n v="77875"/>
    <n v="4920"/>
    <n v="1"/>
    <n v="5041"/>
    <n v="11633"/>
    <n v="3821"/>
    <n v="9"/>
    <n v="3977"/>
    <n v="14641"/>
    <n v="605478"/>
    <x v="614"/>
    <n v="1"/>
    <x v="1"/>
    <x v="0"/>
    <n v="3.15"/>
    <x v="0"/>
    <x v="0"/>
    <x v="102"/>
    <x v="136"/>
    <n v="17"/>
  </r>
  <r>
    <n v="41001"/>
    <x v="586"/>
    <n v="41"/>
    <x v="12"/>
    <n v="57708"/>
    <n v="971"/>
    <n v="4"/>
    <n v="10"/>
    <n v="9"/>
    <n v="1083"/>
    <n v="0"/>
    <n v="16"/>
    <n v="16"/>
    <n v="4783"/>
    <n v="0"/>
    <n v="194"/>
    <n v="167"/>
    <n v="16423"/>
    <n v="14"/>
    <n v="439"/>
    <n v="389"/>
    <n v="5810"/>
    <n v="3"/>
    <n v="139"/>
    <n v="120"/>
    <n v="5188"/>
    <n v="4"/>
    <n v="170"/>
    <n v="158"/>
    <n v="384242"/>
    <x v="615"/>
    <n v="1"/>
    <x v="1"/>
    <x v="1"/>
    <n v="3.06"/>
    <x v="0"/>
    <x v="0"/>
    <x v="103"/>
    <x v="137"/>
    <n v="0"/>
  </r>
  <r>
    <n v="41006"/>
    <x v="587"/>
    <n v="41"/>
    <x v="12"/>
    <n v="6727"/>
    <n v="140"/>
    <n v="0"/>
    <n v="3"/>
    <n v="1"/>
    <n v="113"/>
    <n v="0"/>
    <n v="5"/>
    <n v="1"/>
    <n v="405"/>
    <n v="2"/>
    <n v="46"/>
    <n v="19"/>
    <n v="3027"/>
    <n v="6"/>
    <n v="162"/>
    <n v="46"/>
    <n v="789"/>
    <n v="2"/>
    <n v="35"/>
    <n v="9"/>
    <n v="744"/>
    <n v="1"/>
    <n v="51"/>
    <n v="12"/>
    <n v="27138"/>
    <x v="616"/>
    <n v="0"/>
    <x v="1"/>
    <x v="0"/>
    <n v="3.06"/>
    <x v="1"/>
    <x v="1"/>
    <x v="4"/>
    <x v="138"/>
    <n v="0"/>
  </r>
  <r>
    <n v="41013"/>
    <x v="588"/>
    <n v="41"/>
    <x v="12"/>
    <n v="992"/>
    <n v="12"/>
    <n v="0"/>
    <n v="0"/>
    <n v="1"/>
    <n v="18"/>
    <n v="0"/>
    <n v="1"/>
    <n v="0"/>
    <n v="158"/>
    <n v="0"/>
    <n v="10"/>
    <n v="0"/>
    <n v="386"/>
    <n v="2"/>
    <n v="12"/>
    <n v="6"/>
    <n v="88"/>
    <n v="0"/>
    <n v="5"/>
    <n v="2"/>
    <n v="192"/>
    <n v="0"/>
    <n v="4"/>
    <n v="2"/>
    <n v="9491"/>
    <x v="617"/>
    <n v="0"/>
    <x v="0"/>
    <x v="1"/>
    <n v="3.06"/>
    <x v="1"/>
    <x v="1"/>
    <x v="100"/>
    <x v="79"/>
    <n v="0"/>
  </r>
  <r>
    <n v="41016"/>
    <x v="589"/>
    <n v="41"/>
    <x v="12"/>
    <n v="2611"/>
    <n v="41"/>
    <n v="0"/>
    <n v="0"/>
    <n v="0"/>
    <n v="40"/>
    <n v="0"/>
    <n v="1"/>
    <n v="0"/>
    <n v="158"/>
    <n v="0"/>
    <n v="25"/>
    <n v="7"/>
    <n v="852"/>
    <n v="1"/>
    <n v="48"/>
    <n v="14"/>
    <n v="305"/>
    <n v="0"/>
    <n v="10"/>
    <n v="1"/>
    <n v="215"/>
    <n v="0"/>
    <n v="17"/>
    <n v="5"/>
    <n v="17547"/>
    <x v="618"/>
    <n v="0"/>
    <x v="0"/>
    <x v="1"/>
    <n v="3.06"/>
    <x v="1"/>
    <x v="1"/>
    <x v="12"/>
    <x v="12"/>
    <n v="0"/>
  </r>
  <r>
    <n v="41020"/>
    <x v="590"/>
    <n v="41"/>
    <x v="12"/>
    <n v="6144"/>
    <n v="65"/>
    <n v="1"/>
    <n v="1"/>
    <n v="0"/>
    <n v="105"/>
    <n v="1"/>
    <n v="1"/>
    <n v="0"/>
    <n v="654"/>
    <n v="0"/>
    <n v="17"/>
    <n v="14"/>
    <n v="2520"/>
    <n v="3"/>
    <n v="60"/>
    <n v="39"/>
    <n v="759"/>
    <n v="2"/>
    <n v="26"/>
    <n v="11"/>
    <n v="681"/>
    <n v="1"/>
    <n v="26"/>
    <n v="9"/>
    <n v="24328"/>
    <x v="619"/>
    <n v="0"/>
    <x v="0"/>
    <x v="1"/>
    <n v="3.06"/>
    <x v="1"/>
    <x v="1"/>
    <x v="72"/>
    <x v="34"/>
    <n v="0"/>
  </r>
  <r>
    <n v="41026"/>
    <x v="591"/>
    <n v="41"/>
    <x v="12"/>
    <n v="594"/>
    <n v="15"/>
    <n v="0"/>
    <n v="1"/>
    <n v="0"/>
    <n v="10"/>
    <n v="0"/>
    <n v="1"/>
    <n v="0"/>
    <n v="85"/>
    <n v="0"/>
    <n v="4"/>
    <n v="1"/>
    <n v="180"/>
    <n v="2"/>
    <n v="5"/>
    <n v="3"/>
    <n v="66"/>
    <n v="0"/>
    <n v="4"/>
    <n v="2"/>
    <n v="70"/>
    <n v="0"/>
    <n v="5"/>
    <n v="0"/>
    <n v="4602"/>
    <x v="620"/>
    <n v="0"/>
    <x v="0"/>
    <x v="1"/>
    <n v="3.06"/>
    <x v="1"/>
    <x v="1"/>
    <x v="8"/>
    <x v="108"/>
    <n v="0"/>
  </r>
  <r>
    <n v="41078"/>
    <x v="592"/>
    <n v="41"/>
    <x v="12"/>
    <n v="2020"/>
    <n v="24"/>
    <n v="1"/>
    <n v="0"/>
    <n v="1"/>
    <n v="28"/>
    <n v="0"/>
    <n v="0"/>
    <n v="1"/>
    <n v="183"/>
    <n v="1"/>
    <n v="2"/>
    <n v="12"/>
    <n v="631"/>
    <n v="0"/>
    <n v="7"/>
    <n v="36"/>
    <n v="191"/>
    <n v="0"/>
    <n v="0"/>
    <n v="0"/>
    <n v="187"/>
    <n v="0"/>
    <n v="2"/>
    <n v="9"/>
    <n v="8969"/>
    <x v="621"/>
    <n v="0"/>
    <x v="0"/>
    <x v="1"/>
    <n v="3.06"/>
    <x v="1"/>
    <x v="1"/>
    <x v="4"/>
    <x v="9"/>
    <n v="0"/>
  </r>
  <r>
    <n v="41132"/>
    <x v="593"/>
    <n v="41"/>
    <x v="12"/>
    <n v="4702"/>
    <n v="81"/>
    <n v="0"/>
    <n v="3"/>
    <n v="0"/>
    <n v="88"/>
    <n v="0"/>
    <n v="8"/>
    <n v="1"/>
    <n v="365"/>
    <n v="0"/>
    <n v="52"/>
    <n v="11"/>
    <n v="1550"/>
    <n v="4"/>
    <n v="121"/>
    <n v="29"/>
    <n v="511"/>
    <n v="0"/>
    <n v="43"/>
    <n v="7"/>
    <n v="611"/>
    <n v="0"/>
    <n v="31"/>
    <n v="15"/>
    <n v="33508"/>
    <x v="622"/>
    <n v="0"/>
    <x v="0"/>
    <x v="1"/>
    <n v="3.06"/>
    <x v="1"/>
    <x v="1"/>
    <x v="49"/>
    <x v="70"/>
    <n v="0"/>
  </r>
  <r>
    <n v="41206"/>
    <x v="594"/>
    <n v="41"/>
    <x v="12"/>
    <n v="3467"/>
    <n v="45"/>
    <n v="0"/>
    <n v="2"/>
    <n v="1"/>
    <n v="44"/>
    <n v="0"/>
    <n v="1"/>
    <n v="0"/>
    <n v="326"/>
    <n v="1"/>
    <n v="3"/>
    <n v="9"/>
    <n v="1221"/>
    <n v="3"/>
    <n v="7"/>
    <n v="33"/>
    <n v="322"/>
    <n v="0"/>
    <n v="2"/>
    <n v="6"/>
    <n v="309"/>
    <n v="0"/>
    <n v="5"/>
    <n v="13"/>
    <n v="7789"/>
    <x v="623"/>
    <n v="0"/>
    <x v="0"/>
    <x v="1"/>
    <n v="3.06"/>
    <x v="1"/>
    <x v="1"/>
    <x v="22"/>
    <x v="21"/>
    <n v="0"/>
  </r>
  <r>
    <n v="41244"/>
    <x v="595"/>
    <n v="41"/>
    <x v="12"/>
    <n v="512"/>
    <n v="11"/>
    <n v="0"/>
    <n v="0"/>
    <n v="0"/>
    <n v="8"/>
    <n v="0"/>
    <n v="0"/>
    <n v="0"/>
    <n v="33"/>
    <n v="0"/>
    <n v="5"/>
    <n v="0"/>
    <n v="175"/>
    <n v="0"/>
    <n v="6"/>
    <n v="4"/>
    <n v="63"/>
    <n v="0"/>
    <n v="1"/>
    <n v="0"/>
    <n v="62"/>
    <n v="0"/>
    <n v="1"/>
    <n v="0"/>
    <n v="4582"/>
    <x v="624"/>
    <n v="0"/>
    <x v="0"/>
    <x v="1"/>
    <n v="3.06"/>
    <x v="1"/>
    <x v="1"/>
    <x v="17"/>
    <x v="36"/>
    <n v="0"/>
  </r>
  <r>
    <n v="41298"/>
    <x v="596"/>
    <n v="41"/>
    <x v="12"/>
    <n v="13500"/>
    <n v="190"/>
    <n v="0"/>
    <n v="3"/>
    <n v="3"/>
    <n v="226"/>
    <n v="0"/>
    <n v="4"/>
    <n v="1"/>
    <n v="1439"/>
    <n v="0"/>
    <n v="117"/>
    <n v="29"/>
    <n v="5042"/>
    <n v="7"/>
    <n v="235"/>
    <n v="102"/>
    <n v="1354"/>
    <n v="1"/>
    <n v="71"/>
    <n v="33"/>
    <n v="1231"/>
    <n v="0"/>
    <n v="71"/>
    <n v="22"/>
    <n v="78726"/>
    <x v="625"/>
    <n v="0"/>
    <x v="1"/>
    <x v="1"/>
    <n v="3.06"/>
    <x v="1"/>
    <x v="1"/>
    <x v="28"/>
    <x v="139"/>
    <n v="1"/>
  </r>
  <r>
    <n v="41306"/>
    <x v="597"/>
    <n v="41"/>
    <x v="12"/>
    <n v="5264"/>
    <n v="67"/>
    <n v="0"/>
    <n v="0"/>
    <n v="0"/>
    <n v="81"/>
    <n v="0"/>
    <n v="1"/>
    <n v="0"/>
    <n v="642"/>
    <n v="0"/>
    <n v="24"/>
    <n v="9"/>
    <n v="1838"/>
    <n v="1"/>
    <n v="54"/>
    <n v="30"/>
    <n v="706"/>
    <n v="1"/>
    <n v="12"/>
    <n v="7"/>
    <n v="693"/>
    <n v="0"/>
    <n v="17"/>
    <n v="14"/>
    <n v="26616"/>
    <x v="626"/>
    <n v="0"/>
    <x v="0"/>
    <x v="1"/>
    <n v="3.06"/>
    <x v="1"/>
    <x v="1"/>
    <x v="104"/>
    <x v="140"/>
    <n v="0"/>
  </r>
  <r>
    <n v="41319"/>
    <x v="53"/>
    <n v="41"/>
    <x v="12"/>
    <n v="3429"/>
    <n v="69"/>
    <n v="0"/>
    <n v="0"/>
    <n v="0"/>
    <n v="72"/>
    <n v="0"/>
    <n v="1"/>
    <n v="1"/>
    <n v="391"/>
    <n v="0"/>
    <n v="12"/>
    <n v="12"/>
    <n v="1627"/>
    <n v="2"/>
    <n v="38"/>
    <n v="23"/>
    <n v="365"/>
    <n v="0"/>
    <n v="7"/>
    <n v="2"/>
    <n v="453"/>
    <n v="0"/>
    <n v="16"/>
    <n v="8"/>
    <n v="19508"/>
    <x v="627"/>
    <n v="0"/>
    <x v="0"/>
    <x v="1"/>
    <n v="3.06"/>
    <x v="1"/>
    <x v="1"/>
    <x v="63"/>
    <x v="13"/>
    <n v="0"/>
  </r>
  <r>
    <n v="41349"/>
    <x v="598"/>
    <n v="41"/>
    <x v="12"/>
    <n v="1400"/>
    <n v="27"/>
    <n v="0"/>
    <n v="0"/>
    <n v="1"/>
    <n v="26"/>
    <n v="0"/>
    <n v="1"/>
    <n v="0"/>
    <n v="95"/>
    <n v="0"/>
    <n v="2"/>
    <n v="3"/>
    <n v="480"/>
    <n v="0"/>
    <n v="11"/>
    <n v="11"/>
    <n v="160"/>
    <n v="0"/>
    <n v="1"/>
    <n v="3"/>
    <n v="179"/>
    <n v="0"/>
    <n v="9"/>
    <n v="7"/>
    <n v="7841"/>
    <x v="628"/>
    <n v="0"/>
    <x v="1"/>
    <x v="1"/>
    <n v="3.06"/>
    <x v="1"/>
    <x v="1"/>
    <x v="31"/>
    <x v="52"/>
    <n v="0"/>
  </r>
  <r>
    <n v="41357"/>
    <x v="599"/>
    <n v="41"/>
    <x v="12"/>
    <n v="1719"/>
    <n v="32"/>
    <n v="0"/>
    <n v="1"/>
    <n v="1"/>
    <n v="26"/>
    <n v="0"/>
    <n v="2"/>
    <n v="0"/>
    <n v="222"/>
    <n v="0"/>
    <n v="21"/>
    <n v="0"/>
    <n v="759"/>
    <n v="0"/>
    <n v="63"/>
    <n v="4"/>
    <n v="276"/>
    <n v="0"/>
    <n v="14"/>
    <n v="0"/>
    <n v="255"/>
    <n v="0"/>
    <n v="38"/>
    <n v="3"/>
    <n v="10053"/>
    <x v="629"/>
    <n v="0"/>
    <x v="0"/>
    <x v="1"/>
    <n v="3.06"/>
    <x v="1"/>
    <x v="1"/>
    <x v="77"/>
    <x v="26"/>
    <n v="0"/>
  </r>
  <r>
    <n v="41359"/>
    <x v="600"/>
    <n v="41"/>
    <x v="12"/>
    <n v="6225"/>
    <n v="57"/>
    <n v="0"/>
    <n v="1"/>
    <n v="1"/>
    <n v="87"/>
    <n v="0"/>
    <n v="0"/>
    <n v="1"/>
    <n v="479"/>
    <n v="0"/>
    <n v="40"/>
    <n v="7"/>
    <n v="2190"/>
    <n v="2"/>
    <n v="92"/>
    <n v="24"/>
    <n v="651"/>
    <n v="0"/>
    <n v="19"/>
    <n v="3"/>
    <n v="716"/>
    <n v="0"/>
    <n v="47"/>
    <n v="14"/>
    <n v="27543"/>
    <x v="630"/>
    <n v="0"/>
    <x v="1"/>
    <x v="1"/>
    <n v="3.06"/>
    <x v="1"/>
    <x v="1"/>
    <x v="105"/>
    <x v="82"/>
    <n v="0"/>
  </r>
  <r>
    <n v="41378"/>
    <x v="601"/>
    <n v="41"/>
    <x v="12"/>
    <n v="2551"/>
    <n v="33"/>
    <n v="0"/>
    <n v="0"/>
    <n v="1"/>
    <n v="27"/>
    <n v="0"/>
    <n v="0"/>
    <n v="0"/>
    <n v="240"/>
    <n v="0"/>
    <n v="14"/>
    <n v="12"/>
    <n v="1110"/>
    <n v="2"/>
    <n v="81"/>
    <n v="31"/>
    <n v="231"/>
    <n v="0"/>
    <n v="9"/>
    <n v="4"/>
    <n v="391"/>
    <n v="0"/>
    <n v="49"/>
    <n v="8"/>
    <n v="14061"/>
    <x v="631"/>
    <n v="0"/>
    <x v="0"/>
    <x v="1"/>
    <n v="3.06"/>
    <x v="1"/>
    <x v="1"/>
    <x v="106"/>
    <x v="108"/>
    <n v="0"/>
  </r>
  <r>
    <n v="41396"/>
    <x v="602"/>
    <n v="41"/>
    <x v="12"/>
    <n v="9209"/>
    <n v="120"/>
    <n v="0"/>
    <n v="7"/>
    <n v="3"/>
    <n v="161"/>
    <n v="0"/>
    <n v="13"/>
    <n v="0"/>
    <n v="782"/>
    <n v="0"/>
    <n v="189"/>
    <n v="32"/>
    <n v="3247"/>
    <n v="6"/>
    <n v="384"/>
    <n v="115"/>
    <n v="892"/>
    <n v="0"/>
    <n v="76"/>
    <n v="25"/>
    <n v="781"/>
    <n v="0"/>
    <n v="158"/>
    <n v="31"/>
    <n v="66461"/>
    <x v="632"/>
    <n v="0"/>
    <x v="0"/>
    <x v="1"/>
    <n v="3.06"/>
    <x v="1"/>
    <x v="1"/>
    <x v="107"/>
    <x v="141"/>
    <n v="1"/>
  </r>
  <r>
    <n v="41483"/>
    <x v="603"/>
    <n v="41"/>
    <x v="12"/>
    <n v="951"/>
    <n v="12"/>
    <n v="0"/>
    <n v="0"/>
    <n v="0"/>
    <n v="13"/>
    <n v="0"/>
    <n v="5"/>
    <n v="2"/>
    <n v="89"/>
    <n v="0"/>
    <n v="17"/>
    <n v="5"/>
    <n v="307"/>
    <n v="0"/>
    <n v="75"/>
    <n v="7"/>
    <n v="85"/>
    <n v="0"/>
    <n v="5"/>
    <n v="4"/>
    <n v="96"/>
    <n v="0"/>
    <n v="29"/>
    <n v="2"/>
    <n v="7028"/>
    <x v="633"/>
    <n v="0"/>
    <x v="0"/>
    <x v="1"/>
    <n v="3.06"/>
    <x v="1"/>
    <x v="1"/>
    <x v="17"/>
    <x v="11"/>
    <n v="0"/>
  </r>
  <r>
    <n v="41503"/>
    <x v="604"/>
    <n v="41"/>
    <x v="12"/>
    <n v="1843"/>
    <n v="22"/>
    <n v="0"/>
    <n v="3"/>
    <n v="0"/>
    <n v="33"/>
    <n v="0"/>
    <n v="0"/>
    <n v="1"/>
    <n v="114"/>
    <n v="0"/>
    <n v="17"/>
    <n v="4"/>
    <n v="615"/>
    <n v="0"/>
    <n v="24"/>
    <n v="9"/>
    <n v="177"/>
    <n v="0"/>
    <n v="12"/>
    <n v="5"/>
    <n v="228"/>
    <n v="0"/>
    <n v="13"/>
    <n v="4"/>
    <n v="12701"/>
    <x v="634"/>
    <n v="0"/>
    <x v="0"/>
    <x v="1"/>
    <n v="3.06"/>
    <x v="1"/>
    <x v="1"/>
    <x v="1"/>
    <x v="2"/>
    <n v="0"/>
  </r>
  <r>
    <n v="41518"/>
    <x v="605"/>
    <n v="41"/>
    <x v="12"/>
    <n v="582"/>
    <n v="11"/>
    <n v="0"/>
    <n v="2"/>
    <n v="0"/>
    <n v="9"/>
    <n v="0"/>
    <n v="0"/>
    <n v="0"/>
    <n v="51"/>
    <n v="0"/>
    <n v="14"/>
    <n v="0"/>
    <n v="234"/>
    <n v="0"/>
    <n v="29"/>
    <n v="1"/>
    <n v="61"/>
    <n v="0"/>
    <n v="1"/>
    <n v="6"/>
    <n v="55"/>
    <n v="0"/>
    <n v="9"/>
    <n v="0"/>
    <n v="7174"/>
    <x v="635"/>
    <n v="0"/>
    <x v="0"/>
    <x v="1"/>
    <n v="3.06"/>
    <x v="1"/>
    <x v="1"/>
    <x v="2"/>
    <x v="12"/>
    <n v="0"/>
  </r>
  <r>
    <n v="41524"/>
    <x v="606"/>
    <n v="41"/>
    <x v="12"/>
    <n v="3696"/>
    <n v="41"/>
    <n v="0"/>
    <n v="0"/>
    <n v="0"/>
    <n v="70"/>
    <n v="0"/>
    <n v="0"/>
    <n v="1"/>
    <n v="326"/>
    <n v="0"/>
    <n v="22"/>
    <n v="2"/>
    <n v="1443"/>
    <n v="0"/>
    <n v="44"/>
    <n v="12"/>
    <n v="437"/>
    <n v="0"/>
    <n v="8"/>
    <n v="3"/>
    <n v="386"/>
    <n v="0"/>
    <n v="15"/>
    <n v="2"/>
    <n v="28571"/>
    <x v="636"/>
    <n v="0"/>
    <x v="1"/>
    <x v="1"/>
    <n v="3.06"/>
    <x v="1"/>
    <x v="1"/>
    <x v="47"/>
    <x v="4"/>
    <n v="0"/>
  </r>
  <r>
    <n v="41530"/>
    <x v="331"/>
    <n v="41"/>
    <x v="12"/>
    <n v="2321"/>
    <n v="19"/>
    <n v="0"/>
    <n v="3"/>
    <n v="0"/>
    <n v="36"/>
    <n v="0"/>
    <n v="3"/>
    <n v="0"/>
    <n v="121"/>
    <n v="0"/>
    <n v="36"/>
    <n v="11"/>
    <n v="875"/>
    <n v="3"/>
    <n v="154"/>
    <n v="29"/>
    <n v="162"/>
    <n v="0"/>
    <n v="27"/>
    <n v="2"/>
    <n v="179"/>
    <n v="1"/>
    <n v="43"/>
    <n v="11"/>
    <n v="12226"/>
    <x v="637"/>
    <n v="0"/>
    <x v="0"/>
    <x v="1"/>
    <n v="3.06"/>
    <x v="1"/>
    <x v="1"/>
    <x v="13"/>
    <x v="12"/>
    <n v="0"/>
  </r>
  <r>
    <n v="41548"/>
    <x v="607"/>
    <n v="41"/>
    <x v="12"/>
    <n v="1469"/>
    <n v="23"/>
    <n v="0"/>
    <n v="1"/>
    <n v="0"/>
    <n v="26"/>
    <n v="0"/>
    <n v="1"/>
    <n v="0"/>
    <n v="138"/>
    <n v="0"/>
    <n v="47"/>
    <n v="5"/>
    <n v="618"/>
    <n v="1"/>
    <n v="87"/>
    <n v="11"/>
    <n v="126"/>
    <n v="0"/>
    <n v="6"/>
    <n v="0"/>
    <n v="215"/>
    <n v="0"/>
    <n v="57"/>
    <n v="1"/>
    <n v="14966"/>
    <x v="638"/>
    <n v="0"/>
    <x v="1"/>
    <x v="1"/>
    <n v="3.06"/>
    <x v="1"/>
    <x v="1"/>
    <x v="4"/>
    <x v="22"/>
    <n v="0"/>
  </r>
  <r>
    <n v="41551"/>
    <x v="608"/>
    <n v="41"/>
    <x v="12"/>
    <n v="30999"/>
    <n v="406"/>
    <n v="2"/>
    <n v="20"/>
    <n v="9"/>
    <n v="521"/>
    <n v="0"/>
    <n v="26"/>
    <n v="6"/>
    <n v="2439"/>
    <n v="1"/>
    <n v="297"/>
    <n v="102"/>
    <n v="9900"/>
    <n v="5"/>
    <n v="698"/>
    <n v="214"/>
    <n v="3213"/>
    <n v="1"/>
    <n v="166"/>
    <n v="49"/>
    <n v="2621"/>
    <n v="0"/>
    <n v="267"/>
    <n v="67"/>
    <n v="135688"/>
    <x v="639"/>
    <n v="1"/>
    <x v="1"/>
    <x v="1"/>
    <n v="3.06"/>
    <x v="0"/>
    <x v="0"/>
    <x v="108"/>
    <x v="142"/>
    <n v="0"/>
  </r>
  <r>
    <n v="41615"/>
    <x v="609"/>
    <n v="41"/>
    <x v="12"/>
    <n v="3164"/>
    <n v="37"/>
    <n v="2"/>
    <n v="5"/>
    <n v="0"/>
    <n v="38"/>
    <n v="0"/>
    <n v="0"/>
    <n v="0"/>
    <n v="148"/>
    <n v="3"/>
    <n v="25"/>
    <n v="7"/>
    <n v="977"/>
    <n v="11"/>
    <n v="82"/>
    <n v="21"/>
    <n v="305"/>
    <n v="6"/>
    <n v="21"/>
    <n v="3"/>
    <n v="349"/>
    <n v="1"/>
    <n v="41"/>
    <n v="14"/>
    <n v="26458"/>
    <x v="640"/>
    <n v="0"/>
    <x v="0"/>
    <x v="1"/>
    <n v="3.06"/>
    <x v="1"/>
    <x v="1"/>
    <x v="2"/>
    <x v="38"/>
    <n v="0"/>
  </r>
  <r>
    <n v="41660"/>
    <x v="610"/>
    <n v="41"/>
    <x v="12"/>
    <n v="2616"/>
    <n v="43"/>
    <n v="0"/>
    <n v="1"/>
    <n v="0"/>
    <n v="59"/>
    <n v="0"/>
    <n v="2"/>
    <n v="0"/>
    <n v="228"/>
    <n v="0"/>
    <n v="21"/>
    <n v="7"/>
    <n v="950"/>
    <n v="0"/>
    <n v="53"/>
    <n v="32"/>
    <n v="254"/>
    <n v="0"/>
    <n v="15"/>
    <n v="0"/>
    <n v="359"/>
    <n v="0"/>
    <n v="20"/>
    <n v="14"/>
    <n v="11405"/>
    <x v="641"/>
    <n v="0"/>
    <x v="0"/>
    <x v="1"/>
    <n v="3.06"/>
    <x v="1"/>
    <x v="1"/>
    <x v="107"/>
    <x v="143"/>
    <n v="0"/>
  </r>
  <r>
    <n v="41668"/>
    <x v="611"/>
    <n v="41"/>
    <x v="12"/>
    <n v="5356"/>
    <n v="48"/>
    <n v="0"/>
    <n v="3"/>
    <n v="2"/>
    <n v="92"/>
    <n v="0"/>
    <n v="4"/>
    <n v="0"/>
    <n v="362"/>
    <n v="0"/>
    <n v="61"/>
    <n v="6"/>
    <n v="1605"/>
    <n v="1"/>
    <n v="148"/>
    <n v="12"/>
    <n v="477"/>
    <n v="0"/>
    <n v="47"/>
    <n v="8"/>
    <n v="619"/>
    <n v="1"/>
    <n v="57"/>
    <n v="11"/>
    <n v="35994"/>
    <x v="642"/>
    <n v="0"/>
    <x v="0"/>
    <x v="1"/>
    <n v="3.06"/>
    <x v="1"/>
    <x v="1"/>
    <x v="99"/>
    <x v="82"/>
    <n v="0"/>
  </r>
  <r>
    <n v="41676"/>
    <x v="280"/>
    <n v="41"/>
    <x v="12"/>
    <n v="1466"/>
    <n v="13"/>
    <n v="0"/>
    <n v="0"/>
    <n v="0"/>
    <n v="28"/>
    <n v="0"/>
    <n v="1"/>
    <n v="0"/>
    <n v="85"/>
    <n v="0"/>
    <n v="1"/>
    <n v="0"/>
    <n v="552"/>
    <n v="0"/>
    <n v="10"/>
    <n v="5"/>
    <n v="135"/>
    <n v="0"/>
    <n v="0"/>
    <n v="1"/>
    <n v="112"/>
    <n v="0"/>
    <n v="3"/>
    <n v="3"/>
    <n v="11293"/>
    <x v="643"/>
    <n v="0"/>
    <x v="0"/>
    <x v="1"/>
    <n v="3.06"/>
    <x v="1"/>
    <x v="1"/>
    <x v="17"/>
    <x v="11"/>
    <n v="0"/>
  </r>
  <r>
    <n v="41770"/>
    <x v="612"/>
    <n v="41"/>
    <x v="12"/>
    <n v="6194"/>
    <n v="70"/>
    <n v="5"/>
    <n v="4"/>
    <n v="1"/>
    <n v="152"/>
    <n v="0"/>
    <n v="1"/>
    <n v="3"/>
    <n v="859"/>
    <n v="6"/>
    <n v="82"/>
    <n v="21"/>
    <n v="2916"/>
    <n v="25"/>
    <n v="151"/>
    <n v="58"/>
    <n v="900"/>
    <n v="7"/>
    <n v="38"/>
    <n v="12"/>
    <n v="565"/>
    <n v="5"/>
    <n v="35"/>
    <n v="11"/>
    <n v="23832"/>
    <x v="644"/>
    <n v="0"/>
    <x v="0"/>
    <x v="1"/>
    <n v="3.06"/>
    <x v="1"/>
    <x v="1"/>
    <x v="31"/>
    <x v="107"/>
    <n v="0"/>
  </r>
  <r>
    <n v="41791"/>
    <x v="613"/>
    <n v="41"/>
    <x v="12"/>
    <n v="3458"/>
    <n v="41"/>
    <n v="0"/>
    <n v="1"/>
    <n v="1"/>
    <n v="61"/>
    <n v="0"/>
    <n v="1"/>
    <n v="0"/>
    <n v="253"/>
    <n v="0"/>
    <n v="23"/>
    <n v="2"/>
    <n v="1534"/>
    <n v="0"/>
    <n v="52"/>
    <n v="31"/>
    <n v="579"/>
    <n v="0"/>
    <n v="15"/>
    <n v="8"/>
    <n v="390"/>
    <n v="0"/>
    <n v="22"/>
    <n v="10"/>
    <n v="19013"/>
    <x v="645"/>
    <n v="0"/>
    <x v="1"/>
    <x v="1"/>
    <n v="3.06"/>
    <x v="1"/>
    <x v="1"/>
    <x v="13"/>
    <x v="12"/>
    <n v="0"/>
  </r>
  <r>
    <n v="41797"/>
    <x v="614"/>
    <n v="41"/>
    <x v="12"/>
    <n v="1255"/>
    <n v="18"/>
    <n v="0"/>
    <n v="2"/>
    <n v="0"/>
    <n v="17"/>
    <n v="0"/>
    <n v="0"/>
    <n v="0"/>
    <n v="69"/>
    <n v="0"/>
    <n v="5"/>
    <n v="10"/>
    <n v="409"/>
    <n v="0"/>
    <n v="12"/>
    <n v="16"/>
    <n v="109"/>
    <n v="0"/>
    <n v="2"/>
    <n v="0"/>
    <n v="145"/>
    <n v="0"/>
    <n v="6"/>
    <n v="17"/>
    <n v="11610"/>
    <x v="646"/>
    <n v="0"/>
    <x v="0"/>
    <x v="1"/>
    <n v="3.06"/>
    <x v="1"/>
    <x v="1"/>
    <x v="6"/>
    <x v="5"/>
    <n v="0"/>
  </r>
  <r>
    <n v="41799"/>
    <x v="615"/>
    <n v="41"/>
    <x v="12"/>
    <n v="2033"/>
    <n v="29"/>
    <n v="0"/>
    <n v="0"/>
    <n v="0"/>
    <n v="27"/>
    <n v="0"/>
    <n v="0"/>
    <n v="1"/>
    <n v="189"/>
    <n v="0"/>
    <n v="1"/>
    <n v="1"/>
    <n v="711"/>
    <n v="0"/>
    <n v="18"/>
    <n v="10"/>
    <n v="220"/>
    <n v="0"/>
    <n v="5"/>
    <n v="3"/>
    <n v="262"/>
    <n v="0"/>
    <n v="5"/>
    <n v="1"/>
    <n v="12759"/>
    <x v="647"/>
    <n v="0"/>
    <x v="0"/>
    <x v="1"/>
    <n v="3.06"/>
    <x v="1"/>
    <x v="1"/>
    <x v="5"/>
    <x v="16"/>
    <n v="0"/>
  </r>
  <r>
    <n v="41801"/>
    <x v="616"/>
    <n v="41"/>
    <x v="12"/>
    <n v="1053"/>
    <n v="19"/>
    <n v="0"/>
    <n v="0"/>
    <n v="0"/>
    <n v="20"/>
    <n v="0"/>
    <n v="1"/>
    <n v="0"/>
    <n v="98"/>
    <n v="0"/>
    <n v="18"/>
    <n v="1"/>
    <n v="412"/>
    <n v="1"/>
    <n v="42"/>
    <n v="2"/>
    <n v="116"/>
    <n v="0"/>
    <n v="7"/>
    <n v="1"/>
    <n v="219"/>
    <n v="0"/>
    <n v="30"/>
    <n v="1"/>
    <n v="8699"/>
    <x v="648"/>
    <n v="0"/>
    <x v="0"/>
    <x v="1"/>
    <n v="3.06"/>
    <x v="1"/>
    <x v="1"/>
    <x v="2"/>
    <x v="12"/>
    <n v="0"/>
  </r>
  <r>
    <n v="41807"/>
    <x v="617"/>
    <n v="41"/>
    <x v="12"/>
    <n v="3055"/>
    <n v="26"/>
    <n v="0"/>
    <n v="3"/>
    <n v="0"/>
    <n v="51"/>
    <n v="0"/>
    <n v="1"/>
    <n v="0"/>
    <n v="268"/>
    <n v="0"/>
    <n v="27"/>
    <n v="11"/>
    <n v="1012"/>
    <n v="2"/>
    <n v="75"/>
    <n v="42"/>
    <n v="294"/>
    <n v="0"/>
    <n v="15"/>
    <n v="15"/>
    <n v="292"/>
    <n v="0"/>
    <n v="30"/>
    <n v="3"/>
    <n v="23681"/>
    <x v="649"/>
    <n v="0"/>
    <x v="0"/>
    <x v="1"/>
    <n v="3.06"/>
    <x v="1"/>
    <x v="1"/>
    <x v="28"/>
    <x v="92"/>
    <n v="0"/>
  </r>
  <r>
    <n v="41872"/>
    <x v="618"/>
    <n v="41"/>
    <x v="12"/>
    <n v="810"/>
    <n v="9"/>
    <n v="0"/>
    <n v="2"/>
    <n v="0"/>
    <n v="7"/>
    <n v="0"/>
    <n v="0"/>
    <n v="0"/>
    <n v="39"/>
    <n v="0"/>
    <n v="10"/>
    <n v="0"/>
    <n v="283"/>
    <n v="0"/>
    <n v="24"/>
    <n v="2"/>
    <n v="81"/>
    <n v="0"/>
    <n v="7"/>
    <n v="1"/>
    <n v="80"/>
    <n v="0"/>
    <n v="1"/>
    <n v="0"/>
    <n v="7865"/>
    <x v="650"/>
    <n v="0"/>
    <x v="0"/>
    <x v="1"/>
    <n v="3.06"/>
    <x v="1"/>
    <x v="1"/>
    <x v="21"/>
    <x v="11"/>
    <n v="0"/>
  </r>
  <r>
    <n v="41885"/>
    <x v="619"/>
    <n v="41"/>
    <x v="12"/>
    <n v="591"/>
    <n v="11"/>
    <n v="0"/>
    <n v="0"/>
    <n v="1"/>
    <n v="14"/>
    <n v="0"/>
    <n v="0"/>
    <n v="0"/>
    <n v="30"/>
    <n v="0"/>
    <n v="0"/>
    <n v="0"/>
    <n v="195"/>
    <n v="0"/>
    <n v="5"/>
    <n v="3"/>
    <n v="101"/>
    <n v="0"/>
    <n v="5"/>
    <n v="0"/>
    <n v="55"/>
    <n v="0"/>
    <n v="3"/>
    <n v="5"/>
    <n v="8305"/>
    <x v="651"/>
    <n v="0"/>
    <x v="0"/>
    <x v="1"/>
    <n v="3.06"/>
    <x v="1"/>
    <x v="1"/>
    <x v="1"/>
    <x v="1"/>
    <n v="0"/>
  </r>
  <r>
    <n v="41"/>
    <x v="125"/>
    <n v="41"/>
    <x v="12"/>
    <n v="201686"/>
    <n v="2898"/>
    <n v="15"/>
    <n v="82"/>
    <n v="37"/>
    <n v="1913"/>
    <n v="1"/>
    <n v="60"/>
    <n v="14"/>
    <n v="17346"/>
    <n v="14"/>
    <n v="1501"/>
    <n v="539"/>
    <n v="68806"/>
    <n v="104"/>
    <n v="3608"/>
    <n v="1456"/>
    <n v="21371"/>
    <n v="23"/>
    <n v="876"/>
    <n v="356"/>
    <n v="20185"/>
    <n v="14"/>
    <n v="1403"/>
    <n v="507"/>
    <n v="1192273"/>
    <x v="652"/>
    <n v="2"/>
    <x v="1"/>
    <x v="0"/>
    <n v="3.06"/>
    <x v="4"/>
    <x v="0"/>
    <x v="109"/>
    <x v="144"/>
    <n v="2"/>
  </r>
  <r>
    <n v="44001"/>
    <x v="620"/>
    <n v="44"/>
    <x v="13"/>
    <n v="49426"/>
    <n v="603"/>
    <n v="2"/>
    <n v="59"/>
    <n v="59"/>
    <n v="758"/>
    <n v="0"/>
    <n v="97"/>
    <n v="56"/>
    <n v="1931"/>
    <n v="0"/>
    <n v="879"/>
    <n v="710"/>
    <n v="20861"/>
    <n v="7"/>
    <n v="2673"/>
    <n v="3011"/>
    <n v="4227"/>
    <n v="4"/>
    <n v="515"/>
    <n v="566"/>
    <n v="2166"/>
    <n v="1"/>
    <n v="332"/>
    <n v="614"/>
    <n v="226715"/>
    <x v="653"/>
    <n v="1"/>
    <x v="1"/>
    <x v="1"/>
    <n v="3.28"/>
    <x v="0"/>
    <x v="0"/>
    <x v="110"/>
    <x v="145"/>
    <n v="0"/>
  </r>
  <r>
    <n v="44035"/>
    <x v="343"/>
    <n v="44"/>
    <x v="13"/>
    <n v="3733"/>
    <n v="75"/>
    <n v="0"/>
    <n v="8"/>
    <n v="18"/>
    <n v="56"/>
    <n v="0"/>
    <n v="5"/>
    <n v="3"/>
    <n v="68"/>
    <n v="0"/>
    <n v="37"/>
    <n v="26"/>
    <n v="1083"/>
    <n v="0"/>
    <n v="173"/>
    <n v="142"/>
    <n v="241"/>
    <n v="0"/>
    <n v="32"/>
    <n v="26"/>
    <n v="127"/>
    <n v="0"/>
    <n v="20"/>
    <n v="14"/>
    <n v="35785"/>
    <x v="654"/>
    <n v="0"/>
    <x v="1"/>
    <x v="1"/>
    <n v="3.28"/>
    <x v="1"/>
    <x v="1"/>
    <x v="1"/>
    <x v="2"/>
    <n v="0"/>
  </r>
  <r>
    <n v="44078"/>
    <x v="621"/>
    <n v="44"/>
    <x v="13"/>
    <n v="5116"/>
    <n v="122"/>
    <n v="0"/>
    <n v="13"/>
    <n v="10"/>
    <n v="88"/>
    <n v="0"/>
    <n v="31"/>
    <n v="9"/>
    <n v="123"/>
    <n v="0"/>
    <n v="170"/>
    <n v="60"/>
    <n v="1092"/>
    <n v="0"/>
    <n v="734"/>
    <n v="331"/>
    <n v="328"/>
    <n v="0"/>
    <n v="170"/>
    <n v="69"/>
    <n v="126"/>
    <n v="0"/>
    <n v="151"/>
    <n v="60"/>
    <n v="43744"/>
    <x v="655"/>
    <n v="0"/>
    <x v="1"/>
    <x v="0"/>
    <n v="3.28"/>
    <x v="1"/>
    <x v="1"/>
    <x v="1"/>
    <x v="2"/>
    <n v="0"/>
  </r>
  <r>
    <n v="44090"/>
    <x v="622"/>
    <n v="44"/>
    <x v="13"/>
    <n v="10704"/>
    <n v="160"/>
    <n v="0"/>
    <n v="10"/>
    <n v="53"/>
    <n v="243"/>
    <n v="0"/>
    <n v="22"/>
    <n v="43"/>
    <n v="338"/>
    <n v="0"/>
    <n v="92"/>
    <n v="323"/>
    <n v="2960"/>
    <n v="1"/>
    <n v="404"/>
    <n v="1397"/>
    <n v="790"/>
    <n v="1"/>
    <n v="98"/>
    <n v="339"/>
    <n v="340"/>
    <n v="0"/>
    <n v="47"/>
    <n v="234"/>
    <n v="46710"/>
    <x v="656"/>
    <n v="0"/>
    <x v="1"/>
    <x v="0"/>
    <n v="3.28"/>
    <x v="1"/>
    <x v="1"/>
    <x v="111"/>
    <x v="4"/>
    <n v="0"/>
  </r>
  <r>
    <n v="44098"/>
    <x v="623"/>
    <n v="44"/>
    <x v="13"/>
    <n v="1470"/>
    <n v="41"/>
    <n v="0"/>
    <n v="1"/>
    <n v="4"/>
    <n v="44"/>
    <n v="0"/>
    <n v="11"/>
    <n v="1"/>
    <n v="47"/>
    <n v="0"/>
    <n v="10"/>
    <n v="6"/>
    <n v="464"/>
    <n v="0"/>
    <n v="81"/>
    <n v="73"/>
    <n v="130"/>
    <n v="0"/>
    <n v="21"/>
    <n v="9"/>
    <n v="56"/>
    <n v="0"/>
    <n v="27"/>
    <n v="10"/>
    <n v="15636"/>
    <x v="657"/>
    <n v="0"/>
    <x v="0"/>
    <x v="1"/>
    <n v="3.28"/>
    <x v="1"/>
    <x v="1"/>
    <x v="13"/>
    <x v="1"/>
    <n v="0"/>
  </r>
  <r>
    <n v="44110"/>
    <x v="624"/>
    <n v="44"/>
    <x v="13"/>
    <n v="4648"/>
    <n v="37"/>
    <n v="0"/>
    <n v="4"/>
    <n v="4"/>
    <n v="26"/>
    <n v="0"/>
    <n v="5"/>
    <n v="6"/>
    <n v="89"/>
    <n v="4"/>
    <n v="205"/>
    <n v="58"/>
    <n v="560"/>
    <n v="14"/>
    <n v="779"/>
    <n v="271"/>
    <n v="208"/>
    <n v="0"/>
    <n v="202"/>
    <n v="89"/>
    <n v="84"/>
    <n v="0"/>
    <n v="96"/>
    <n v="44"/>
    <n v="8579"/>
    <x v="658"/>
    <n v="1"/>
    <x v="1"/>
    <x v="1"/>
    <n v="3.28"/>
    <x v="1"/>
    <x v="1"/>
    <x v="10"/>
    <x v="9"/>
    <n v="0"/>
  </r>
  <r>
    <n v="44279"/>
    <x v="625"/>
    <n v="44"/>
    <x v="13"/>
    <n v="9675"/>
    <n v="162"/>
    <n v="0"/>
    <n v="3"/>
    <n v="32"/>
    <n v="139"/>
    <n v="0"/>
    <n v="14"/>
    <n v="27"/>
    <n v="257"/>
    <n v="0"/>
    <n v="80"/>
    <n v="189"/>
    <n v="2489"/>
    <n v="0"/>
    <n v="330"/>
    <n v="831"/>
    <n v="606"/>
    <n v="0"/>
    <n v="64"/>
    <n v="181"/>
    <n v="386"/>
    <n v="0"/>
    <n v="39"/>
    <n v="207"/>
    <n v="51188"/>
    <x v="659"/>
    <n v="0"/>
    <x v="1"/>
    <x v="1"/>
    <n v="3.28"/>
    <x v="1"/>
    <x v="1"/>
    <x v="1"/>
    <x v="32"/>
    <n v="0"/>
  </r>
  <r>
    <n v="44378"/>
    <x v="626"/>
    <n v="44"/>
    <x v="13"/>
    <n v="2458"/>
    <n v="36"/>
    <n v="0"/>
    <n v="2"/>
    <n v="2"/>
    <n v="26"/>
    <n v="0"/>
    <n v="0"/>
    <n v="4"/>
    <n v="80"/>
    <n v="0"/>
    <n v="43"/>
    <n v="18"/>
    <n v="531"/>
    <n v="0"/>
    <n v="72"/>
    <n v="52"/>
    <n v="251"/>
    <n v="0"/>
    <n v="30"/>
    <n v="17"/>
    <n v="144"/>
    <n v="0"/>
    <n v="18"/>
    <n v="19"/>
    <n v="24362"/>
    <x v="660"/>
    <n v="0"/>
    <x v="0"/>
    <x v="1"/>
    <n v="3.28"/>
    <x v="1"/>
    <x v="1"/>
    <x v="6"/>
    <x v="23"/>
    <n v="0"/>
  </r>
  <r>
    <n v="44420"/>
    <x v="627"/>
    <n v="44"/>
    <x v="13"/>
    <n v="849"/>
    <n v="9"/>
    <n v="0"/>
    <n v="1"/>
    <n v="2"/>
    <n v="7"/>
    <n v="0"/>
    <n v="0"/>
    <n v="2"/>
    <n v="34"/>
    <n v="0"/>
    <n v="3"/>
    <n v="8"/>
    <n v="343"/>
    <n v="3"/>
    <n v="16"/>
    <n v="32"/>
    <n v="90"/>
    <n v="3"/>
    <n v="4"/>
    <n v="12"/>
    <n v="66"/>
    <n v="0"/>
    <n v="3"/>
    <n v="13"/>
    <n v="4146"/>
    <x v="661"/>
    <n v="0"/>
    <x v="0"/>
    <x v="1"/>
    <n v="3.28"/>
    <x v="1"/>
    <x v="1"/>
    <x v="1"/>
    <x v="2"/>
    <n v="0"/>
  </r>
  <r>
    <n v="44430"/>
    <x v="628"/>
    <n v="44"/>
    <x v="13"/>
    <n v="12472"/>
    <n v="261"/>
    <n v="0"/>
    <n v="25"/>
    <n v="11"/>
    <n v="157"/>
    <n v="0"/>
    <n v="29"/>
    <n v="3"/>
    <n v="540"/>
    <n v="0"/>
    <n v="306"/>
    <n v="66"/>
    <n v="4543"/>
    <n v="1"/>
    <n v="869"/>
    <n v="413"/>
    <n v="999"/>
    <n v="0"/>
    <n v="188"/>
    <n v="68"/>
    <n v="500"/>
    <n v="0"/>
    <n v="139"/>
    <n v="77"/>
    <n v="203769"/>
    <x v="662"/>
    <n v="0"/>
    <x v="0"/>
    <x v="0"/>
    <n v="3.28"/>
    <x v="0"/>
    <x v="0"/>
    <x v="112"/>
    <x v="146"/>
    <n v="1"/>
  </r>
  <r>
    <n v="44560"/>
    <x v="409"/>
    <n v="44"/>
    <x v="13"/>
    <n v="1064"/>
    <n v="27"/>
    <n v="0"/>
    <n v="8"/>
    <n v="9"/>
    <n v="16"/>
    <n v="0"/>
    <n v="8"/>
    <n v="2"/>
    <n v="77"/>
    <n v="0"/>
    <n v="43"/>
    <n v="8"/>
    <n v="407"/>
    <n v="0"/>
    <n v="204"/>
    <n v="58"/>
    <n v="77"/>
    <n v="0"/>
    <n v="25"/>
    <n v="13"/>
    <n v="33"/>
    <n v="0"/>
    <n v="6"/>
    <n v="7"/>
    <n v="98601"/>
    <x v="663"/>
    <n v="0"/>
    <x v="0"/>
    <x v="1"/>
    <n v="3.28"/>
    <x v="1"/>
    <x v="1"/>
    <x v="1"/>
    <x v="2"/>
    <n v="0"/>
  </r>
  <r>
    <n v="44650"/>
    <x v="629"/>
    <n v="44"/>
    <x v="13"/>
    <n v="13608"/>
    <n v="132"/>
    <n v="0"/>
    <n v="38"/>
    <n v="17"/>
    <n v="120"/>
    <n v="0"/>
    <n v="25"/>
    <n v="15"/>
    <n v="239"/>
    <n v="0"/>
    <n v="415"/>
    <n v="176"/>
    <n v="2949"/>
    <n v="3"/>
    <n v="1312"/>
    <n v="917"/>
    <n v="709"/>
    <n v="0"/>
    <n v="240"/>
    <n v="215"/>
    <n v="385"/>
    <n v="0"/>
    <n v="278"/>
    <n v="227"/>
    <n v="55912"/>
    <x v="664"/>
    <n v="0"/>
    <x v="1"/>
    <x v="1"/>
    <n v="3.28"/>
    <x v="1"/>
    <x v="1"/>
    <x v="47"/>
    <x v="23"/>
    <n v="0"/>
  </r>
  <r>
    <n v="44847"/>
    <x v="630"/>
    <n v="44"/>
    <x v="13"/>
    <n v="1623"/>
    <n v="45"/>
    <n v="0"/>
    <n v="30"/>
    <n v="2"/>
    <n v="17"/>
    <n v="0"/>
    <n v="9"/>
    <n v="0"/>
    <n v="94"/>
    <n v="0"/>
    <n v="229"/>
    <n v="6"/>
    <n v="471"/>
    <n v="0"/>
    <n v="508"/>
    <n v="29"/>
    <n v="109"/>
    <n v="0"/>
    <n v="76"/>
    <n v="5"/>
    <n v="77"/>
    <n v="0"/>
    <n v="73"/>
    <n v="6"/>
    <n v="195532"/>
    <x v="665"/>
    <n v="0"/>
    <x v="1"/>
    <x v="1"/>
    <n v="3.28"/>
    <x v="0"/>
    <x v="0"/>
    <x v="1"/>
    <x v="29"/>
    <n v="0"/>
  </r>
  <r>
    <n v="44855"/>
    <x v="631"/>
    <n v="44"/>
    <x v="13"/>
    <n v="2682"/>
    <n v="42"/>
    <n v="0"/>
    <n v="1"/>
    <n v="10"/>
    <n v="38"/>
    <n v="0"/>
    <n v="4"/>
    <n v="5"/>
    <n v="76"/>
    <n v="0"/>
    <n v="12"/>
    <n v="61"/>
    <n v="692"/>
    <n v="0"/>
    <n v="58"/>
    <n v="264"/>
    <n v="228"/>
    <n v="0"/>
    <n v="16"/>
    <n v="68"/>
    <n v="120"/>
    <n v="0"/>
    <n v="19"/>
    <n v="50"/>
    <n v="12822"/>
    <x v="666"/>
    <n v="0"/>
    <x v="0"/>
    <x v="1"/>
    <n v="3.28"/>
    <x v="1"/>
    <x v="1"/>
    <x v="1"/>
    <x v="2"/>
    <n v="0"/>
  </r>
  <r>
    <n v="44874"/>
    <x v="193"/>
    <n v="44"/>
    <x v="13"/>
    <n v="8090"/>
    <n v="139"/>
    <n v="0"/>
    <n v="4"/>
    <n v="11"/>
    <n v="91"/>
    <n v="0"/>
    <n v="4"/>
    <n v="3"/>
    <n v="208"/>
    <n v="0"/>
    <n v="45"/>
    <n v="42"/>
    <n v="3319"/>
    <n v="0"/>
    <n v="167"/>
    <n v="238"/>
    <n v="741"/>
    <n v="0"/>
    <n v="27"/>
    <n v="46"/>
    <n v="552"/>
    <n v="0"/>
    <n v="41"/>
    <n v="48"/>
    <n v="33751"/>
    <x v="667"/>
    <n v="0"/>
    <x v="0"/>
    <x v="0"/>
    <n v="3.28"/>
    <x v="1"/>
    <x v="1"/>
    <x v="21"/>
    <x v="38"/>
    <n v="0"/>
  </r>
  <r>
    <n v="44"/>
    <x v="125"/>
    <n v="44"/>
    <x v="13"/>
    <n v="127618"/>
    <n v="1891"/>
    <n v="2"/>
    <n v="207"/>
    <n v="244"/>
    <n v="894"/>
    <n v="0"/>
    <n v="129"/>
    <n v="120"/>
    <n v="4201"/>
    <n v="4"/>
    <n v="2569"/>
    <n v="1757"/>
    <n v="42764"/>
    <n v="29"/>
    <n v="8380"/>
    <n v="8059"/>
    <n v="9734"/>
    <n v="8"/>
    <n v="1708"/>
    <n v="1723"/>
    <n v="5162"/>
    <n v="1"/>
    <n v="1289"/>
    <n v="1630"/>
    <n v="1057252"/>
    <x v="667"/>
    <n v="2"/>
    <x v="1"/>
    <x v="0"/>
    <n v="3.28"/>
    <x v="3"/>
    <x v="0"/>
    <x v="38"/>
    <x v="147"/>
    <n v="1"/>
  </r>
  <r>
    <n v="47001"/>
    <x v="632"/>
    <n v="47"/>
    <x v="14"/>
    <n v="103810"/>
    <n v="2209"/>
    <n v="0"/>
    <n v="41"/>
    <n v="301"/>
    <n v="1814"/>
    <n v="1"/>
    <n v="31"/>
    <n v="159"/>
    <n v="3552"/>
    <n v="3"/>
    <n v="114"/>
    <n v="1119"/>
    <n v="35152"/>
    <n v="16"/>
    <n v="508"/>
    <n v="6607"/>
    <n v="7909"/>
    <n v="4"/>
    <n v="108"/>
    <n v="1297"/>
    <n v="6404"/>
    <n v="3"/>
    <n v="126"/>
    <n v="1513"/>
    <n v="561281"/>
    <x v="668"/>
    <n v="1"/>
    <x v="1"/>
    <x v="0"/>
    <n v="3.48"/>
    <x v="0"/>
    <x v="0"/>
    <x v="113"/>
    <x v="148"/>
    <n v="0"/>
  </r>
  <r>
    <n v="47030"/>
    <x v="633"/>
    <n v="47"/>
    <x v="14"/>
    <n v="4727"/>
    <n v="120"/>
    <n v="0"/>
    <n v="0"/>
    <n v="10"/>
    <n v="78"/>
    <n v="0"/>
    <n v="1"/>
    <n v="11"/>
    <n v="92"/>
    <n v="0"/>
    <n v="11"/>
    <n v="38"/>
    <n v="2297"/>
    <n v="0"/>
    <n v="56"/>
    <n v="512"/>
    <n v="537"/>
    <n v="0"/>
    <n v="9"/>
    <n v="121"/>
    <n v="262"/>
    <n v="0"/>
    <n v="7"/>
    <n v="64"/>
    <n v="17777"/>
    <x v="669"/>
    <n v="0"/>
    <x v="1"/>
    <x v="0"/>
    <n v="3.48"/>
    <x v="1"/>
    <x v="1"/>
    <x v="1"/>
    <x v="2"/>
    <n v="0"/>
  </r>
  <r>
    <n v="47053"/>
    <x v="634"/>
    <n v="47"/>
    <x v="14"/>
    <n v="13738"/>
    <n v="288"/>
    <n v="0"/>
    <n v="4"/>
    <n v="31"/>
    <n v="217"/>
    <n v="0"/>
    <n v="4"/>
    <n v="24"/>
    <n v="441"/>
    <n v="0"/>
    <n v="10"/>
    <n v="113"/>
    <n v="5612"/>
    <n v="0"/>
    <n v="93"/>
    <n v="953"/>
    <n v="1488"/>
    <n v="0"/>
    <n v="13"/>
    <n v="289"/>
    <n v="825"/>
    <n v="0"/>
    <n v="32"/>
    <n v="223"/>
    <n v="45393"/>
    <x v="670"/>
    <n v="0"/>
    <x v="1"/>
    <x v="0"/>
    <n v="3.48"/>
    <x v="1"/>
    <x v="1"/>
    <x v="12"/>
    <x v="32"/>
    <n v="1"/>
  </r>
  <r>
    <n v="47058"/>
    <x v="635"/>
    <n v="47"/>
    <x v="14"/>
    <n v="4315"/>
    <n v="115"/>
    <n v="0"/>
    <n v="2"/>
    <n v="6"/>
    <n v="42"/>
    <n v="0"/>
    <n v="0"/>
    <n v="1"/>
    <n v="118"/>
    <n v="0"/>
    <n v="9"/>
    <n v="19"/>
    <n v="2418"/>
    <n v="0"/>
    <n v="82"/>
    <n v="224"/>
    <n v="339"/>
    <n v="0"/>
    <n v="7"/>
    <n v="15"/>
    <n v="287"/>
    <n v="0"/>
    <n v="15"/>
    <n v="32"/>
    <n v="34117"/>
    <x v="671"/>
    <n v="0"/>
    <x v="0"/>
    <x v="1"/>
    <n v="3.48"/>
    <x v="1"/>
    <x v="1"/>
    <x v="2"/>
    <x v="11"/>
    <n v="0"/>
  </r>
  <r>
    <n v="47161"/>
    <x v="636"/>
    <n v="47"/>
    <x v="14"/>
    <n v="2060"/>
    <n v="31"/>
    <n v="0"/>
    <n v="0"/>
    <n v="1"/>
    <n v="29"/>
    <n v="0"/>
    <n v="0"/>
    <n v="0"/>
    <n v="63"/>
    <n v="0"/>
    <n v="1"/>
    <n v="9"/>
    <n v="1276"/>
    <n v="0"/>
    <n v="3"/>
    <n v="57"/>
    <n v="234"/>
    <n v="0"/>
    <n v="0"/>
    <n v="5"/>
    <n v="187"/>
    <n v="0"/>
    <n v="0"/>
    <n v="13"/>
    <n v="11282"/>
    <x v="672"/>
    <n v="0"/>
    <x v="0"/>
    <x v="1"/>
    <n v="3.48"/>
    <x v="1"/>
    <x v="1"/>
    <x v="1"/>
    <x v="2"/>
    <n v="0"/>
  </r>
  <r>
    <n v="47170"/>
    <x v="637"/>
    <n v="47"/>
    <x v="14"/>
    <n v="4513"/>
    <n v="99"/>
    <n v="0"/>
    <n v="1"/>
    <n v="10"/>
    <n v="128"/>
    <n v="0"/>
    <n v="0"/>
    <n v="6"/>
    <n v="105"/>
    <n v="0"/>
    <n v="2"/>
    <n v="39"/>
    <n v="2326"/>
    <n v="1"/>
    <n v="15"/>
    <n v="317"/>
    <n v="465"/>
    <n v="0"/>
    <n v="5"/>
    <n v="64"/>
    <n v="240"/>
    <n v="0"/>
    <n v="5"/>
    <n v="43"/>
    <n v="24932"/>
    <x v="673"/>
    <n v="0"/>
    <x v="1"/>
    <x v="0"/>
    <n v="3.48"/>
    <x v="1"/>
    <x v="1"/>
    <x v="6"/>
    <x v="5"/>
    <n v="0"/>
  </r>
  <r>
    <n v="47189"/>
    <x v="638"/>
    <n v="47"/>
    <x v="14"/>
    <n v="25339"/>
    <n v="527"/>
    <n v="0"/>
    <n v="15"/>
    <n v="55"/>
    <n v="478"/>
    <n v="1"/>
    <n v="4"/>
    <n v="23"/>
    <n v="1574"/>
    <n v="0"/>
    <n v="27"/>
    <n v="346"/>
    <n v="11204"/>
    <n v="13"/>
    <n v="116"/>
    <n v="1719"/>
    <n v="2629"/>
    <n v="0"/>
    <n v="6"/>
    <n v="348"/>
    <n v="1577"/>
    <n v="0"/>
    <n v="22"/>
    <n v="274"/>
    <n v="133601"/>
    <x v="674"/>
    <n v="0"/>
    <x v="1"/>
    <x v="0"/>
    <n v="3.48"/>
    <x v="0"/>
    <x v="0"/>
    <x v="105"/>
    <x v="31"/>
    <n v="1"/>
  </r>
  <r>
    <n v="47205"/>
    <x v="39"/>
    <n v="47"/>
    <x v="14"/>
    <n v="1496"/>
    <n v="20"/>
    <n v="0"/>
    <n v="0"/>
    <n v="0"/>
    <n v="20"/>
    <n v="0"/>
    <n v="0"/>
    <n v="1"/>
    <n v="93"/>
    <n v="0"/>
    <n v="5"/>
    <n v="10"/>
    <n v="884"/>
    <n v="1"/>
    <n v="9"/>
    <n v="75"/>
    <n v="170"/>
    <n v="1"/>
    <n v="0"/>
    <n v="15"/>
    <n v="359"/>
    <n v="0"/>
    <n v="0"/>
    <n v="35"/>
    <n v="11906"/>
    <x v="675"/>
    <n v="0"/>
    <x v="0"/>
    <x v="1"/>
    <n v="3.48"/>
    <x v="1"/>
    <x v="1"/>
    <x v="1"/>
    <x v="2"/>
    <n v="0"/>
  </r>
  <r>
    <n v="47245"/>
    <x v="639"/>
    <n v="47"/>
    <x v="14"/>
    <n v="7958"/>
    <n v="107"/>
    <n v="0"/>
    <n v="0"/>
    <n v="16"/>
    <n v="106"/>
    <n v="0"/>
    <n v="0"/>
    <n v="18"/>
    <n v="287"/>
    <n v="0"/>
    <n v="11"/>
    <n v="130"/>
    <n v="3563"/>
    <n v="6"/>
    <n v="42"/>
    <n v="986"/>
    <n v="696"/>
    <n v="0"/>
    <n v="4"/>
    <n v="236"/>
    <n v="719"/>
    <n v="1"/>
    <n v="15"/>
    <n v="343"/>
    <n v="74147"/>
    <x v="676"/>
    <n v="0"/>
    <x v="0"/>
    <x v="1"/>
    <n v="3.48"/>
    <x v="1"/>
    <x v="1"/>
    <x v="15"/>
    <x v="38"/>
    <n v="1"/>
  </r>
  <r>
    <n v="47258"/>
    <x v="640"/>
    <n v="47"/>
    <x v="14"/>
    <n v="5431"/>
    <n v="84"/>
    <n v="0"/>
    <n v="1"/>
    <n v="18"/>
    <n v="75"/>
    <n v="0"/>
    <n v="0"/>
    <n v="11"/>
    <n v="147"/>
    <n v="0"/>
    <n v="11"/>
    <n v="102"/>
    <n v="1988"/>
    <n v="0"/>
    <n v="11"/>
    <n v="607"/>
    <n v="308"/>
    <n v="0"/>
    <n v="1"/>
    <n v="104"/>
    <n v="393"/>
    <n v="0"/>
    <n v="2"/>
    <n v="133"/>
    <n v="25694"/>
    <x v="677"/>
    <n v="0"/>
    <x v="1"/>
    <x v="1"/>
    <n v="3.48"/>
    <x v="1"/>
    <x v="1"/>
    <x v="1"/>
    <x v="2"/>
    <n v="0"/>
  </r>
  <r>
    <n v="47268"/>
    <x v="641"/>
    <n v="47"/>
    <x v="14"/>
    <n v="5985"/>
    <n v="146"/>
    <n v="0"/>
    <n v="0"/>
    <n v="18"/>
    <n v="73"/>
    <n v="0"/>
    <n v="0"/>
    <n v="26"/>
    <n v="129"/>
    <n v="0"/>
    <n v="6"/>
    <n v="202"/>
    <n v="2215"/>
    <n v="0"/>
    <n v="36"/>
    <n v="1646"/>
    <n v="416"/>
    <n v="0"/>
    <n v="14"/>
    <n v="395"/>
    <n v="222"/>
    <n v="0"/>
    <n v="4"/>
    <n v="220"/>
    <n v="21875"/>
    <x v="678"/>
    <n v="0"/>
    <x v="0"/>
    <x v="1"/>
    <n v="3.48"/>
    <x v="1"/>
    <x v="1"/>
    <x v="4"/>
    <x v="5"/>
    <n v="0"/>
  </r>
  <r>
    <n v="47288"/>
    <x v="642"/>
    <n v="47"/>
    <x v="14"/>
    <n v="27244"/>
    <n v="907"/>
    <n v="1"/>
    <n v="6"/>
    <n v="35"/>
    <n v="339"/>
    <n v="0"/>
    <n v="2"/>
    <n v="20"/>
    <n v="462"/>
    <n v="1"/>
    <n v="16"/>
    <n v="102"/>
    <n v="8808"/>
    <n v="1"/>
    <n v="55"/>
    <n v="826"/>
    <n v="2454"/>
    <n v="1"/>
    <n v="26"/>
    <n v="208"/>
    <n v="1591"/>
    <n v="0"/>
    <n v="7"/>
    <n v="248"/>
    <n v="75067"/>
    <x v="679"/>
    <n v="0"/>
    <x v="1"/>
    <x v="0"/>
    <n v="3.48"/>
    <x v="1"/>
    <x v="1"/>
    <x v="3"/>
    <x v="36"/>
    <n v="0"/>
  </r>
  <r>
    <n v="47318"/>
    <x v="643"/>
    <n v="47"/>
    <x v="14"/>
    <n v="1284"/>
    <n v="49"/>
    <n v="0"/>
    <n v="0"/>
    <n v="1"/>
    <n v="17"/>
    <n v="0"/>
    <n v="2"/>
    <n v="0"/>
    <n v="71"/>
    <n v="0"/>
    <n v="4"/>
    <n v="4"/>
    <n v="504"/>
    <n v="2"/>
    <n v="19"/>
    <n v="35"/>
    <n v="160"/>
    <n v="0"/>
    <n v="1"/>
    <n v="10"/>
    <n v="75"/>
    <n v="0"/>
    <n v="3"/>
    <n v="6"/>
    <n v="30354"/>
    <x v="680"/>
    <n v="0"/>
    <x v="0"/>
    <x v="1"/>
    <n v="3.48"/>
    <x v="1"/>
    <x v="1"/>
    <x v="32"/>
    <x v="22"/>
    <n v="0"/>
  </r>
  <r>
    <n v="47460"/>
    <x v="644"/>
    <n v="47"/>
    <x v="14"/>
    <n v="2337"/>
    <n v="41"/>
    <n v="0"/>
    <n v="2"/>
    <n v="2"/>
    <n v="30"/>
    <n v="0"/>
    <n v="2"/>
    <n v="3"/>
    <n v="69"/>
    <n v="0"/>
    <n v="0"/>
    <n v="7"/>
    <n v="1323"/>
    <n v="0"/>
    <n v="15"/>
    <n v="55"/>
    <n v="193"/>
    <n v="0"/>
    <n v="1"/>
    <n v="5"/>
    <n v="160"/>
    <n v="0"/>
    <n v="3"/>
    <n v="18"/>
    <n v="22349"/>
    <x v="681"/>
    <n v="0"/>
    <x v="0"/>
    <x v="1"/>
    <n v="3.48"/>
    <x v="1"/>
    <x v="1"/>
    <x v="1"/>
    <x v="2"/>
    <n v="0"/>
  </r>
  <r>
    <n v="47541"/>
    <x v="645"/>
    <n v="47"/>
    <x v="14"/>
    <n v="1573"/>
    <n v="38"/>
    <n v="0"/>
    <n v="0"/>
    <n v="5"/>
    <n v="33"/>
    <n v="0"/>
    <n v="0"/>
    <n v="12"/>
    <n v="90"/>
    <n v="0"/>
    <n v="0"/>
    <n v="109"/>
    <n v="823"/>
    <n v="0"/>
    <n v="3"/>
    <n v="370"/>
    <n v="128"/>
    <n v="0"/>
    <n v="2"/>
    <n v="30"/>
    <n v="83"/>
    <n v="0"/>
    <n v="4"/>
    <n v="74"/>
    <n v="10544"/>
    <x v="682"/>
    <n v="0"/>
    <x v="0"/>
    <x v="1"/>
    <n v="3.48"/>
    <x v="1"/>
    <x v="1"/>
    <x v="1"/>
    <x v="2"/>
    <n v="0"/>
  </r>
  <r>
    <n v="47545"/>
    <x v="646"/>
    <n v="47"/>
    <x v="14"/>
    <n v="881"/>
    <n v="26"/>
    <n v="0"/>
    <n v="0"/>
    <n v="0"/>
    <n v="10"/>
    <n v="0"/>
    <n v="0"/>
    <n v="0"/>
    <n v="74"/>
    <n v="0"/>
    <n v="1"/>
    <n v="11"/>
    <n v="449"/>
    <n v="0"/>
    <n v="9"/>
    <n v="29"/>
    <n v="139"/>
    <n v="0"/>
    <n v="3"/>
    <n v="7"/>
    <n v="125"/>
    <n v="0"/>
    <n v="4"/>
    <n v="3"/>
    <n v="13675"/>
    <x v="683"/>
    <n v="0"/>
    <x v="0"/>
    <x v="1"/>
    <n v="3.48"/>
    <x v="1"/>
    <x v="1"/>
    <x v="2"/>
    <x v="7"/>
    <n v="0"/>
  </r>
  <r>
    <n v="47551"/>
    <x v="647"/>
    <n v="47"/>
    <x v="14"/>
    <n v="15429"/>
    <n v="321"/>
    <n v="0"/>
    <n v="0"/>
    <n v="11"/>
    <n v="168"/>
    <n v="0"/>
    <n v="1"/>
    <n v="2"/>
    <n v="434"/>
    <n v="0"/>
    <n v="1"/>
    <n v="28"/>
    <n v="6141"/>
    <n v="0"/>
    <n v="18"/>
    <n v="277"/>
    <n v="1315"/>
    <n v="0"/>
    <n v="4"/>
    <n v="63"/>
    <n v="1201"/>
    <n v="1"/>
    <n v="9"/>
    <n v="58"/>
    <n v="42136"/>
    <x v="684"/>
    <n v="0"/>
    <x v="1"/>
    <x v="0"/>
    <n v="3.48"/>
    <x v="1"/>
    <x v="1"/>
    <x v="1"/>
    <x v="2"/>
    <n v="0"/>
  </r>
  <r>
    <n v="47555"/>
    <x v="648"/>
    <n v="47"/>
    <x v="14"/>
    <n v="17161"/>
    <n v="419"/>
    <n v="0"/>
    <n v="7"/>
    <n v="24"/>
    <n v="238"/>
    <n v="0"/>
    <n v="1"/>
    <n v="23"/>
    <n v="488"/>
    <n v="0"/>
    <n v="16"/>
    <n v="120"/>
    <n v="9677"/>
    <n v="1"/>
    <n v="124"/>
    <n v="1162"/>
    <n v="1901"/>
    <n v="0"/>
    <n v="24"/>
    <n v="229"/>
    <n v="1197"/>
    <n v="0"/>
    <n v="23"/>
    <n v="218"/>
    <n v="70559"/>
    <x v="685"/>
    <n v="0"/>
    <x v="1"/>
    <x v="0"/>
    <n v="3.48"/>
    <x v="1"/>
    <x v="1"/>
    <x v="10"/>
    <x v="149"/>
    <n v="1"/>
  </r>
  <r>
    <n v="47570"/>
    <x v="649"/>
    <n v="47"/>
    <x v="14"/>
    <n v="4770"/>
    <n v="85"/>
    <n v="0"/>
    <n v="1"/>
    <n v="10"/>
    <n v="77"/>
    <n v="0"/>
    <n v="0"/>
    <n v="9"/>
    <n v="234"/>
    <n v="0"/>
    <n v="1"/>
    <n v="77"/>
    <n v="2834"/>
    <n v="8"/>
    <n v="22"/>
    <n v="395"/>
    <n v="262"/>
    <n v="0"/>
    <n v="1"/>
    <n v="67"/>
    <n v="242"/>
    <n v="2"/>
    <n v="4"/>
    <n v="74"/>
    <n v="34212"/>
    <x v="686"/>
    <n v="0"/>
    <x v="1"/>
    <x v="0"/>
    <n v="3.48"/>
    <x v="1"/>
    <x v="1"/>
    <x v="13"/>
    <x v="23"/>
    <n v="0"/>
  </r>
  <r>
    <n v="47605"/>
    <x v="650"/>
    <n v="47"/>
    <x v="14"/>
    <n v="6397"/>
    <n v="168"/>
    <n v="0"/>
    <n v="0"/>
    <n v="7"/>
    <n v="30"/>
    <n v="0"/>
    <n v="0"/>
    <n v="1"/>
    <n v="217"/>
    <n v="0"/>
    <n v="30"/>
    <n v="113"/>
    <n v="3086"/>
    <n v="0"/>
    <n v="89"/>
    <n v="554"/>
    <n v="444"/>
    <n v="0"/>
    <n v="18"/>
    <n v="112"/>
    <n v="326"/>
    <n v="0"/>
    <n v="12"/>
    <n v="48"/>
    <n v="12939"/>
    <x v="687"/>
    <n v="0"/>
    <x v="1"/>
    <x v="1"/>
    <n v="3.48"/>
    <x v="1"/>
    <x v="1"/>
    <x v="47"/>
    <x v="122"/>
    <n v="0"/>
  </r>
  <r>
    <n v="47660"/>
    <x v="651"/>
    <n v="47"/>
    <x v="14"/>
    <n v="8350"/>
    <n v="306"/>
    <n v="0"/>
    <n v="44"/>
    <n v="6"/>
    <n v="149"/>
    <n v="0"/>
    <n v="17"/>
    <n v="6"/>
    <n v="137"/>
    <n v="0"/>
    <n v="57"/>
    <n v="41"/>
    <n v="3909"/>
    <n v="1"/>
    <n v="280"/>
    <n v="251"/>
    <n v="671"/>
    <n v="1"/>
    <n v="21"/>
    <n v="63"/>
    <n v="347"/>
    <n v="0"/>
    <n v="23"/>
    <n v="58"/>
    <n v="17662"/>
    <x v="688"/>
    <n v="0"/>
    <x v="1"/>
    <x v="1"/>
    <n v="3.48"/>
    <x v="1"/>
    <x v="1"/>
    <x v="6"/>
    <x v="1"/>
    <n v="0"/>
  </r>
  <r>
    <n v="47675"/>
    <x v="335"/>
    <n v="47"/>
    <x v="14"/>
    <n v="2855"/>
    <n v="37"/>
    <n v="0"/>
    <n v="0"/>
    <n v="0"/>
    <n v="23"/>
    <n v="0"/>
    <n v="0"/>
    <n v="1"/>
    <n v="66"/>
    <n v="0"/>
    <n v="0"/>
    <n v="4"/>
    <n v="815"/>
    <n v="0"/>
    <n v="2"/>
    <n v="15"/>
    <n v="344"/>
    <n v="0"/>
    <n v="1"/>
    <n v="8"/>
    <n v="185"/>
    <n v="0"/>
    <n v="0"/>
    <n v="3"/>
    <n v="12138"/>
    <x v="689"/>
    <n v="0"/>
    <x v="1"/>
    <x v="0"/>
    <n v="3.48"/>
    <x v="1"/>
    <x v="1"/>
    <x v="1"/>
    <x v="2"/>
    <n v="0"/>
  </r>
  <r>
    <n v="47692"/>
    <x v="652"/>
    <n v="47"/>
    <x v="14"/>
    <n v="786"/>
    <n v="11"/>
    <n v="0"/>
    <n v="0"/>
    <n v="2"/>
    <n v="16"/>
    <n v="0"/>
    <n v="1"/>
    <n v="1"/>
    <n v="84"/>
    <n v="0"/>
    <n v="3"/>
    <n v="7"/>
    <n v="425"/>
    <n v="2"/>
    <n v="8"/>
    <n v="27"/>
    <n v="80"/>
    <n v="1"/>
    <n v="0"/>
    <n v="10"/>
    <n v="83"/>
    <n v="0"/>
    <n v="4"/>
    <n v="11"/>
    <n v="22375"/>
    <x v="690"/>
    <n v="0"/>
    <x v="0"/>
    <x v="1"/>
    <n v="3.48"/>
    <x v="1"/>
    <x v="1"/>
    <x v="12"/>
    <x v="5"/>
    <n v="0"/>
  </r>
  <r>
    <n v="47703"/>
    <x v="653"/>
    <n v="47"/>
    <x v="14"/>
    <n v="431"/>
    <n v="12"/>
    <n v="0"/>
    <n v="0"/>
    <n v="0"/>
    <n v="5"/>
    <n v="0"/>
    <n v="0"/>
    <n v="0"/>
    <n v="15"/>
    <n v="0"/>
    <n v="0"/>
    <n v="1"/>
    <n v="175"/>
    <n v="0"/>
    <n v="2"/>
    <n v="9"/>
    <n v="16"/>
    <n v="0"/>
    <n v="0"/>
    <n v="0"/>
    <n v="36"/>
    <n v="0"/>
    <n v="2"/>
    <n v="4"/>
    <n v="13465"/>
    <x v="691"/>
    <n v="0"/>
    <x v="0"/>
    <x v="1"/>
    <n v="3.48"/>
    <x v="1"/>
    <x v="1"/>
    <x v="1"/>
    <x v="2"/>
    <n v="0"/>
  </r>
  <r>
    <n v="47707"/>
    <x v="654"/>
    <n v="47"/>
    <x v="14"/>
    <n v="1274"/>
    <n v="35"/>
    <n v="0"/>
    <n v="0"/>
    <n v="1"/>
    <n v="22"/>
    <n v="0"/>
    <n v="0"/>
    <n v="1"/>
    <n v="65"/>
    <n v="0"/>
    <n v="0"/>
    <n v="23"/>
    <n v="534"/>
    <n v="1"/>
    <n v="16"/>
    <n v="56"/>
    <n v="120"/>
    <n v="0"/>
    <n v="6"/>
    <n v="18"/>
    <n v="147"/>
    <n v="1"/>
    <n v="4"/>
    <n v="21"/>
    <n v="27959"/>
    <x v="692"/>
    <n v="0"/>
    <x v="0"/>
    <x v="1"/>
    <n v="3.48"/>
    <x v="1"/>
    <x v="1"/>
    <x v="1"/>
    <x v="2"/>
    <n v="1"/>
  </r>
  <r>
    <n v="47720"/>
    <x v="655"/>
    <n v="47"/>
    <x v="14"/>
    <n v="1048"/>
    <n v="35"/>
    <n v="0"/>
    <n v="0"/>
    <n v="1"/>
    <n v="16"/>
    <n v="0"/>
    <n v="0"/>
    <n v="2"/>
    <n v="49"/>
    <n v="0"/>
    <n v="6"/>
    <n v="11"/>
    <n v="504"/>
    <n v="0"/>
    <n v="16"/>
    <n v="55"/>
    <n v="130"/>
    <n v="0"/>
    <n v="7"/>
    <n v="16"/>
    <n v="69"/>
    <n v="0"/>
    <n v="5"/>
    <n v="10"/>
    <n v="11739"/>
    <x v="693"/>
    <n v="0"/>
    <x v="0"/>
    <x v="1"/>
    <n v="3.48"/>
    <x v="1"/>
    <x v="1"/>
    <x v="1"/>
    <x v="2"/>
    <n v="0"/>
  </r>
  <r>
    <n v="47745"/>
    <x v="656"/>
    <n v="47"/>
    <x v="14"/>
    <n v="10330"/>
    <n v="170"/>
    <n v="0"/>
    <n v="0"/>
    <n v="2"/>
    <n v="119"/>
    <n v="0"/>
    <n v="0"/>
    <n v="3"/>
    <n v="368"/>
    <n v="0"/>
    <n v="0"/>
    <n v="25"/>
    <n v="8015"/>
    <n v="2"/>
    <n v="22"/>
    <n v="149"/>
    <n v="1362"/>
    <n v="1"/>
    <n v="6"/>
    <n v="27"/>
    <n v="845"/>
    <n v="0"/>
    <n v="0"/>
    <n v="31"/>
    <n v="30855"/>
    <x v="694"/>
    <n v="0"/>
    <x v="1"/>
    <x v="0"/>
    <n v="3.48"/>
    <x v="1"/>
    <x v="1"/>
    <x v="4"/>
    <x v="1"/>
    <n v="0"/>
  </r>
  <r>
    <n v="47798"/>
    <x v="657"/>
    <n v="47"/>
    <x v="14"/>
    <n v="4010"/>
    <n v="85"/>
    <n v="0"/>
    <n v="0"/>
    <n v="5"/>
    <n v="40"/>
    <n v="0"/>
    <n v="0"/>
    <n v="4"/>
    <n v="101"/>
    <n v="0"/>
    <n v="1"/>
    <n v="19"/>
    <n v="2211"/>
    <n v="0"/>
    <n v="6"/>
    <n v="78"/>
    <n v="482"/>
    <n v="0"/>
    <n v="0"/>
    <n v="17"/>
    <n v="635"/>
    <n v="0"/>
    <n v="0"/>
    <n v="24"/>
    <n v="14922"/>
    <x v="695"/>
    <n v="0"/>
    <x v="0"/>
    <x v="1"/>
    <n v="3.48"/>
    <x v="1"/>
    <x v="1"/>
    <x v="6"/>
    <x v="1"/>
    <n v="0"/>
  </r>
  <r>
    <n v="47960"/>
    <x v="658"/>
    <n v="47"/>
    <x v="14"/>
    <n v="1965"/>
    <n v="36"/>
    <n v="0"/>
    <n v="0"/>
    <n v="0"/>
    <n v="40"/>
    <n v="0"/>
    <n v="0"/>
    <n v="0"/>
    <n v="131"/>
    <n v="0"/>
    <n v="1"/>
    <n v="11"/>
    <n v="1428"/>
    <n v="1"/>
    <n v="8"/>
    <n v="79"/>
    <n v="201"/>
    <n v="0"/>
    <n v="0"/>
    <n v="7"/>
    <n v="147"/>
    <n v="0"/>
    <n v="1"/>
    <n v="7"/>
    <n v="11034"/>
    <x v="696"/>
    <n v="0"/>
    <x v="0"/>
    <x v="1"/>
    <n v="3.48"/>
    <x v="1"/>
    <x v="1"/>
    <x v="1"/>
    <x v="2"/>
    <n v="0"/>
  </r>
  <r>
    <n v="47980"/>
    <x v="659"/>
    <n v="47"/>
    <x v="14"/>
    <n v="21191"/>
    <n v="401"/>
    <n v="3"/>
    <n v="1"/>
    <n v="83"/>
    <n v="379"/>
    <n v="2"/>
    <n v="2"/>
    <n v="122"/>
    <n v="580"/>
    <n v="0"/>
    <n v="6"/>
    <n v="905"/>
    <n v="6862"/>
    <n v="2"/>
    <n v="99"/>
    <n v="3979"/>
    <n v="1112"/>
    <n v="0"/>
    <n v="7"/>
    <n v="645"/>
    <n v="1284"/>
    <n v="0"/>
    <n v="23"/>
    <n v="1172"/>
    <n v="77793"/>
    <x v="697"/>
    <n v="0"/>
    <x v="1"/>
    <x v="0"/>
    <n v="3.48"/>
    <x v="1"/>
    <x v="1"/>
    <x v="21"/>
    <x v="38"/>
    <n v="0"/>
  </r>
  <r>
    <n v="47"/>
    <x v="125"/>
    <n v="47"/>
    <x v="14"/>
    <n v="308688"/>
    <n v="6928"/>
    <n v="4"/>
    <n v="125"/>
    <n v="661"/>
    <n v="4811"/>
    <n v="4"/>
    <n v="68"/>
    <n v="490"/>
    <n v="10336"/>
    <n v="4"/>
    <n v="350"/>
    <n v="3745"/>
    <n v="127458"/>
    <n v="58"/>
    <n v="1784"/>
    <n v="22104"/>
    <n v="26705"/>
    <n v="9"/>
    <n v="295"/>
    <n v="4431"/>
    <n v="20253"/>
    <n v="8"/>
    <n v="359"/>
    <n v="4981"/>
    <n v="1513782"/>
    <x v="698"/>
    <n v="1"/>
    <x v="1"/>
    <x v="0"/>
    <n v="3.48"/>
    <x v="4"/>
    <x v="0"/>
    <x v="114"/>
    <x v="150"/>
    <n v="5"/>
  </r>
  <r>
    <n v="50001"/>
    <x v="660"/>
    <n v="50"/>
    <x v="15"/>
    <n v="86527"/>
    <n v="1502"/>
    <n v="10"/>
    <n v="28"/>
    <n v="56"/>
    <n v="1287"/>
    <n v="0"/>
    <n v="37"/>
    <n v="34"/>
    <n v="3225"/>
    <n v="1"/>
    <n v="331"/>
    <n v="426"/>
    <n v="19445"/>
    <n v="3"/>
    <n v="960"/>
    <n v="1020"/>
    <n v="5901"/>
    <n v="1"/>
    <n v="245"/>
    <n v="269"/>
    <n v="3627"/>
    <n v="1"/>
    <n v="293"/>
    <n v="274"/>
    <n v="585858"/>
    <x v="699"/>
    <n v="1"/>
    <x v="1"/>
    <x v="1"/>
    <n v="2.87"/>
    <x v="0"/>
    <x v="0"/>
    <x v="115"/>
    <x v="151"/>
    <n v="0"/>
  </r>
  <r>
    <n v="50006"/>
    <x v="661"/>
    <n v="50"/>
    <x v="15"/>
    <n v="15942"/>
    <n v="379"/>
    <n v="1"/>
    <n v="4"/>
    <n v="24"/>
    <n v="227"/>
    <n v="0"/>
    <n v="8"/>
    <n v="6"/>
    <n v="992"/>
    <n v="0"/>
    <n v="30"/>
    <n v="124"/>
    <n v="3201"/>
    <n v="2"/>
    <n v="104"/>
    <n v="296"/>
    <n v="1061"/>
    <n v="0"/>
    <n v="24"/>
    <n v="110"/>
    <n v="925"/>
    <n v="0"/>
    <n v="35"/>
    <n v="91"/>
    <n v="96750"/>
    <x v="700"/>
    <n v="0"/>
    <x v="1"/>
    <x v="1"/>
    <n v="2.87"/>
    <x v="1"/>
    <x v="1"/>
    <x v="11"/>
    <x v="152"/>
    <n v="0"/>
  </r>
  <r>
    <n v="50110"/>
    <x v="662"/>
    <n v="50"/>
    <x v="15"/>
    <n v="1676"/>
    <n v="25"/>
    <n v="0"/>
    <n v="2"/>
    <n v="2"/>
    <n v="27"/>
    <n v="0"/>
    <n v="0"/>
    <n v="0"/>
    <n v="51"/>
    <n v="0"/>
    <n v="10"/>
    <n v="1"/>
    <n v="458"/>
    <n v="0"/>
    <n v="22"/>
    <n v="15"/>
    <n v="96"/>
    <n v="0"/>
    <n v="8"/>
    <n v="4"/>
    <n v="77"/>
    <n v="0"/>
    <n v="9"/>
    <n v="3"/>
    <n v="7181"/>
    <x v="701"/>
    <n v="0"/>
    <x v="0"/>
    <x v="1"/>
    <n v="2.87"/>
    <x v="1"/>
    <x v="1"/>
    <x v="6"/>
    <x v="5"/>
    <n v="0"/>
  </r>
  <r>
    <n v="50124"/>
    <x v="663"/>
    <n v="50"/>
    <x v="15"/>
    <n v="1801"/>
    <n v="29"/>
    <n v="0"/>
    <n v="0"/>
    <n v="0"/>
    <n v="33"/>
    <n v="0"/>
    <n v="1"/>
    <n v="1"/>
    <n v="87"/>
    <n v="0"/>
    <n v="1"/>
    <n v="9"/>
    <n v="391"/>
    <n v="0"/>
    <n v="22"/>
    <n v="21"/>
    <n v="153"/>
    <n v="0"/>
    <n v="7"/>
    <n v="8"/>
    <n v="191"/>
    <n v="0"/>
    <n v="12"/>
    <n v="16"/>
    <n v="6652"/>
    <x v="702"/>
    <n v="0"/>
    <x v="1"/>
    <x v="1"/>
    <n v="2.87"/>
    <x v="1"/>
    <x v="1"/>
    <x v="75"/>
    <x v="39"/>
    <n v="0"/>
  </r>
  <r>
    <n v="50150"/>
    <x v="664"/>
    <n v="50"/>
    <x v="15"/>
    <n v="2278"/>
    <n v="22"/>
    <n v="1"/>
    <n v="0"/>
    <n v="6"/>
    <n v="45"/>
    <n v="0"/>
    <n v="0"/>
    <n v="0"/>
    <n v="104"/>
    <n v="0"/>
    <n v="6"/>
    <n v="4"/>
    <n v="589"/>
    <n v="0"/>
    <n v="10"/>
    <n v="23"/>
    <n v="147"/>
    <n v="0"/>
    <n v="2"/>
    <n v="7"/>
    <n v="221"/>
    <n v="1"/>
    <n v="1"/>
    <n v="6"/>
    <n v="15896"/>
    <x v="703"/>
    <n v="0"/>
    <x v="1"/>
    <x v="1"/>
    <n v="2.87"/>
    <x v="1"/>
    <x v="1"/>
    <x v="6"/>
    <x v="23"/>
    <n v="0"/>
  </r>
  <r>
    <n v="50223"/>
    <x v="665"/>
    <n v="50"/>
    <x v="15"/>
    <n v="1809"/>
    <n v="54"/>
    <n v="0"/>
    <n v="0"/>
    <n v="1"/>
    <n v="32"/>
    <n v="0"/>
    <n v="0"/>
    <n v="0"/>
    <n v="77"/>
    <n v="0"/>
    <n v="0"/>
    <n v="5"/>
    <n v="416"/>
    <n v="2"/>
    <n v="8"/>
    <n v="19"/>
    <n v="162"/>
    <n v="0"/>
    <n v="1"/>
    <n v="4"/>
    <n v="75"/>
    <n v="0"/>
    <n v="0"/>
    <n v="0"/>
    <n v="7825"/>
    <x v="704"/>
    <n v="0"/>
    <x v="0"/>
    <x v="1"/>
    <n v="2.87"/>
    <x v="1"/>
    <x v="1"/>
    <x v="13"/>
    <x v="5"/>
    <n v="0"/>
  </r>
  <r>
    <n v="50226"/>
    <x v="666"/>
    <n v="50"/>
    <x v="15"/>
    <n v="4626"/>
    <n v="98"/>
    <n v="0"/>
    <n v="3"/>
    <n v="5"/>
    <n v="77"/>
    <n v="0"/>
    <n v="2"/>
    <n v="8"/>
    <n v="147"/>
    <n v="0"/>
    <n v="12"/>
    <n v="34"/>
    <n v="1405"/>
    <n v="0"/>
    <n v="38"/>
    <n v="43"/>
    <n v="382"/>
    <n v="0"/>
    <n v="10"/>
    <n v="24"/>
    <n v="203"/>
    <n v="0"/>
    <n v="8"/>
    <n v="7"/>
    <n v="25201"/>
    <x v="705"/>
    <n v="0"/>
    <x v="1"/>
    <x v="1"/>
    <n v="2.87"/>
    <x v="1"/>
    <x v="1"/>
    <x v="75"/>
    <x v="153"/>
    <n v="0"/>
  </r>
  <r>
    <n v="50245"/>
    <x v="667"/>
    <n v="50"/>
    <x v="15"/>
    <n v="227"/>
    <n v="2"/>
    <n v="0"/>
    <n v="0"/>
    <n v="0"/>
    <n v="1"/>
    <n v="0"/>
    <n v="0"/>
    <n v="0"/>
    <n v="13"/>
    <n v="0"/>
    <n v="0"/>
    <n v="0"/>
    <n v="86"/>
    <n v="0"/>
    <n v="0"/>
    <n v="1"/>
    <n v="12"/>
    <n v="0"/>
    <n v="0"/>
    <n v="0"/>
    <n v="10"/>
    <n v="0"/>
    <n v="0"/>
    <n v="0"/>
    <n v="1905"/>
    <x v="706"/>
    <n v="0"/>
    <x v="1"/>
    <x v="1"/>
    <n v="2.87"/>
    <x v="1"/>
    <x v="1"/>
    <x v="1"/>
    <x v="2"/>
    <n v="0"/>
  </r>
  <r>
    <n v="50251"/>
    <x v="668"/>
    <n v="50"/>
    <x v="15"/>
    <n v="4123"/>
    <n v="51"/>
    <n v="0"/>
    <n v="0"/>
    <n v="0"/>
    <n v="43"/>
    <n v="0"/>
    <n v="1"/>
    <n v="0"/>
    <n v="100"/>
    <n v="0"/>
    <n v="4"/>
    <n v="1"/>
    <n v="1259"/>
    <n v="0"/>
    <n v="61"/>
    <n v="44"/>
    <n v="250"/>
    <n v="0"/>
    <n v="18"/>
    <n v="11"/>
    <n v="291"/>
    <n v="0"/>
    <n v="9"/>
    <n v="7"/>
    <n v="8665"/>
    <x v="707"/>
    <n v="0"/>
    <x v="1"/>
    <x v="0"/>
    <n v="2.87"/>
    <x v="1"/>
    <x v="1"/>
    <x v="4"/>
    <x v="5"/>
    <n v="0"/>
  </r>
  <r>
    <n v="50270"/>
    <x v="669"/>
    <n v="50"/>
    <x v="15"/>
    <n v="2099"/>
    <n v="19"/>
    <n v="0"/>
    <n v="0"/>
    <n v="0"/>
    <n v="17"/>
    <n v="0"/>
    <n v="0"/>
    <n v="0"/>
    <n v="54"/>
    <n v="0"/>
    <n v="0"/>
    <n v="2"/>
    <n v="434"/>
    <n v="0"/>
    <n v="13"/>
    <n v="5"/>
    <n v="125"/>
    <n v="0"/>
    <n v="0"/>
    <n v="4"/>
    <n v="91"/>
    <n v="0"/>
    <n v="4"/>
    <n v="0"/>
    <n v="4341"/>
    <x v="708"/>
    <n v="0"/>
    <x v="1"/>
    <x v="1"/>
    <n v="2.87"/>
    <x v="1"/>
    <x v="1"/>
    <x v="1"/>
    <x v="2"/>
    <n v="0"/>
  </r>
  <r>
    <n v="50287"/>
    <x v="670"/>
    <n v="50"/>
    <x v="15"/>
    <n v="2612"/>
    <n v="38"/>
    <n v="0"/>
    <n v="0"/>
    <n v="3"/>
    <n v="45"/>
    <n v="0"/>
    <n v="1"/>
    <n v="3"/>
    <n v="151"/>
    <n v="0"/>
    <n v="5"/>
    <n v="4"/>
    <n v="907"/>
    <n v="0"/>
    <n v="24"/>
    <n v="23"/>
    <n v="255"/>
    <n v="0"/>
    <n v="8"/>
    <n v="7"/>
    <n v="137"/>
    <n v="0"/>
    <n v="2"/>
    <n v="7"/>
    <n v="13347"/>
    <x v="709"/>
    <n v="0"/>
    <x v="1"/>
    <x v="1"/>
    <n v="2.87"/>
    <x v="1"/>
    <x v="1"/>
    <x v="54"/>
    <x v="23"/>
    <n v="0"/>
  </r>
  <r>
    <n v="50313"/>
    <x v="52"/>
    <n v="50"/>
    <x v="15"/>
    <n v="23359"/>
    <n v="360"/>
    <n v="1"/>
    <n v="5"/>
    <n v="5"/>
    <n v="281"/>
    <n v="0"/>
    <n v="5"/>
    <n v="2"/>
    <n v="1071"/>
    <n v="0"/>
    <n v="76"/>
    <n v="63"/>
    <n v="8134"/>
    <n v="6"/>
    <n v="204"/>
    <n v="285"/>
    <n v="1844"/>
    <n v="0"/>
    <n v="55"/>
    <n v="40"/>
    <n v="992"/>
    <n v="0"/>
    <n v="45"/>
    <n v="47"/>
    <n v="76058"/>
    <x v="710"/>
    <n v="0"/>
    <x v="1"/>
    <x v="1"/>
    <n v="2.87"/>
    <x v="1"/>
    <x v="1"/>
    <x v="70"/>
    <x v="154"/>
    <n v="1"/>
  </r>
  <r>
    <n v="50318"/>
    <x v="643"/>
    <n v="50"/>
    <x v="15"/>
    <n v="2084"/>
    <n v="32"/>
    <n v="0"/>
    <n v="0"/>
    <n v="2"/>
    <n v="30"/>
    <n v="0"/>
    <n v="0"/>
    <n v="0"/>
    <n v="91"/>
    <n v="0"/>
    <n v="5"/>
    <n v="1"/>
    <n v="464"/>
    <n v="0"/>
    <n v="13"/>
    <n v="12"/>
    <n v="170"/>
    <n v="0"/>
    <n v="4"/>
    <n v="1"/>
    <n v="157"/>
    <n v="0"/>
    <n v="6"/>
    <n v="17"/>
    <n v="15593"/>
    <x v="711"/>
    <n v="0"/>
    <x v="1"/>
    <x v="1"/>
    <n v="2.87"/>
    <x v="1"/>
    <x v="1"/>
    <x v="86"/>
    <x v="82"/>
    <n v="0"/>
  </r>
  <r>
    <n v="50325"/>
    <x v="671"/>
    <n v="50"/>
    <x v="15"/>
    <n v="3679"/>
    <n v="87"/>
    <n v="0"/>
    <n v="40"/>
    <n v="3"/>
    <n v="49"/>
    <n v="0"/>
    <n v="47"/>
    <n v="0"/>
    <n v="123"/>
    <n v="0"/>
    <n v="169"/>
    <n v="8"/>
    <n v="1091"/>
    <n v="3"/>
    <n v="540"/>
    <n v="30"/>
    <n v="227"/>
    <n v="0"/>
    <n v="239"/>
    <n v="2"/>
    <n v="60"/>
    <n v="0"/>
    <n v="34"/>
    <n v="2"/>
    <n v="7573"/>
    <x v="712"/>
    <n v="0"/>
    <x v="1"/>
    <x v="0"/>
    <n v="2.87"/>
    <x v="1"/>
    <x v="1"/>
    <x v="75"/>
    <x v="99"/>
    <n v="0"/>
  </r>
  <r>
    <n v="50330"/>
    <x v="672"/>
    <n v="50"/>
    <x v="15"/>
    <n v="3762"/>
    <n v="38"/>
    <n v="0"/>
    <n v="1"/>
    <n v="1"/>
    <n v="55"/>
    <n v="0"/>
    <n v="0"/>
    <n v="1"/>
    <n v="231"/>
    <n v="0"/>
    <n v="24"/>
    <n v="8"/>
    <n v="1349"/>
    <n v="0"/>
    <n v="105"/>
    <n v="34"/>
    <n v="352"/>
    <n v="0"/>
    <n v="26"/>
    <n v="9"/>
    <n v="197"/>
    <n v="0"/>
    <n v="18"/>
    <n v="7"/>
    <n v="12370"/>
    <x v="713"/>
    <n v="0"/>
    <x v="1"/>
    <x v="0"/>
    <n v="2.87"/>
    <x v="1"/>
    <x v="1"/>
    <x v="10"/>
    <x v="32"/>
    <n v="0"/>
  </r>
  <r>
    <n v="50350"/>
    <x v="673"/>
    <n v="50"/>
    <x v="15"/>
    <n v="3954"/>
    <n v="92"/>
    <n v="0"/>
    <n v="3"/>
    <n v="0"/>
    <n v="83"/>
    <n v="0"/>
    <n v="1"/>
    <n v="1"/>
    <n v="246"/>
    <n v="0"/>
    <n v="27"/>
    <n v="8"/>
    <n v="2015"/>
    <n v="2"/>
    <n v="128"/>
    <n v="39"/>
    <n v="309"/>
    <n v="0"/>
    <n v="16"/>
    <n v="11"/>
    <n v="181"/>
    <n v="0"/>
    <n v="11"/>
    <n v="4"/>
    <n v="29267"/>
    <x v="714"/>
    <n v="0"/>
    <x v="1"/>
    <x v="1"/>
    <n v="2.87"/>
    <x v="1"/>
    <x v="1"/>
    <x v="18"/>
    <x v="36"/>
    <n v="0"/>
  </r>
  <r>
    <n v="50370"/>
    <x v="674"/>
    <n v="50"/>
    <x v="15"/>
    <n v="2039"/>
    <n v="66"/>
    <n v="0"/>
    <n v="1"/>
    <n v="0"/>
    <n v="55"/>
    <n v="0"/>
    <n v="2"/>
    <n v="0"/>
    <n v="161"/>
    <n v="0"/>
    <n v="43"/>
    <n v="9"/>
    <n v="1220"/>
    <n v="0"/>
    <n v="154"/>
    <n v="34"/>
    <n v="247"/>
    <n v="0"/>
    <n v="24"/>
    <n v="6"/>
    <n v="155"/>
    <n v="0"/>
    <n v="29"/>
    <n v="12"/>
    <n v="10124"/>
    <x v="715"/>
    <n v="0"/>
    <x v="0"/>
    <x v="1"/>
    <n v="2.87"/>
    <x v="1"/>
    <x v="1"/>
    <x v="3"/>
    <x v="7"/>
    <n v="0"/>
  </r>
  <r>
    <n v="50400"/>
    <x v="675"/>
    <n v="50"/>
    <x v="15"/>
    <n v="4668"/>
    <n v="53"/>
    <n v="0"/>
    <n v="1"/>
    <n v="2"/>
    <n v="42"/>
    <n v="0"/>
    <n v="1"/>
    <n v="3"/>
    <n v="151"/>
    <n v="0"/>
    <n v="39"/>
    <n v="6"/>
    <n v="1253"/>
    <n v="0"/>
    <n v="88"/>
    <n v="56"/>
    <n v="354"/>
    <n v="0"/>
    <n v="14"/>
    <n v="10"/>
    <n v="166"/>
    <n v="0"/>
    <n v="22"/>
    <n v="5"/>
    <n v="12550"/>
    <x v="716"/>
    <n v="0"/>
    <x v="1"/>
    <x v="0"/>
    <n v="2.87"/>
    <x v="1"/>
    <x v="1"/>
    <x v="1"/>
    <x v="22"/>
    <n v="0"/>
  </r>
  <r>
    <n v="50450"/>
    <x v="676"/>
    <n v="50"/>
    <x v="15"/>
    <n v="4534"/>
    <n v="75"/>
    <n v="0"/>
    <n v="9"/>
    <n v="3"/>
    <n v="80"/>
    <n v="0"/>
    <n v="12"/>
    <n v="1"/>
    <n v="249"/>
    <n v="0"/>
    <n v="103"/>
    <n v="20"/>
    <n v="1949"/>
    <n v="1"/>
    <n v="258"/>
    <n v="92"/>
    <n v="283"/>
    <n v="0"/>
    <n v="24"/>
    <n v="19"/>
    <n v="200"/>
    <n v="0"/>
    <n v="25"/>
    <n v="12"/>
    <n v="9171"/>
    <x v="717"/>
    <n v="0"/>
    <x v="1"/>
    <x v="1"/>
    <n v="2.87"/>
    <x v="1"/>
    <x v="1"/>
    <x v="30"/>
    <x v="13"/>
    <n v="0"/>
  </r>
  <r>
    <n v="50568"/>
    <x v="677"/>
    <n v="50"/>
    <x v="15"/>
    <n v="11480"/>
    <n v="173"/>
    <n v="0"/>
    <n v="12"/>
    <n v="7"/>
    <n v="222"/>
    <n v="0"/>
    <n v="19"/>
    <n v="6"/>
    <n v="495"/>
    <n v="0"/>
    <n v="108"/>
    <n v="32"/>
    <n v="3044"/>
    <n v="2"/>
    <n v="412"/>
    <n v="146"/>
    <n v="652"/>
    <n v="1"/>
    <n v="114"/>
    <n v="34"/>
    <n v="900"/>
    <n v="1"/>
    <n v="131"/>
    <n v="49"/>
    <n v="46127"/>
    <x v="718"/>
    <n v="0"/>
    <x v="1"/>
    <x v="0"/>
    <n v="2.87"/>
    <x v="1"/>
    <x v="1"/>
    <x v="56"/>
    <x v="85"/>
    <n v="0"/>
  </r>
  <r>
    <n v="50573"/>
    <x v="678"/>
    <n v="50"/>
    <x v="15"/>
    <n v="7171"/>
    <n v="112"/>
    <n v="0"/>
    <n v="3"/>
    <n v="0"/>
    <n v="127"/>
    <n v="0"/>
    <n v="9"/>
    <n v="5"/>
    <n v="425"/>
    <n v="0"/>
    <n v="54"/>
    <n v="31"/>
    <n v="2118"/>
    <n v="1"/>
    <n v="124"/>
    <n v="74"/>
    <n v="606"/>
    <n v="1"/>
    <n v="27"/>
    <n v="13"/>
    <n v="620"/>
    <n v="0"/>
    <n v="42"/>
    <n v="53"/>
    <n v="33556"/>
    <x v="719"/>
    <n v="0"/>
    <x v="1"/>
    <x v="1"/>
    <n v="2.87"/>
    <x v="1"/>
    <x v="1"/>
    <x v="79"/>
    <x v="153"/>
    <n v="0"/>
  </r>
  <r>
    <n v="50577"/>
    <x v="679"/>
    <n v="50"/>
    <x v="15"/>
    <n v="3371"/>
    <n v="36"/>
    <n v="0"/>
    <n v="0"/>
    <n v="2"/>
    <n v="69"/>
    <n v="0"/>
    <n v="0"/>
    <n v="1"/>
    <n v="129"/>
    <n v="0"/>
    <n v="7"/>
    <n v="25"/>
    <n v="1295"/>
    <n v="1"/>
    <n v="27"/>
    <n v="83"/>
    <n v="292"/>
    <n v="0"/>
    <n v="3"/>
    <n v="8"/>
    <n v="252"/>
    <n v="1"/>
    <n v="4"/>
    <n v="10"/>
    <n v="11461"/>
    <x v="720"/>
    <n v="0"/>
    <x v="0"/>
    <x v="1"/>
    <n v="2.87"/>
    <x v="1"/>
    <x v="1"/>
    <x v="47"/>
    <x v="32"/>
    <n v="0"/>
  </r>
  <r>
    <n v="50590"/>
    <x v="352"/>
    <n v="50"/>
    <x v="15"/>
    <n v="5564"/>
    <n v="125"/>
    <n v="0"/>
    <n v="0"/>
    <n v="1"/>
    <n v="85"/>
    <n v="0"/>
    <n v="1"/>
    <n v="4"/>
    <n v="393"/>
    <n v="0"/>
    <n v="27"/>
    <n v="24"/>
    <n v="2228"/>
    <n v="2"/>
    <n v="51"/>
    <n v="76"/>
    <n v="580"/>
    <n v="0"/>
    <n v="12"/>
    <n v="9"/>
    <n v="482"/>
    <n v="1"/>
    <n v="14"/>
    <n v="17"/>
    <n v="13832"/>
    <x v="721"/>
    <n v="0"/>
    <x v="0"/>
    <x v="1"/>
    <n v="2.87"/>
    <x v="1"/>
    <x v="1"/>
    <x v="28"/>
    <x v="92"/>
    <n v="0"/>
  </r>
  <r>
    <n v="50606"/>
    <x v="680"/>
    <n v="50"/>
    <x v="15"/>
    <n v="3041"/>
    <n v="34"/>
    <n v="0"/>
    <n v="0"/>
    <n v="7"/>
    <n v="33"/>
    <n v="0"/>
    <n v="1"/>
    <n v="3"/>
    <n v="73"/>
    <n v="0"/>
    <n v="11"/>
    <n v="14"/>
    <n v="600"/>
    <n v="0"/>
    <n v="24"/>
    <n v="75"/>
    <n v="191"/>
    <n v="0"/>
    <n v="2"/>
    <n v="11"/>
    <n v="254"/>
    <n v="0"/>
    <n v="10"/>
    <n v="55"/>
    <n v="20176"/>
    <x v="722"/>
    <n v="0"/>
    <x v="1"/>
    <x v="1"/>
    <n v="2.87"/>
    <x v="1"/>
    <x v="1"/>
    <x v="4"/>
    <x v="16"/>
    <n v="0"/>
  </r>
  <r>
    <n v="50680"/>
    <x v="681"/>
    <n v="50"/>
    <x v="15"/>
    <n v="2460"/>
    <n v="38"/>
    <n v="0"/>
    <n v="1"/>
    <n v="1"/>
    <n v="38"/>
    <n v="0"/>
    <n v="1"/>
    <n v="1"/>
    <n v="103"/>
    <n v="0"/>
    <n v="2"/>
    <n v="14"/>
    <n v="545"/>
    <n v="0"/>
    <n v="7"/>
    <n v="47"/>
    <n v="199"/>
    <n v="0"/>
    <n v="1"/>
    <n v="16"/>
    <n v="123"/>
    <n v="0"/>
    <n v="5"/>
    <n v="13"/>
    <n v="13620"/>
    <x v="723"/>
    <n v="0"/>
    <x v="0"/>
    <x v="1"/>
    <n v="2.87"/>
    <x v="1"/>
    <x v="1"/>
    <x v="12"/>
    <x v="16"/>
    <n v="0"/>
  </r>
  <r>
    <n v="50683"/>
    <x v="682"/>
    <n v="50"/>
    <x v="15"/>
    <n v="3072"/>
    <n v="36"/>
    <n v="0"/>
    <n v="0"/>
    <n v="2"/>
    <n v="35"/>
    <n v="0"/>
    <n v="0"/>
    <n v="0"/>
    <n v="133"/>
    <n v="0"/>
    <n v="4"/>
    <n v="11"/>
    <n v="804"/>
    <n v="0"/>
    <n v="15"/>
    <n v="23"/>
    <n v="268"/>
    <n v="0"/>
    <n v="10"/>
    <n v="7"/>
    <n v="226"/>
    <n v="0"/>
    <n v="1"/>
    <n v="14"/>
    <n v="9993"/>
    <x v="724"/>
    <n v="0"/>
    <x v="1"/>
    <x v="1"/>
    <n v="2.87"/>
    <x v="1"/>
    <x v="1"/>
    <x v="1"/>
    <x v="22"/>
    <n v="0"/>
  </r>
  <r>
    <n v="50686"/>
    <x v="683"/>
    <n v="50"/>
    <x v="15"/>
    <n v="324"/>
    <n v="2"/>
    <n v="0"/>
    <n v="1"/>
    <n v="0"/>
    <n v="3"/>
    <n v="0"/>
    <n v="0"/>
    <n v="0"/>
    <n v="7"/>
    <n v="0"/>
    <n v="1"/>
    <n v="2"/>
    <n v="88"/>
    <n v="0"/>
    <n v="2"/>
    <n v="2"/>
    <n v="42"/>
    <n v="0"/>
    <n v="0"/>
    <n v="0"/>
    <n v="80"/>
    <n v="0"/>
    <n v="1"/>
    <n v="3"/>
    <n v="1415"/>
    <x v="725"/>
    <n v="0"/>
    <x v="0"/>
    <x v="1"/>
    <n v="2.87"/>
    <x v="1"/>
    <x v="1"/>
    <x v="1"/>
    <x v="2"/>
    <n v="0"/>
  </r>
  <r>
    <n v="50689"/>
    <x v="417"/>
    <n v="50"/>
    <x v="15"/>
    <n v="6773"/>
    <n v="112"/>
    <n v="0"/>
    <n v="0"/>
    <n v="4"/>
    <n v="68"/>
    <n v="0"/>
    <n v="1"/>
    <n v="5"/>
    <n v="333"/>
    <n v="0"/>
    <n v="10"/>
    <n v="28"/>
    <n v="1619"/>
    <n v="5"/>
    <n v="62"/>
    <n v="94"/>
    <n v="502"/>
    <n v="0"/>
    <n v="27"/>
    <n v="12"/>
    <n v="414"/>
    <n v="0"/>
    <n v="13"/>
    <n v="31"/>
    <n v="29867"/>
    <x v="726"/>
    <n v="0"/>
    <x v="1"/>
    <x v="1"/>
    <n v="2.87"/>
    <x v="1"/>
    <x v="1"/>
    <x v="47"/>
    <x v="36"/>
    <n v="0"/>
  </r>
  <r>
    <n v="50711"/>
    <x v="684"/>
    <n v="50"/>
    <x v="15"/>
    <n v="8514"/>
    <n v="140"/>
    <n v="0"/>
    <n v="7"/>
    <n v="3"/>
    <n v="106"/>
    <n v="0"/>
    <n v="3"/>
    <n v="0"/>
    <n v="409"/>
    <n v="0"/>
    <n v="30"/>
    <n v="33"/>
    <n v="3758"/>
    <n v="5"/>
    <n v="64"/>
    <n v="156"/>
    <n v="793"/>
    <n v="3"/>
    <n v="11"/>
    <n v="45"/>
    <n v="534"/>
    <n v="0"/>
    <n v="23"/>
    <n v="29"/>
    <n v="19392"/>
    <x v="727"/>
    <n v="0"/>
    <x v="1"/>
    <x v="0"/>
    <n v="2.87"/>
    <x v="1"/>
    <x v="1"/>
    <x v="116"/>
    <x v="135"/>
    <n v="0"/>
  </r>
  <r>
    <n v="50"/>
    <x v="125"/>
    <n v="50"/>
    <x v="15"/>
    <n v="223569"/>
    <n v="3830"/>
    <n v="13"/>
    <n v="121"/>
    <n v="140"/>
    <n v="2008"/>
    <n v="0"/>
    <n v="116"/>
    <n v="51"/>
    <n v="9824"/>
    <n v="1"/>
    <n v="1139"/>
    <n v="947"/>
    <n v="62165"/>
    <n v="35"/>
    <n v="3540"/>
    <n v="2868"/>
    <n v="16455"/>
    <n v="6"/>
    <n v="932"/>
    <n v="701"/>
    <n v="11841"/>
    <n v="5"/>
    <n v="807"/>
    <n v="791"/>
    <n v="1145766"/>
    <x v="728"/>
    <n v="1"/>
    <x v="1"/>
    <x v="0"/>
    <n v="2.87"/>
    <x v="0"/>
    <x v="0"/>
    <x v="117"/>
    <x v="155"/>
    <n v="1"/>
  </r>
  <r>
    <n v="52001"/>
    <x v="685"/>
    <n v="52"/>
    <x v="16"/>
    <n v="44502"/>
    <n v="530"/>
    <n v="2"/>
    <n v="44"/>
    <n v="71"/>
    <n v="523"/>
    <n v="7"/>
    <n v="62"/>
    <n v="77"/>
    <n v="2775"/>
    <n v="4"/>
    <n v="893"/>
    <n v="1088"/>
    <n v="10526"/>
    <n v="14"/>
    <n v="1582"/>
    <n v="1781"/>
    <n v="3786"/>
    <n v="1"/>
    <n v="440"/>
    <n v="484"/>
    <n v="4782"/>
    <n v="2"/>
    <n v="740"/>
    <n v="598"/>
    <n v="413484"/>
    <x v="729"/>
    <n v="1"/>
    <x v="0"/>
    <x v="1"/>
    <n v="2.77"/>
    <x v="0"/>
    <x v="0"/>
    <x v="118"/>
    <x v="156"/>
    <n v="0"/>
  </r>
  <r>
    <n v="52019"/>
    <x v="448"/>
    <n v="52"/>
    <x v="16"/>
    <n v="2478"/>
    <n v="20"/>
    <n v="0"/>
    <n v="0"/>
    <n v="0"/>
    <n v="19"/>
    <n v="0"/>
    <n v="0"/>
    <n v="0"/>
    <n v="318"/>
    <n v="0"/>
    <n v="3"/>
    <n v="6"/>
    <n v="861"/>
    <n v="0"/>
    <n v="19"/>
    <n v="18"/>
    <n v="153"/>
    <n v="0"/>
    <n v="0"/>
    <n v="4"/>
    <n v="386"/>
    <n v="0"/>
    <n v="4"/>
    <n v="5"/>
    <n v="10070"/>
    <x v="730"/>
    <n v="0"/>
    <x v="1"/>
    <x v="1"/>
    <n v="2.77"/>
    <x v="1"/>
    <x v="1"/>
    <x v="75"/>
    <x v="138"/>
    <n v="0"/>
  </r>
  <r>
    <n v="52022"/>
    <x v="686"/>
    <n v="52"/>
    <x v="16"/>
    <n v="304"/>
    <n v="3"/>
    <n v="0"/>
    <n v="0"/>
    <n v="0"/>
    <n v="0"/>
    <n v="0"/>
    <n v="0"/>
    <n v="0"/>
    <n v="17"/>
    <n v="0"/>
    <n v="19"/>
    <n v="4"/>
    <n v="54"/>
    <n v="0"/>
    <n v="43"/>
    <n v="6"/>
    <n v="8"/>
    <n v="0"/>
    <n v="5"/>
    <n v="1"/>
    <n v="6"/>
    <n v="0"/>
    <n v="14"/>
    <n v="3"/>
    <n v="7769"/>
    <x v="731"/>
    <n v="0"/>
    <x v="0"/>
    <x v="1"/>
    <n v="2.77"/>
    <x v="1"/>
    <x v="1"/>
    <x v="1"/>
    <x v="5"/>
    <n v="0"/>
  </r>
  <r>
    <n v="52036"/>
    <x v="687"/>
    <n v="52"/>
    <x v="16"/>
    <n v="1378"/>
    <n v="9"/>
    <n v="0"/>
    <n v="0"/>
    <n v="1"/>
    <n v="15"/>
    <n v="0"/>
    <n v="0"/>
    <n v="1"/>
    <n v="162"/>
    <n v="0"/>
    <n v="2"/>
    <n v="6"/>
    <n v="375"/>
    <n v="0"/>
    <n v="9"/>
    <n v="15"/>
    <n v="81"/>
    <n v="0"/>
    <n v="1"/>
    <n v="3"/>
    <n v="127"/>
    <n v="0"/>
    <n v="4"/>
    <n v="1"/>
    <n v="9108"/>
    <x v="732"/>
    <n v="0"/>
    <x v="0"/>
    <x v="1"/>
    <n v="2.77"/>
    <x v="1"/>
    <x v="1"/>
    <x v="1"/>
    <x v="43"/>
    <n v="0"/>
  </r>
  <r>
    <n v="52051"/>
    <x v="688"/>
    <n v="52"/>
    <x v="16"/>
    <n v="1264"/>
    <n v="11"/>
    <n v="0"/>
    <n v="0"/>
    <n v="0"/>
    <n v="12"/>
    <n v="0"/>
    <n v="0"/>
    <n v="1"/>
    <n v="135"/>
    <n v="0"/>
    <n v="1"/>
    <n v="1"/>
    <n v="446"/>
    <n v="0"/>
    <n v="21"/>
    <n v="11"/>
    <n v="114"/>
    <n v="0"/>
    <n v="11"/>
    <n v="0"/>
    <n v="231"/>
    <n v="0"/>
    <n v="1"/>
    <n v="3"/>
    <n v="9146"/>
    <x v="733"/>
    <n v="0"/>
    <x v="0"/>
    <x v="1"/>
    <n v="2.77"/>
    <x v="1"/>
    <x v="1"/>
    <x v="11"/>
    <x v="34"/>
    <n v="0"/>
  </r>
  <r>
    <n v="52079"/>
    <x v="689"/>
    <n v="52"/>
    <x v="16"/>
    <n v="11464"/>
    <n v="91"/>
    <n v="0"/>
    <n v="45"/>
    <n v="205"/>
    <n v="88"/>
    <n v="0"/>
    <n v="99"/>
    <n v="286"/>
    <n v="407"/>
    <n v="0"/>
    <n v="787"/>
    <n v="3188"/>
    <n v="1371"/>
    <n v="1"/>
    <n v="1076"/>
    <n v="4938"/>
    <n v="195"/>
    <n v="0"/>
    <n v="126"/>
    <n v="977"/>
    <n v="192"/>
    <n v="0"/>
    <n v="267"/>
    <n v="1234"/>
    <n v="58608"/>
    <x v="734"/>
    <n v="0"/>
    <x v="1"/>
    <x v="0"/>
    <n v="2.77"/>
    <x v="1"/>
    <x v="1"/>
    <x v="22"/>
    <x v="157"/>
    <n v="2"/>
  </r>
  <r>
    <n v="52083"/>
    <x v="199"/>
    <n v="52"/>
    <x v="16"/>
    <n v="619"/>
    <n v="2"/>
    <n v="0"/>
    <n v="0"/>
    <n v="0"/>
    <n v="6"/>
    <n v="0"/>
    <n v="0"/>
    <n v="0"/>
    <n v="41"/>
    <n v="0"/>
    <n v="0"/>
    <n v="2"/>
    <n v="197"/>
    <n v="0"/>
    <n v="1"/>
    <n v="3"/>
    <n v="47"/>
    <n v="0"/>
    <n v="0"/>
    <n v="0"/>
    <n v="46"/>
    <n v="0"/>
    <n v="0"/>
    <n v="2"/>
    <n v="6636"/>
    <x v="735"/>
    <n v="0"/>
    <x v="0"/>
    <x v="1"/>
    <n v="2.77"/>
    <x v="1"/>
    <x v="1"/>
    <x v="22"/>
    <x v="52"/>
    <n v="0"/>
  </r>
  <r>
    <n v="52110"/>
    <x v="690"/>
    <n v="52"/>
    <x v="16"/>
    <n v="3137"/>
    <n v="19"/>
    <n v="0"/>
    <n v="2"/>
    <n v="0"/>
    <n v="48"/>
    <n v="0"/>
    <n v="1"/>
    <n v="0"/>
    <n v="240"/>
    <n v="0"/>
    <n v="37"/>
    <n v="3"/>
    <n v="1205"/>
    <n v="0"/>
    <n v="58"/>
    <n v="30"/>
    <n v="266"/>
    <n v="0"/>
    <n v="4"/>
    <n v="8"/>
    <n v="444"/>
    <n v="0"/>
    <n v="11"/>
    <n v="8"/>
    <n v="25063"/>
    <x v="736"/>
    <n v="0"/>
    <x v="0"/>
    <x v="1"/>
    <n v="2.77"/>
    <x v="1"/>
    <x v="1"/>
    <x v="47"/>
    <x v="62"/>
    <n v="0"/>
  </r>
  <r>
    <n v="52203"/>
    <x v="691"/>
    <n v="52"/>
    <x v="16"/>
    <n v="1437"/>
    <n v="20"/>
    <n v="0"/>
    <n v="0"/>
    <n v="3"/>
    <n v="11"/>
    <n v="0"/>
    <n v="0"/>
    <n v="1"/>
    <n v="140"/>
    <n v="0"/>
    <n v="13"/>
    <n v="3"/>
    <n v="485"/>
    <n v="0"/>
    <n v="18"/>
    <n v="30"/>
    <n v="50"/>
    <n v="0"/>
    <n v="6"/>
    <n v="0"/>
    <n v="217"/>
    <n v="0"/>
    <n v="8"/>
    <n v="9"/>
    <n v="8904"/>
    <x v="737"/>
    <n v="0"/>
    <x v="0"/>
    <x v="1"/>
    <n v="2.77"/>
    <x v="1"/>
    <x v="1"/>
    <x v="45"/>
    <x v="3"/>
    <n v="0"/>
  </r>
  <r>
    <n v="52207"/>
    <x v="692"/>
    <n v="52"/>
    <x v="16"/>
    <n v="2016"/>
    <n v="23"/>
    <n v="0"/>
    <n v="0"/>
    <n v="1"/>
    <n v="27"/>
    <n v="0"/>
    <n v="2"/>
    <n v="0"/>
    <n v="134"/>
    <n v="0"/>
    <n v="13"/>
    <n v="6"/>
    <n v="765"/>
    <n v="0"/>
    <n v="30"/>
    <n v="32"/>
    <n v="158"/>
    <n v="0"/>
    <n v="2"/>
    <n v="4"/>
    <n v="282"/>
    <n v="0"/>
    <n v="16"/>
    <n v="2"/>
    <n v="14480"/>
    <x v="738"/>
    <n v="0"/>
    <x v="0"/>
    <x v="1"/>
    <n v="2.77"/>
    <x v="1"/>
    <x v="1"/>
    <x v="22"/>
    <x v="99"/>
    <n v="0"/>
  </r>
  <r>
    <n v="52210"/>
    <x v="693"/>
    <n v="52"/>
    <x v="16"/>
    <n v="259"/>
    <n v="2"/>
    <n v="0"/>
    <n v="2"/>
    <n v="0"/>
    <n v="2"/>
    <n v="0"/>
    <n v="0"/>
    <n v="0"/>
    <n v="3"/>
    <n v="0"/>
    <n v="5"/>
    <n v="0"/>
    <n v="62"/>
    <n v="0"/>
    <n v="31"/>
    <n v="6"/>
    <n v="21"/>
    <n v="0"/>
    <n v="7"/>
    <n v="0"/>
    <n v="9"/>
    <n v="0"/>
    <n v="6"/>
    <n v="0"/>
    <n v="7618"/>
    <x v="739"/>
    <n v="0"/>
    <x v="0"/>
    <x v="1"/>
    <n v="2.77"/>
    <x v="1"/>
    <x v="1"/>
    <x v="10"/>
    <x v="5"/>
    <n v="0"/>
  </r>
  <r>
    <n v="52215"/>
    <x v="159"/>
    <n v="52"/>
    <x v="16"/>
    <n v="2576"/>
    <n v="15"/>
    <n v="0"/>
    <n v="21"/>
    <n v="0"/>
    <n v="8"/>
    <n v="0"/>
    <n v="37"/>
    <n v="0"/>
    <n v="15"/>
    <n v="0"/>
    <n v="106"/>
    <n v="0"/>
    <n v="75"/>
    <n v="0"/>
    <n v="813"/>
    <n v="0"/>
    <n v="12"/>
    <n v="0"/>
    <n v="134"/>
    <n v="0"/>
    <n v="8"/>
    <n v="0"/>
    <n v="152"/>
    <n v="0"/>
    <n v="16338"/>
    <x v="740"/>
    <n v="0"/>
    <x v="0"/>
    <x v="1"/>
    <n v="2.77"/>
    <x v="1"/>
    <x v="1"/>
    <x v="6"/>
    <x v="21"/>
    <n v="0"/>
  </r>
  <r>
    <n v="52224"/>
    <x v="694"/>
    <n v="52"/>
    <x v="16"/>
    <n v="1649"/>
    <n v="14"/>
    <n v="0"/>
    <n v="8"/>
    <n v="0"/>
    <n v="5"/>
    <n v="0"/>
    <n v="23"/>
    <n v="0"/>
    <n v="18"/>
    <n v="0"/>
    <n v="120"/>
    <n v="5"/>
    <n v="66"/>
    <n v="0"/>
    <n v="653"/>
    <n v="5"/>
    <n v="8"/>
    <n v="0"/>
    <n v="119"/>
    <n v="0"/>
    <n v="5"/>
    <n v="0"/>
    <n v="99"/>
    <n v="2"/>
    <n v="9675"/>
    <x v="741"/>
    <n v="0"/>
    <x v="0"/>
    <x v="1"/>
    <n v="2.77"/>
    <x v="1"/>
    <x v="1"/>
    <x v="4"/>
    <x v="11"/>
    <n v="0"/>
  </r>
  <r>
    <n v="52227"/>
    <x v="695"/>
    <n v="52"/>
    <x v="16"/>
    <n v="2204"/>
    <n v="28"/>
    <n v="0"/>
    <n v="33"/>
    <n v="0"/>
    <n v="16"/>
    <n v="0"/>
    <n v="49"/>
    <n v="0"/>
    <n v="46"/>
    <n v="0"/>
    <n v="291"/>
    <n v="3"/>
    <n v="82"/>
    <n v="0"/>
    <n v="620"/>
    <n v="6"/>
    <n v="21"/>
    <n v="0"/>
    <n v="131"/>
    <n v="0"/>
    <n v="11"/>
    <n v="0"/>
    <n v="146"/>
    <n v="2"/>
    <n v="38792"/>
    <x v="742"/>
    <n v="0"/>
    <x v="0"/>
    <x v="0"/>
    <n v="2.77"/>
    <x v="1"/>
    <x v="1"/>
    <x v="86"/>
    <x v="16"/>
    <n v="0"/>
  </r>
  <r>
    <n v="52233"/>
    <x v="696"/>
    <n v="52"/>
    <x v="16"/>
    <n v="4280"/>
    <n v="51"/>
    <n v="0"/>
    <n v="7"/>
    <n v="9"/>
    <n v="50"/>
    <n v="0"/>
    <n v="8"/>
    <n v="6"/>
    <n v="252"/>
    <n v="0"/>
    <n v="84"/>
    <n v="74"/>
    <n v="1208"/>
    <n v="2"/>
    <n v="296"/>
    <n v="210"/>
    <n v="180"/>
    <n v="0"/>
    <n v="50"/>
    <n v="15"/>
    <n v="361"/>
    <n v="0"/>
    <n v="68"/>
    <n v="49"/>
    <n v="6188"/>
    <x v="743"/>
    <n v="0"/>
    <x v="0"/>
    <x v="1"/>
    <n v="2.77"/>
    <x v="1"/>
    <x v="1"/>
    <x v="10"/>
    <x v="158"/>
    <n v="0"/>
  </r>
  <r>
    <n v="52240"/>
    <x v="697"/>
    <n v="52"/>
    <x v="16"/>
    <n v="1563"/>
    <n v="16"/>
    <n v="0"/>
    <n v="3"/>
    <n v="3"/>
    <n v="15"/>
    <n v="0"/>
    <n v="0"/>
    <n v="5"/>
    <n v="88"/>
    <n v="0"/>
    <n v="10"/>
    <n v="46"/>
    <n v="584"/>
    <n v="0"/>
    <n v="36"/>
    <n v="88"/>
    <n v="127"/>
    <n v="0"/>
    <n v="0"/>
    <n v="24"/>
    <n v="131"/>
    <n v="0"/>
    <n v="10"/>
    <n v="24"/>
    <n v="15949"/>
    <x v="744"/>
    <n v="0"/>
    <x v="0"/>
    <x v="1"/>
    <n v="2.77"/>
    <x v="1"/>
    <x v="1"/>
    <x v="6"/>
    <x v="138"/>
    <n v="0"/>
  </r>
  <r>
    <n v="52250"/>
    <x v="698"/>
    <n v="52"/>
    <x v="16"/>
    <n v="15624"/>
    <n v="115"/>
    <n v="0"/>
    <n v="8"/>
    <n v="274"/>
    <n v="84"/>
    <n v="0"/>
    <n v="16"/>
    <n v="401"/>
    <n v="391"/>
    <n v="0"/>
    <n v="180"/>
    <n v="5922"/>
    <n v="1430"/>
    <n v="1"/>
    <n v="247"/>
    <n v="8282"/>
    <n v="227"/>
    <n v="0"/>
    <n v="33"/>
    <n v="1451"/>
    <n v="136"/>
    <n v="0"/>
    <n v="70"/>
    <n v="2486"/>
    <n v="23249"/>
    <x v="745"/>
    <n v="1"/>
    <x v="1"/>
    <x v="1"/>
    <n v="2.77"/>
    <x v="1"/>
    <x v="1"/>
    <x v="119"/>
    <x v="159"/>
    <n v="0"/>
  </r>
  <r>
    <n v="52254"/>
    <x v="699"/>
    <n v="52"/>
    <x v="16"/>
    <n v="1476"/>
    <n v="9"/>
    <n v="0"/>
    <n v="0"/>
    <n v="0"/>
    <n v="14"/>
    <n v="0"/>
    <n v="0"/>
    <n v="1"/>
    <n v="70"/>
    <n v="0"/>
    <n v="3"/>
    <n v="7"/>
    <n v="422"/>
    <n v="0"/>
    <n v="14"/>
    <n v="12"/>
    <n v="63"/>
    <n v="0"/>
    <n v="2"/>
    <n v="1"/>
    <n v="217"/>
    <n v="0"/>
    <n v="6"/>
    <n v="4"/>
    <n v="7776"/>
    <x v="746"/>
    <n v="0"/>
    <x v="0"/>
    <x v="1"/>
    <n v="2.77"/>
    <x v="1"/>
    <x v="1"/>
    <x v="1"/>
    <x v="16"/>
    <n v="0"/>
  </r>
  <r>
    <n v="52256"/>
    <x v="700"/>
    <n v="52"/>
    <x v="16"/>
    <n v="5052"/>
    <n v="43"/>
    <n v="0"/>
    <n v="0"/>
    <n v="1"/>
    <n v="38"/>
    <n v="0"/>
    <n v="0"/>
    <n v="0"/>
    <n v="260"/>
    <n v="0"/>
    <n v="15"/>
    <n v="19"/>
    <n v="1890"/>
    <n v="0"/>
    <n v="59"/>
    <n v="56"/>
    <n v="174"/>
    <n v="0"/>
    <n v="5"/>
    <n v="6"/>
    <n v="447"/>
    <n v="0"/>
    <n v="12"/>
    <n v="18"/>
    <n v="12935"/>
    <x v="747"/>
    <n v="0"/>
    <x v="1"/>
    <x v="1"/>
    <n v="2.77"/>
    <x v="1"/>
    <x v="1"/>
    <x v="31"/>
    <x v="21"/>
    <n v="1"/>
  </r>
  <r>
    <n v="52258"/>
    <x v="701"/>
    <n v="52"/>
    <x v="16"/>
    <n v="6248"/>
    <n v="28"/>
    <n v="0"/>
    <n v="4"/>
    <n v="0"/>
    <n v="58"/>
    <n v="0"/>
    <n v="7"/>
    <n v="1"/>
    <n v="364"/>
    <n v="1"/>
    <n v="69"/>
    <n v="6"/>
    <n v="2336"/>
    <n v="3"/>
    <n v="172"/>
    <n v="14"/>
    <n v="359"/>
    <n v="0"/>
    <n v="13"/>
    <n v="2"/>
    <n v="456"/>
    <n v="2"/>
    <n v="49"/>
    <n v="5"/>
    <n v="15092"/>
    <x v="748"/>
    <n v="0"/>
    <x v="1"/>
    <x v="0"/>
    <n v="2.77"/>
    <x v="1"/>
    <x v="1"/>
    <x v="12"/>
    <x v="76"/>
    <n v="1"/>
  </r>
  <r>
    <n v="52260"/>
    <x v="366"/>
    <n v="52"/>
    <x v="16"/>
    <n v="2770"/>
    <n v="16"/>
    <n v="0"/>
    <n v="2"/>
    <n v="1"/>
    <n v="45"/>
    <n v="0"/>
    <n v="1"/>
    <n v="4"/>
    <n v="252"/>
    <n v="0"/>
    <n v="36"/>
    <n v="33"/>
    <n v="1506"/>
    <n v="1"/>
    <n v="66"/>
    <n v="57"/>
    <n v="273"/>
    <n v="0"/>
    <n v="7"/>
    <n v="9"/>
    <n v="315"/>
    <n v="0"/>
    <n v="21"/>
    <n v="17"/>
    <n v="14900"/>
    <x v="749"/>
    <n v="0"/>
    <x v="0"/>
    <x v="1"/>
    <n v="2.77"/>
    <x v="1"/>
    <x v="1"/>
    <x v="13"/>
    <x v="92"/>
    <n v="0"/>
  </r>
  <r>
    <n v="52287"/>
    <x v="702"/>
    <n v="52"/>
    <x v="16"/>
    <n v="585"/>
    <n v="9"/>
    <n v="0"/>
    <n v="0"/>
    <n v="0"/>
    <n v="3"/>
    <n v="0"/>
    <n v="0"/>
    <n v="0"/>
    <n v="27"/>
    <n v="0"/>
    <n v="0"/>
    <n v="1"/>
    <n v="126"/>
    <n v="0"/>
    <n v="13"/>
    <n v="5"/>
    <n v="31"/>
    <n v="0"/>
    <n v="1"/>
    <n v="0"/>
    <n v="58"/>
    <n v="0"/>
    <n v="3"/>
    <n v="6"/>
    <n v="7535"/>
    <x v="750"/>
    <n v="0"/>
    <x v="0"/>
    <x v="1"/>
    <n v="2.77"/>
    <x v="1"/>
    <x v="1"/>
    <x v="17"/>
    <x v="23"/>
    <n v="0"/>
  </r>
  <r>
    <n v="52317"/>
    <x v="703"/>
    <n v="52"/>
    <x v="16"/>
    <n v="325"/>
    <n v="3"/>
    <n v="0"/>
    <n v="4"/>
    <n v="0"/>
    <n v="0"/>
    <n v="0"/>
    <n v="3"/>
    <n v="0"/>
    <n v="6"/>
    <n v="0"/>
    <n v="22"/>
    <n v="0"/>
    <n v="10"/>
    <n v="0"/>
    <n v="58"/>
    <n v="0"/>
    <n v="4"/>
    <n v="0"/>
    <n v="9"/>
    <n v="0"/>
    <n v="3"/>
    <n v="0"/>
    <n v="24"/>
    <n v="0"/>
    <n v="20466"/>
    <x v="751"/>
    <n v="0"/>
    <x v="0"/>
    <x v="1"/>
    <n v="2.77"/>
    <x v="1"/>
    <x v="1"/>
    <x v="4"/>
    <x v="11"/>
    <n v="0"/>
  </r>
  <r>
    <n v="52320"/>
    <x v="704"/>
    <n v="52"/>
    <x v="16"/>
    <n v="715"/>
    <n v="12"/>
    <n v="0"/>
    <n v="0"/>
    <n v="1"/>
    <n v="11"/>
    <n v="0"/>
    <n v="1"/>
    <n v="1"/>
    <n v="97"/>
    <n v="1"/>
    <n v="20"/>
    <n v="13"/>
    <n v="357"/>
    <n v="7"/>
    <n v="48"/>
    <n v="23"/>
    <n v="46"/>
    <n v="0"/>
    <n v="7"/>
    <n v="2"/>
    <n v="58"/>
    <n v="0"/>
    <n v="10"/>
    <n v="4"/>
    <n v="11990"/>
    <x v="752"/>
    <n v="0"/>
    <x v="0"/>
    <x v="1"/>
    <n v="2.77"/>
    <x v="1"/>
    <x v="1"/>
    <x v="5"/>
    <x v="21"/>
    <n v="0"/>
  </r>
  <r>
    <n v="52323"/>
    <x v="705"/>
    <n v="52"/>
    <x v="16"/>
    <n v="138"/>
    <n v="6"/>
    <n v="0"/>
    <n v="0"/>
    <n v="0"/>
    <n v="0"/>
    <n v="0"/>
    <n v="0"/>
    <n v="0"/>
    <n v="7"/>
    <n v="0"/>
    <n v="0"/>
    <n v="0"/>
    <n v="48"/>
    <n v="0"/>
    <n v="4"/>
    <n v="1"/>
    <n v="4"/>
    <n v="0"/>
    <n v="0"/>
    <n v="0"/>
    <n v="5"/>
    <n v="0"/>
    <n v="0"/>
    <n v="0"/>
    <n v="7398"/>
    <x v="753"/>
    <n v="0"/>
    <x v="0"/>
    <x v="1"/>
    <n v="2.77"/>
    <x v="1"/>
    <x v="1"/>
    <x v="1"/>
    <x v="2"/>
    <n v="0"/>
  </r>
  <r>
    <n v="52352"/>
    <x v="706"/>
    <n v="52"/>
    <x v="16"/>
    <n v="465"/>
    <n v="6"/>
    <n v="0"/>
    <n v="2"/>
    <n v="0"/>
    <n v="6"/>
    <n v="0"/>
    <n v="3"/>
    <n v="0"/>
    <n v="19"/>
    <n v="0"/>
    <n v="0"/>
    <n v="0"/>
    <n v="132"/>
    <n v="0"/>
    <n v="46"/>
    <n v="0"/>
    <n v="27"/>
    <n v="0"/>
    <n v="5"/>
    <n v="0"/>
    <n v="23"/>
    <n v="0"/>
    <n v="15"/>
    <n v="0"/>
    <n v="7995"/>
    <x v="754"/>
    <n v="0"/>
    <x v="1"/>
    <x v="1"/>
    <n v="2.77"/>
    <x v="1"/>
    <x v="1"/>
    <x v="6"/>
    <x v="23"/>
    <n v="0"/>
  </r>
  <r>
    <n v="52354"/>
    <x v="707"/>
    <n v="52"/>
    <x v="16"/>
    <n v="489"/>
    <n v="8"/>
    <n v="0"/>
    <n v="3"/>
    <n v="0"/>
    <n v="5"/>
    <n v="0"/>
    <n v="1"/>
    <n v="1"/>
    <n v="34"/>
    <n v="0"/>
    <n v="3"/>
    <n v="1"/>
    <n v="125"/>
    <n v="0"/>
    <n v="20"/>
    <n v="3"/>
    <n v="29"/>
    <n v="0"/>
    <n v="6"/>
    <n v="0"/>
    <n v="30"/>
    <n v="0"/>
    <n v="4"/>
    <n v="1"/>
    <n v="7994"/>
    <x v="755"/>
    <n v="0"/>
    <x v="0"/>
    <x v="1"/>
    <n v="2.77"/>
    <x v="1"/>
    <x v="1"/>
    <x v="4"/>
    <x v="11"/>
    <n v="0"/>
  </r>
  <r>
    <n v="52356"/>
    <x v="708"/>
    <n v="52"/>
    <x v="16"/>
    <n v="11702"/>
    <n v="186"/>
    <n v="0"/>
    <n v="29"/>
    <n v="27"/>
    <n v="215"/>
    <n v="0"/>
    <n v="40"/>
    <n v="36"/>
    <n v="767"/>
    <n v="0"/>
    <n v="479"/>
    <n v="257"/>
    <n v="2516"/>
    <n v="3"/>
    <n v="942"/>
    <n v="512"/>
    <n v="766"/>
    <n v="0"/>
    <n v="195"/>
    <n v="164"/>
    <n v="926"/>
    <n v="2"/>
    <n v="330"/>
    <n v="180"/>
    <n v="121546"/>
    <x v="756"/>
    <n v="0"/>
    <x v="0"/>
    <x v="1"/>
    <n v="2.77"/>
    <x v="0"/>
    <x v="0"/>
    <x v="120"/>
    <x v="8"/>
    <n v="1"/>
  </r>
  <r>
    <n v="52378"/>
    <x v="709"/>
    <n v="52"/>
    <x v="16"/>
    <n v="2946"/>
    <n v="17"/>
    <n v="0"/>
    <n v="4"/>
    <n v="0"/>
    <n v="23"/>
    <n v="0"/>
    <n v="1"/>
    <n v="1"/>
    <n v="301"/>
    <n v="0"/>
    <n v="14"/>
    <n v="12"/>
    <n v="1168"/>
    <n v="0"/>
    <n v="29"/>
    <n v="35"/>
    <n v="286"/>
    <n v="0"/>
    <n v="6"/>
    <n v="11"/>
    <n v="279"/>
    <n v="0"/>
    <n v="8"/>
    <n v="8"/>
    <n v="19528"/>
    <x v="757"/>
    <n v="0"/>
    <x v="0"/>
    <x v="1"/>
    <n v="2.77"/>
    <x v="1"/>
    <x v="1"/>
    <x v="47"/>
    <x v="7"/>
    <n v="0"/>
  </r>
  <r>
    <n v="52381"/>
    <x v="710"/>
    <n v="52"/>
    <x v="16"/>
    <n v="2074"/>
    <n v="21"/>
    <n v="0"/>
    <n v="0"/>
    <n v="0"/>
    <n v="13"/>
    <n v="0"/>
    <n v="0"/>
    <n v="1"/>
    <n v="153"/>
    <n v="0"/>
    <n v="12"/>
    <n v="8"/>
    <n v="859"/>
    <n v="0"/>
    <n v="27"/>
    <n v="15"/>
    <n v="207"/>
    <n v="0"/>
    <n v="12"/>
    <n v="4"/>
    <n v="253"/>
    <n v="0"/>
    <n v="27"/>
    <n v="3"/>
    <n v="10516"/>
    <x v="758"/>
    <n v="0"/>
    <x v="0"/>
    <x v="1"/>
    <n v="2.77"/>
    <x v="1"/>
    <x v="1"/>
    <x v="1"/>
    <x v="38"/>
    <n v="0"/>
  </r>
  <r>
    <n v="52385"/>
    <x v="711"/>
    <n v="52"/>
    <x v="16"/>
    <n v="2619"/>
    <n v="11"/>
    <n v="0"/>
    <n v="0"/>
    <n v="0"/>
    <n v="33"/>
    <n v="0"/>
    <n v="1"/>
    <n v="0"/>
    <n v="129"/>
    <n v="0"/>
    <n v="9"/>
    <n v="8"/>
    <n v="765"/>
    <n v="0"/>
    <n v="55"/>
    <n v="40"/>
    <n v="187"/>
    <n v="0"/>
    <n v="9"/>
    <n v="5"/>
    <n v="244"/>
    <n v="0"/>
    <n v="12"/>
    <n v="10"/>
    <n v="6683"/>
    <x v="759"/>
    <n v="0"/>
    <x v="1"/>
    <x v="1"/>
    <n v="2.77"/>
    <x v="1"/>
    <x v="1"/>
    <x v="23"/>
    <x v="160"/>
    <n v="0"/>
  </r>
  <r>
    <n v="52390"/>
    <x v="712"/>
    <n v="52"/>
    <x v="16"/>
    <n v="3973"/>
    <n v="24"/>
    <n v="0"/>
    <n v="0"/>
    <n v="95"/>
    <n v="32"/>
    <n v="0"/>
    <n v="3"/>
    <n v="145"/>
    <n v="295"/>
    <n v="0"/>
    <n v="39"/>
    <n v="3328"/>
    <n v="337"/>
    <n v="0"/>
    <n v="33"/>
    <n v="2837"/>
    <n v="75"/>
    <n v="0"/>
    <n v="3"/>
    <n v="638"/>
    <n v="18"/>
    <n v="0"/>
    <n v="9"/>
    <n v="283"/>
    <n v="7709"/>
    <x v="760"/>
    <n v="0"/>
    <x v="0"/>
    <x v="1"/>
    <n v="2.77"/>
    <x v="1"/>
    <x v="1"/>
    <x v="47"/>
    <x v="161"/>
    <n v="0"/>
  </r>
  <r>
    <n v="52399"/>
    <x v="65"/>
    <n v="52"/>
    <x v="16"/>
    <n v="4242"/>
    <n v="69"/>
    <n v="0"/>
    <n v="0"/>
    <n v="3"/>
    <n v="54"/>
    <n v="0"/>
    <n v="2"/>
    <n v="0"/>
    <n v="310"/>
    <n v="0"/>
    <n v="16"/>
    <n v="40"/>
    <n v="1872"/>
    <n v="0"/>
    <n v="57"/>
    <n v="76"/>
    <n v="382"/>
    <n v="0"/>
    <n v="19"/>
    <n v="14"/>
    <n v="333"/>
    <n v="0"/>
    <n v="23"/>
    <n v="12"/>
    <n v="33456"/>
    <x v="761"/>
    <n v="0"/>
    <x v="0"/>
    <x v="1"/>
    <n v="2.77"/>
    <x v="1"/>
    <x v="1"/>
    <x v="54"/>
    <x v="67"/>
    <n v="1"/>
  </r>
  <r>
    <n v="52405"/>
    <x v="713"/>
    <n v="52"/>
    <x v="16"/>
    <n v="4253"/>
    <n v="38"/>
    <n v="0"/>
    <n v="2"/>
    <n v="2"/>
    <n v="50"/>
    <n v="0"/>
    <n v="6"/>
    <n v="2"/>
    <n v="377"/>
    <n v="0"/>
    <n v="22"/>
    <n v="68"/>
    <n v="1743"/>
    <n v="2"/>
    <n v="59"/>
    <n v="195"/>
    <n v="257"/>
    <n v="0"/>
    <n v="7"/>
    <n v="18"/>
    <n v="251"/>
    <n v="0"/>
    <n v="16"/>
    <n v="34"/>
    <n v="10207"/>
    <x v="762"/>
    <n v="0"/>
    <x v="1"/>
    <x v="0"/>
    <n v="2.77"/>
    <x v="1"/>
    <x v="1"/>
    <x v="10"/>
    <x v="162"/>
    <n v="0"/>
  </r>
  <r>
    <n v="52411"/>
    <x v="714"/>
    <n v="52"/>
    <x v="16"/>
    <n v="4360"/>
    <n v="29"/>
    <n v="0"/>
    <n v="3"/>
    <n v="0"/>
    <n v="57"/>
    <n v="0"/>
    <n v="2"/>
    <n v="0"/>
    <n v="404"/>
    <n v="0"/>
    <n v="25"/>
    <n v="8"/>
    <n v="1574"/>
    <n v="0"/>
    <n v="49"/>
    <n v="23"/>
    <n v="236"/>
    <n v="0"/>
    <n v="10"/>
    <n v="8"/>
    <n v="433"/>
    <n v="0"/>
    <n v="13"/>
    <n v="17"/>
    <n v="10592"/>
    <x v="763"/>
    <n v="0"/>
    <x v="0"/>
    <x v="1"/>
    <n v="2.77"/>
    <x v="1"/>
    <x v="1"/>
    <x v="62"/>
    <x v="28"/>
    <n v="0"/>
  </r>
  <r>
    <n v="52418"/>
    <x v="715"/>
    <n v="52"/>
    <x v="16"/>
    <n v="7055"/>
    <n v="52"/>
    <n v="0"/>
    <n v="2"/>
    <n v="1"/>
    <n v="78"/>
    <n v="0"/>
    <n v="3"/>
    <n v="2"/>
    <n v="330"/>
    <n v="0"/>
    <n v="30"/>
    <n v="17"/>
    <n v="2003"/>
    <n v="0"/>
    <n v="87"/>
    <n v="40"/>
    <n v="482"/>
    <n v="0"/>
    <n v="13"/>
    <n v="4"/>
    <n v="479"/>
    <n v="0"/>
    <n v="13"/>
    <n v="8"/>
    <n v="9809"/>
    <x v="764"/>
    <n v="0"/>
    <x v="1"/>
    <x v="0"/>
    <n v="2.77"/>
    <x v="1"/>
    <x v="1"/>
    <x v="47"/>
    <x v="163"/>
    <n v="0"/>
  </r>
  <r>
    <n v="52427"/>
    <x v="716"/>
    <n v="52"/>
    <x v="16"/>
    <n v="4488"/>
    <n v="43"/>
    <n v="0"/>
    <n v="2"/>
    <n v="178"/>
    <n v="34"/>
    <n v="0"/>
    <n v="0"/>
    <n v="227"/>
    <n v="60"/>
    <n v="0"/>
    <n v="12"/>
    <n v="2141"/>
    <n v="169"/>
    <n v="0"/>
    <n v="18"/>
    <n v="2496"/>
    <n v="31"/>
    <n v="0"/>
    <n v="9"/>
    <n v="342"/>
    <n v="9"/>
    <n v="0"/>
    <n v="1"/>
    <n v="239"/>
    <n v="26143"/>
    <x v="765"/>
    <n v="0"/>
    <x v="0"/>
    <x v="1"/>
    <n v="2.77"/>
    <x v="1"/>
    <x v="1"/>
    <x v="18"/>
    <x v="164"/>
    <n v="0"/>
  </r>
  <r>
    <n v="52435"/>
    <x v="717"/>
    <n v="52"/>
    <x v="16"/>
    <n v="2422"/>
    <n v="24"/>
    <n v="0"/>
    <n v="26"/>
    <n v="0"/>
    <n v="15"/>
    <n v="0"/>
    <n v="50"/>
    <n v="0"/>
    <n v="109"/>
    <n v="1"/>
    <n v="628"/>
    <n v="15"/>
    <n v="145"/>
    <n v="2"/>
    <n v="1052"/>
    <n v="20"/>
    <n v="48"/>
    <n v="0"/>
    <n v="190"/>
    <n v="8"/>
    <n v="33"/>
    <n v="0"/>
    <n v="272"/>
    <n v="4"/>
    <n v="9440"/>
    <x v="766"/>
    <n v="0"/>
    <x v="0"/>
    <x v="1"/>
    <n v="2.77"/>
    <x v="1"/>
    <x v="1"/>
    <x v="27"/>
    <x v="18"/>
    <n v="0"/>
  </r>
  <r>
    <n v="52473"/>
    <x v="501"/>
    <n v="52"/>
    <x v="16"/>
    <n v="3019"/>
    <n v="41"/>
    <n v="0"/>
    <n v="2"/>
    <n v="104"/>
    <n v="18"/>
    <n v="0"/>
    <n v="0"/>
    <n v="101"/>
    <n v="168"/>
    <n v="0"/>
    <n v="1"/>
    <n v="2048"/>
    <n v="332"/>
    <n v="0"/>
    <n v="6"/>
    <n v="2424"/>
    <n v="65"/>
    <n v="0"/>
    <n v="1"/>
    <n v="387"/>
    <n v="88"/>
    <n v="0"/>
    <n v="1"/>
    <n v="612"/>
    <n v="12625"/>
    <x v="767"/>
    <n v="0"/>
    <x v="0"/>
    <x v="1"/>
    <n v="2.77"/>
    <x v="1"/>
    <x v="1"/>
    <x v="21"/>
    <x v="75"/>
    <n v="0"/>
  </r>
  <r>
    <n v="52480"/>
    <x v="72"/>
    <n v="52"/>
    <x v="16"/>
    <n v="1878"/>
    <n v="9"/>
    <n v="0"/>
    <n v="8"/>
    <n v="13"/>
    <n v="22"/>
    <n v="0"/>
    <n v="1"/>
    <n v="11"/>
    <n v="138"/>
    <n v="0"/>
    <n v="40"/>
    <n v="212"/>
    <n v="476"/>
    <n v="0"/>
    <n v="57"/>
    <n v="362"/>
    <n v="105"/>
    <n v="0"/>
    <n v="12"/>
    <n v="57"/>
    <n v="137"/>
    <n v="0"/>
    <n v="23"/>
    <n v="82"/>
    <n v="4545"/>
    <x v="768"/>
    <n v="0"/>
    <x v="0"/>
    <x v="1"/>
    <n v="2.77"/>
    <x v="1"/>
    <x v="1"/>
    <x v="8"/>
    <x v="29"/>
    <n v="0"/>
  </r>
  <r>
    <n v="52490"/>
    <x v="718"/>
    <n v="52"/>
    <x v="16"/>
    <n v="13782"/>
    <n v="62"/>
    <n v="0"/>
    <n v="27"/>
    <n v="477"/>
    <n v="50"/>
    <n v="0"/>
    <n v="78"/>
    <n v="858"/>
    <n v="369"/>
    <n v="0"/>
    <n v="571"/>
    <n v="10962"/>
    <n v="697"/>
    <n v="0"/>
    <n v="501"/>
    <n v="8879"/>
    <n v="96"/>
    <n v="0"/>
    <n v="61"/>
    <n v="1207"/>
    <n v="153"/>
    <n v="0"/>
    <n v="117"/>
    <n v="2087"/>
    <n v="26469"/>
    <x v="769"/>
    <n v="0"/>
    <x v="1"/>
    <x v="0"/>
    <n v="2.77"/>
    <x v="1"/>
    <x v="1"/>
    <x v="17"/>
    <x v="165"/>
    <n v="0"/>
  </r>
  <r>
    <n v="52506"/>
    <x v="719"/>
    <n v="52"/>
    <x v="16"/>
    <n v="139"/>
    <n v="1"/>
    <n v="0"/>
    <n v="0"/>
    <n v="0"/>
    <n v="5"/>
    <n v="0"/>
    <n v="0"/>
    <n v="0"/>
    <n v="10"/>
    <n v="0"/>
    <n v="4"/>
    <n v="6"/>
    <n v="43"/>
    <n v="0"/>
    <n v="8"/>
    <n v="9"/>
    <n v="6"/>
    <n v="0"/>
    <n v="3"/>
    <n v="1"/>
    <n v="11"/>
    <n v="0"/>
    <n v="1"/>
    <n v="0"/>
    <n v="7439"/>
    <x v="770"/>
    <n v="0"/>
    <x v="0"/>
    <x v="1"/>
    <n v="2.77"/>
    <x v="1"/>
    <x v="1"/>
    <x v="1"/>
    <x v="2"/>
    <n v="0"/>
  </r>
  <r>
    <n v="52520"/>
    <x v="720"/>
    <n v="52"/>
    <x v="16"/>
    <n v="2978"/>
    <n v="28"/>
    <n v="0"/>
    <n v="0"/>
    <n v="49"/>
    <n v="42"/>
    <n v="0"/>
    <n v="1"/>
    <n v="71"/>
    <n v="370"/>
    <n v="0"/>
    <n v="17"/>
    <n v="1134"/>
    <n v="667"/>
    <n v="0"/>
    <n v="36"/>
    <n v="1950"/>
    <n v="110"/>
    <n v="0"/>
    <n v="7"/>
    <n v="315"/>
    <n v="52"/>
    <n v="0"/>
    <n v="5"/>
    <n v="291"/>
    <n v="14944"/>
    <x v="771"/>
    <n v="0"/>
    <x v="0"/>
    <x v="1"/>
    <n v="2.77"/>
    <x v="1"/>
    <x v="1"/>
    <x v="28"/>
    <x v="166"/>
    <n v="1"/>
  </r>
  <r>
    <n v="52540"/>
    <x v="721"/>
    <n v="52"/>
    <x v="16"/>
    <n v="9410"/>
    <n v="139"/>
    <n v="0"/>
    <n v="3"/>
    <n v="24"/>
    <n v="145"/>
    <n v="0"/>
    <n v="1"/>
    <n v="25"/>
    <n v="1018"/>
    <n v="0"/>
    <n v="37"/>
    <n v="376"/>
    <n v="4030"/>
    <n v="3"/>
    <n v="113"/>
    <n v="806"/>
    <n v="440"/>
    <n v="1"/>
    <n v="5"/>
    <n v="64"/>
    <n v="1111"/>
    <n v="0"/>
    <n v="41"/>
    <n v="240"/>
    <n v="10386"/>
    <x v="772"/>
    <n v="1"/>
    <x v="1"/>
    <x v="0"/>
    <n v="2.77"/>
    <x v="1"/>
    <x v="1"/>
    <x v="54"/>
    <x v="33"/>
    <n v="0"/>
  </r>
  <r>
    <n v="52560"/>
    <x v="722"/>
    <n v="52"/>
    <x v="16"/>
    <n v="912"/>
    <n v="11"/>
    <n v="0"/>
    <n v="2"/>
    <n v="0"/>
    <n v="13"/>
    <n v="0"/>
    <n v="2"/>
    <n v="0"/>
    <n v="30"/>
    <n v="0"/>
    <n v="17"/>
    <n v="0"/>
    <n v="141"/>
    <n v="0"/>
    <n v="60"/>
    <n v="6"/>
    <n v="44"/>
    <n v="0"/>
    <n v="3"/>
    <n v="0"/>
    <n v="40"/>
    <n v="0"/>
    <n v="18"/>
    <n v="0"/>
    <n v="10777"/>
    <x v="773"/>
    <n v="0"/>
    <x v="0"/>
    <x v="1"/>
    <n v="2.77"/>
    <x v="1"/>
    <x v="1"/>
    <x v="1"/>
    <x v="22"/>
    <n v="0"/>
  </r>
  <r>
    <n v="52565"/>
    <x v="723"/>
    <n v="52"/>
    <x v="16"/>
    <n v="1897"/>
    <n v="13"/>
    <n v="0"/>
    <n v="2"/>
    <n v="1"/>
    <n v="31"/>
    <n v="0"/>
    <n v="5"/>
    <n v="0"/>
    <n v="182"/>
    <n v="0"/>
    <n v="76"/>
    <n v="8"/>
    <n v="936"/>
    <n v="0"/>
    <n v="178"/>
    <n v="14"/>
    <n v="101"/>
    <n v="0"/>
    <n v="33"/>
    <n v="0"/>
    <n v="232"/>
    <n v="0"/>
    <n v="48"/>
    <n v="1"/>
    <n v="5818"/>
    <x v="774"/>
    <n v="0"/>
    <x v="0"/>
    <x v="1"/>
    <n v="2.77"/>
    <x v="1"/>
    <x v="1"/>
    <x v="54"/>
    <x v="6"/>
    <n v="0"/>
  </r>
  <r>
    <n v="52573"/>
    <x v="724"/>
    <n v="52"/>
    <x v="16"/>
    <n v="892"/>
    <n v="9"/>
    <n v="0"/>
    <n v="1"/>
    <n v="0"/>
    <n v="18"/>
    <n v="0"/>
    <n v="3"/>
    <n v="0"/>
    <n v="29"/>
    <n v="0"/>
    <n v="12"/>
    <n v="3"/>
    <n v="143"/>
    <n v="0"/>
    <n v="57"/>
    <n v="9"/>
    <n v="45"/>
    <n v="0"/>
    <n v="4"/>
    <n v="3"/>
    <n v="83"/>
    <n v="0"/>
    <n v="44"/>
    <n v="3"/>
    <n v="8924"/>
    <x v="775"/>
    <n v="0"/>
    <x v="0"/>
    <x v="1"/>
    <n v="2.77"/>
    <x v="1"/>
    <x v="1"/>
    <x v="1"/>
    <x v="22"/>
    <n v="0"/>
  </r>
  <r>
    <n v="52585"/>
    <x v="725"/>
    <n v="52"/>
    <x v="16"/>
    <n v="831"/>
    <n v="4"/>
    <n v="0"/>
    <n v="0"/>
    <n v="0"/>
    <n v="10"/>
    <n v="0"/>
    <n v="2"/>
    <n v="0"/>
    <n v="47"/>
    <n v="0"/>
    <n v="19"/>
    <n v="4"/>
    <n v="233"/>
    <n v="0"/>
    <n v="49"/>
    <n v="13"/>
    <n v="56"/>
    <n v="0"/>
    <n v="9"/>
    <n v="2"/>
    <n v="64"/>
    <n v="0"/>
    <n v="17"/>
    <n v="2"/>
    <n v="18277"/>
    <x v="776"/>
    <n v="0"/>
    <x v="0"/>
    <x v="1"/>
    <n v="2.77"/>
    <x v="1"/>
    <x v="1"/>
    <x v="4"/>
    <x v="11"/>
    <n v="0"/>
  </r>
  <r>
    <n v="52612"/>
    <x v="517"/>
    <n v="52"/>
    <x v="16"/>
    <n v="11080"/>
    <n v="97"/>
    <n v="0"/>
    <n v="161"/>
    <n v="10"/>
    <n v="82"/>
    <n v="0"/>
    <n v="284"/>
    <n v="13"/>
    <n v="483"/>
    <n v="0"/>
    <n v="3484"/>
    <n v="116"/>
    <n v="1019"/>
    <n v="0"/>
    <n v="4973"/>
    <n v="193"/>
    <n v="194"/>
    <n v="0"/>
    <n v="723"/>
    <n v="41"/>
    <n v="227"/>
    <n v="0"/>
    <n v="1504"/>
    <n v="40"/>
    <n v="20676"/>
    <x v="777"/>
    <n v="0"/>
    <x v="1"/>
    <x v="0"/>
    <n v="2.77"/>
    <x v="1"/>
    <x v="1"/>
    <x v="121"/>
    <x v="167"/>
    <n v="1"/>
  </r>
  <r>
    <n v="52621"/>
    <x v="726"/>
    <n v="52"/>
    <x v="16"/>
    <n v="6806"/>
    <n v="18"/>
    <n v="0"/>
    <n v="4"/>
    <n v="411"/>
    <n v="16"/>
    <n v="0"/>
    <n v="1"/>
    <n v="484"/>
    <n v="68"/>
    <n v="0"/>
    <n v="7"/>
    <n v="6422"/>
    <n v="189"/>
    <n v="0"/>
    <n v="11"/>
    <n v="3476"/>
    <n v="35"/>
    <n v="0"/>
    <n v="5"/>
    <n v="619"/>
    <n v="24"/>
    <n v="0"/>
    <n v="2"/>
    <n v="328"/>
    <n v="13328"/>
    <x v="778"/>
    <n v="0"/>
    <x v="1"/>
    <x v="1"/>
    <n v="2.77"/>
    <x v="1"/>
    <x v="1"/>
    <x v="23"/>
    <x v="168"/>
    <n v="0"/>
  </r>
  <r>
    <n v="52678"/>
    <x v="727"/>
    <n v="52"/>
    <x v="16"/>
    <n v="18984"/>
    <n v="105"/>
    <n v="0"/>
    <n v="38"/>
    <n v="3"/>
    <n v="164"/>
    <n v="0"/>
    <n v="39"/>
    <n v="10"/>
    <n v="840"/>
    <n v="0"/>
    <n v="540"/>
    <n v="58"/>
    <n v="5986"/>
    <n v="6"/>
    <n v="2151"/>
    <n v="140"/>
    <n v="755"/>
    <n v="0"/>
    <n v="201"/>
    <n v="25"/>
    <n v="1568"/>
    <n v="0"/>
    <n v="537"/>
    <n v="48"/>
    <n v="30137"/>
    <x v="779"/>
    <n v="0"/>
    <x v="1"/>
    <x v="1"/>
    <n v="2.77"/>
    <x v="1"/>
    <x v="1"/>
    <x v="15"/>
    <x v="169"/>
    <n v="1"/>
  </r>
  <r>
    <n v="52683"/>
    <x v="728"/>
    <n v="52"/>
    <x v="16"/>
    <n v="4096"/>
    <n v="46"/>
    <n v="0"/>
    <n v="4"/>
    <n v="3"/>
    <n v="48"/>
    <n v="1"/>
    <n v="2"/>
    <n v="4"/>
    <n v="492"/>
    <n v="0"/>
    <n v="44"/>
    <n v="83"/>
    <n v="1397"/>
    <n v="5"/>
    <n v="64"/>
    <n v="124"/>
    <n v="484"/>
    <n v="0"/>
    <n v="27"/>
    <n v="34"/>
    <n v="664"/>
    <n v="2"/>
    <n v="22"/>
    <n v="48"/>
    <n v="21386"/>
    <x v="780"/>
    <n v="0"/>
    <x v="1"/>
    <x v="1"/>
    <n v="2.77"/>
    <x v="1"/>
    <x v="1"/>
    <x v="14"/>
    <x v="146"/>
    <n v="0"/>
  </r>
  <r>
    <n v="52685"/>
    <x v="519"/>
    <n v="52"/>
    <x v="16"/>
    <n v="1312"/>
    <n v="9"/>
    <n v="0"/>
    <n v="0"/>
    <n v="0"/>
    <n v="9"/>
    <n v="0"/>
    <n v="0"/>
    <n v="0"/>
    <n v="152"/>
    <n v="0"/>
    <n v="9"/>
    <n v="6"/>
    <n v="381"/>
    <n v="1"/>
    <n v="13"/>
    <n v="7"/>
    <n v="66"/>
    <n v="0"/>
    <n v="2"/>
    <n v="2"/>
    <n v="84"/>
    <n v="0"/>
    <n v="2"/>
    <n v="5"/>
    <n v="9644"/>
    <x v="781"/>
    <n v="0"/>
    <x v="0"/>
    <x v="1"/>
    <n v="2.77"/>
    <x v="1"/>
    <x v="1"/>
    <x v="122"/>
    <x v="170"/>
    <n v="0"/>
  </r>
  <r>
    <n v="52687"/>
    <x v="729"/>
    <n v="52"/>
    <x v="16"/>
    <n v="3562"/>
    <n v="38"/>
    <n v="0"/>
    <n v="1"/>
    <n v="0"/>
    <n v="48"/>
    <n v="0"/>
    <n v="0"/>
    <n v="0"/>
    <n v="485"/>
    <n v="0"/>
    <n v="20"/>
    <n v="14"/>
    <n v="1643"/>
    <n v="0"/>
    <n v="33"/>
    <n v="23"/>
    <n v="240"/>
    <n v="0"/>
    <n v="2"/>
    <n v="6"/>
    <n v="269"/>
    <n v="0"/>
    <n v="2"/>
    <n v="8"/>
    <n v="19392"/>
    <x v="782"/>
    <n v="0"/>
    <x v="1"/>
    <x v="1"/>
    <n v="2.77"/>
    <x v="1"/>
    <x v="1"/>
    <x v="123"/>
    <x v="76"/>
    <n v="0"/>
  </r>
  <r>
    <n v="52693"/>
    <x v="183"/>
    <n v="52"/>
    <x v="16"/>
    <n v="1969"/>
    <n v="16"/>
    <n v="0"/>
    <n v="0"/>
    <n v="1"/>
    <n v="32"/>
    <n v="0"/>
    <n v="0"/>
    <n v="0"/>
    <n v="157"/>
    <n v="0"/>
    <n v="5"/>
    <n v="14"/>
    <n v="590"/>
    <n v="0"/>
    <n v="7"/>
    <n v="28"/>
    <n v="149"/>
    <n v="0"/>
    <n v="1"/>
    <n v="3"/>
    <n v="173"/>
    <n v="0"/>
    <n v="2"/>
    <n v="6"/>
    <n v="15941"/>
    <x v="783"/>
    <n v="0"/>
    <x v="0"/>
    <x v="1"/>
    <n v="2.77"/>
    <x v="1"/>
    <x v="1"/>
    <x v="5"/>
    <x v="12"/>
    <n v="0"/>
  </r>
  <r>
    <n v="52694"/>
    <x v="730"/>
    <n v="52"/>
    <x v="16"/>
    <n v="660"/>
    <n v="10"/>
    <n v="0"/>
    <n v="0"/>
    <n v="0"/>
    <n v="5"/>
    <n v="0"/>
    <n v="0"/>
    <n v="0"/>
    <n v="68"/>
    <n v="0"/>
    <n v="0"/>
    <n v="0"/>
    <n v="268"/>
    <n v="0"/>
    <n v="8"/>
    <n v="3"/>
    <n v="96"/>
    <n v="0"/>
    <n v="1"/>
    <n v="0"/>
    <n v="96"/>
    <n v="0"/>
    <n v="7"/>
    <n v="3"/>
    <n v="7167"/>
    <x v="784"/>
    <n v="0"/>
    <x v="0"/>
    <x v="1"/>
    <n v="2.77"/>
    <x v="1"/>
    <x v="1"/>
    <x v="1"/>
    <x v="12"/>
    <n v="0"/>
  </r>
  <r>
    <n v="52696"/>
    <x v="100"/>
    <n v="52"/>
    <x v="16"/>
    <n v="5088"/>
    <n v="38"/>
    <n v="0"/>
    <n v="1"/>
    <n v="98"/>
    <n v="19"/>
    <n v="0"/>
    <n v="1"/>
    <n v="129"/>
    <n v="76"/>
    <n v="0"/>
    <n v="24"/>
    <n v="1664"/>
    <n v="255"/>
    <n v="0"/>
    <n v="35"/>
    <n v="2913"/>
    <n v="36"/>
    <n v="0"/>
    <n v="5"/>
    <n v="441"/>
    <n v="33"/>
    <n v="0"/>
    <n v="14"/>
    <n v="788"/>
    <n v="14144"/>
    <x v="785"/>
    <n v="0"/>
    <x v="1"/>
    <x v="1"/>
    <n v="2.77"/>
    <x v="1"/>
    <x v="1"/>
    <x v="4"/>
    <x v="171"/>
    <n v="0"/>
  </r>
  <r>
    <n v="52699"/>
    <x v="731"/>
    <n v="52"/>
    <x v="16"/>
    <n v="2347"/>
    <n v="10"/>
    <n v="0"/>
    <n v="15"/>
    <n v="0"/>
    <n v="10"/>
    <n v="0"/>
    <n v="13"/>
    <n v="0"/>
    <n v="57"/>
    <n v="0"/>
    <n v="367"/>
    <n v="11"/>
    <n v="249"/>
    <n v="0"/>
    <n v="1015"/>
    <n v="20"/>
    <n v="42"/>
    <n v="0"/>
    <n v="157"/>
    <n v="0"/>
    <n v="38"/>
    <n v="0"/>
    <n v="183"/>
    <n v="1"/>
    <n v="11352"/>
    <x v="786"/>
    <n v="0"/>
    <x v="0"/>
    <x v="1"/>
    <n v="2.77"/>
    <x v="1"/>
    <x v="1"/>
    <x v="4"/>
    <x v="41"/>
    <n v="0"/>
  </r>
  <r>
    <n v="52720"/>
    <x v="732"/>
    <n v="52"/>
    <x v="16"/>
    <n v="218"/>
    <n v="3"/>
    <n v="0"/>
    <n v="0"/>
    <n v="0"/>
    <n v="2"/>
    <n v="0"/>
    <n v="0"/>
    <n v="0"/>
    <n v="17"/>
    <n v="0"/>
    <n v="17"/>
    <n v="1"/>
    <n v="35"/>
    <n v="0"/>
    <n v="26"/>
    <n v="2"/>
    <n v="13"/>
    <n v="0"/>
    <n v="7"/>
    <n v="2"/>
    <n v="15"/>
    <n v="0"/>
    <n v="5"/>
    <n v="1"/>
    <n v="7678"/>
    <x v="787"/>
    <n v="0"/>
    <x v="0"/>
    <x v="1"/>
    <n v="2.77"/>
    <x v="1"/>
    <x v="1"/>
    <x v="1"/>
    <x v="2"/>
    <n v="0"/>
  </r>
  <r>
    <n v="52786"/>
    <x v="733"/>
    <n v="52"/>
    <x v="16"/>
    <n v="10497"/>
    <n v="95"/>
    <n v="0"/>
    <n v="1"/>
    <n v="4"/>
    <n v="121"/>
    <n v="0"/>
    <n v="1"/>
    <n v="0"/>
    <n v="1269"/>
    <n v="0"/>
    <n v="46"/>
    <n v="44"/>
    <n v="3756"/>
    <n v="3"/>
    <n v="76"/>
    <n v="137"/>
    <n v="646"/>
    <n v="0"/>
    <n v="21"/>
    <n v="31"/>
    <n v="907"/>
    <n v="0"/>
    <n v="16"/>
    <n v="51"/>
    <n v="18629"/>
    <x v="788"/>
    <n v="0"/>
    <x v="0"/>
    <x v="1"/>
    <n v="2.77"/>
    <x v="1"/>
    <x v="1"/>
    <x v="77"/>
    <x v="172"/>
    <n v="1"/>
  </r>
  <r>
    <n v="52788"/>
    <x v="734"/>
    <n v="52"/>
    <x v="16"/>
    <n v="1354"/>
    <n v="17"/>
    <n v="0"/>
    <n v="2"/>
    <n v="8"/>
    <n v="14"/>
    <n v="0"/>
    <n v="2"/>
    <n v="4"/>
    <n v="32"/>
    <n v="0"/>
    <n v="7"/>
    <n v="13"/>
    <n v="295"/>
    <n v="0"/>
    <n v="45"/>
    <n v="36"/>
    <n v="71"/>
    <n v="0"/>
    <n v="8"/>
    <n v="8"/>
    <n v="105"/>
    <n v="0"/>
    <n v="32"/>
    <n v="15"/>
    <n v="14162"/>
    <x v="789"/>
    <n v="0"/>
    <x v="1"/>
    <x v="1"/>
    <n v="2.77"/>
    <x v="1"/>
    <x v="1"/>
    <x v="1"/>
    <x v="22"/>
    <n v="0"/>
  </r>
  <r>
    <n v="52835"/>
    <x v="735"/>
    <n v="52"/>
    <x v="16"/>
    <n v="110484"/>
    <n v="648"/>
    <n v="0"/>
    <n v="232"/>
    <n v="1558"/>
    <n v="735"/>
    <n v="0"/>
    <n v="291"/>
    <n v="1669"/>
    <n v="5577"/>
    <n v="2"/>
    <n v="4419"/>
    <n v="29394"/>
    <n v="12712"/>
    <n v="13"/>
    <n v="5897"/>
    <n v="64761"/>
    <n v="2158"/>
    <n v="3"/>
    <n v="567"/>
    <n v="7961"/>
    <n v="1778"/>
    <n v="4"/>
    <n v="1057"/>
    <n v="18524"/>
    <n v="267010"/>
    <x v="790"/>
    <n v="1"/>
    <x v="1"/>
    <x v="0"/>
    <n v="2.77"/>
    <x v="0"/>
    <x v="0"/>
    <x v="124"/>
    <x v="173"/>
    <n v="1"/>
  </r>
  <r>
    <n v="52838"/>
    <x v="736"/>
    <n v="52"/>
    <x v="16"/>
    <n v="2684"/>
    <n v="25"/>
    <n v="0"/>
    <n v="6"/>
    <n v="3"/>
    <n v="18"/>
    <n v="0"/>
    <n v="9"/>
    <n v="1"/>
    <n v="149"/>
    <n v="0"/>
    <n v="205"/>
    <n v="23"/>
    <n v="446"/>
    <n v="0"/>
    <n v="372"/>
    <n v="53"/>
    <n v="140"/>
    <n v="0"/>
    <n v="104"/>
    <n v="9"/>
    <n v="138"/>
    <n v="0"/>
    <n v="117"/>
    <n v="9"/>
    <n v="46757"/>
    <x v="791"/>
    <n v="0"/>
    <x v="0"/>
    <x v="1"/>
    <n v="2.77"/>
    <x v="1"/>
    <x v="1"/>
    <x v="31"/>
    <x v="125"/>
    <n v="0"/>
  </r>
  <r>
    <n v="52885"/>
    <x v="737"/>
    <n v="52"/>
    <x v="16"/>
    <n v="427"/>
    <n v="8"/>
    <n v="0"/>
    <n v="2"/>
    <n v="0"/>
    <n v="8"/>
    <n v="0"/>
    <n v="3"/>
    <n v="0"/>
    <n v="32"/>
    <n v="0"/>
    <n v="20"/>
    <n v="0"/>
    <n v="133"/>
    <n v="0"/>
    <n v="33"/>
    <n v="10"/>
    <n v="34"/>
    <n v="0"/>
    <n v="3"/>
    <n v="3"/>
    <n v="47"/>
    <n v="0"/>
    <n v="11"/>
    <n v="2"/>
    <n v="11496"/>
    <x v="792"/>
    <n v="0"/>
    <x v="0"/>
    <x v="1"/>
    <n v="2.77"/>
    <x v="1"/>
    <x v="1"/>
    <x v="1"/>
    <x v="2"/>
    <n v="0"/>
  </r>
  <r>
    <n v="52"/>
    <x v="125"/>
    <n v="52"/>
    <x v="16"/>
    <n v="382457"/>
    <n v="3123"/>
    <n v="2"/>
    <n v="768"/>
    <n v="3643"/>
    <n v="1925"/>
    <n v="1"/>
    <n v="767"/>
    <n v="2798"/>
    <n v="21868"/>
    <n v="9"/>
    <n v="14026"/>
    <n v="68955"/>
    <n v="76947"/>
    <n v="67"/>
    <n v="24285"/>
    <n v="108319"/>
    <n v="15648"/>
    <n v="5"/>
    <n v="3569"/>
    <n v="15428"/>
    <n v="20381"/>
    <n v="12"/>
    <n v="6312"/>
    <n v="28476"/>
    <n v="1709890"/>
    <x v="793"/>
    <n v="4"/>
    <x v="1"/>
    <x v="0"/>
    <n v="2.77"/>
    <x v="3"/>
    <x v="0"/>
    <x v="125"/>
    <x v="174"/>
    <n v="11"/>
  </r>
  <r>
    <n v="54001"/>
    <x v="738"/>
    <n v="54"/>
    <x v="17"/>
    <n v="81692"/>
    <n v="2105"/>
    <n v="24"/>
    <n v="36"/>
    <n v="32"/>
    <n v="1448"/>
    <n v="12"/>
    <n v="7"/>
    <n v="11"/>
    <n v="8844"/>
    <n v="12"/>
    <n v="76"/>
    <n v="191"/>
    <n v="26518"/>
    <n v="69"/>
    <n v="293"/>
    <n v="559"/>
    <n v="7989"/>
    <n v="21"/>
    <n v="63"/>
    <n v="121"/>
    <n v="6203"/>
    <n v="8"/>
    <n v="85"/>
    <n v="191"/>
    <n v="812176"/>
    <x v="794"/>
    <n v="1"/>
    <x v="1"/>
    <x v="0"/>
    <n v="3.28"/>
    <x v="0"/>
    <x v="0"/>
    <x v="126"/>
    <x v="175"/>
    <n v="0"/>
  </r>
  <r>
    <n v="54003"/>
    <x v="739"/>
    <n v="54"/>
    <x v="17"/>
    <n v="7644"/>
    <n v="201"/>
    <n v="0"/>
    <n v="1"/>
    <n v="0"/>
    <n v="150"/>
    <n v="0"/>
    <n v="0"/>
    <n v="2"/>
    <n v="1795"/>
    <n v="1"/>
    <n v="3"/>
    <n v="16"/>
    <n v="4334"/>
    <n v="3"/>
    <n v="15"/>
    <n v="44"/>
    <n v="892"/>
    <n v="4"/>
    <n v="4"/>
    <n v="12"/>
    <n v="674"/>
    <n v="2"/>
    <n v="1"/>
    <n v="13"/>
    <n v="35936"/>
    <x v="795"/>
    <n v="0"/>
    <x v="1"/>
    <x v="1"/>
    <n v="3.28"/>
    <x v="1"/>
    <x v="1"/>
    <x v="127"/>
    <x v="102"/>
    <n v="0"/>
  </r>
  <r>
    <n v="54051"/>
    <x v="740"/>
    <n v="54"/>
    <x v="17"/>
    <n v="751"/>
    <n v="18"/>
    <n v="0"/>
    <n v="0"/>
    <n v="0"/>
    <n v="12"/>
    <n v="0"/>
    <n v="0"/>
    <n v="0"/>
    <n v="44"/>
    <n v="0"/>
    <n v="1"/>
    <n v="0"/>
    <n v="321"/>
    <n v="0"/>
    <n v="1"/>
    <n v="0"/>
    <n v="67"/>
    <n v="0"/>
    <n v="0"/>
    <n v="0"/>
    <n v="37"/>
    <n v="0"/>
    <n v="1"/>
    <n v="0"/>
    <n v="11028"/>
    <x v="796"/>
    <n v="0"/>
    <x v="0"/>
    <x v="1"/>
    <n v="3.28"/>
    <x v="1"/>
    <x v="1"/>
    <x v="12"/>
    <x v="11"/>
    <n v="0"/>
  </r>
  <r>
    <n v="54099"/>
    <x v="741"/>
    <n v="54"/>
    <x v="17"/>
    <n v="484"/>
    <n v="12"/>
    <n v="0"/>
    <n v="0"/>
    <n v="0"/>
    <n v="5"/>
    <n v="0"/>
    <n v="0"/>
    <n v="0"/>
    <n v="24"/>
    <n v="0"/>
    <n v="0"/>
    <n v="0"/>
    <n v="174"/>
    <n v="0"/>
    <n v="1"/>
    <n v="1"/>
    <n v="51"/>
    <n v="0"/>
    <n v="1"/>
    <n v="2"/>
    <n v="22"/>
    <n v="0"/>
    <n v="0"/>
    <n v="1"/>
    <n v="9385"/>
    <x v="797"/>
    <n v="0"/>
    <x v="0"/>
    <x v="1"/>
    <n v="3.28"/>
    <x v="1"/>
    <x v="1"/>
    <x v="1"/>
    <x v="2"/>
    <n v="0"/>
  </r>
  <r>
    <n v="54109"/>
    <x v="742"/>
    <n v="54"/>
    <x v="17"/>
    <n v="1126"/>
    <n v="19"/>
    <n v="0"/>
    <n v="0"/>
    <n v="0"/>
    <n v="32"/>
    <n v="0"/>
    <n v="0"/>
    <n v="0"/>
    <n v="124"/>
    <n v="0"/>
    <n v="0"/>
    <n v="0"/>
    <n v="902"/>
    <n v="1"/>
    <n v="2"/>
    <n v="1"/>
    <n v="195"/>
    <n v="0"/>
    <n v="2"/>
    <n v="0"/>
    <n v="132"/>
    <n v="0"/>
    <n v="0"/>
    <n v="0"/>
    <n v="7263"/>
    <x v="798"/>
    <n v="0"/>
    <x v="0"/>
    <x v="1"/>
    <n v="3.28"/>
    <x v="1"/>
    <x v="1"/>
    <x v="13"/>
    <x v="1"/>
    <n v="1"/>
  </r>
  <r>
    <n v="54125"/>
    <x v="743"/>
    <n v="54"/>
    <x v="17"/>
    <n v="52"/>
    <n v="0"/>
    <n v="0"/>
    <n v="0"/>
    <n v="0"/>
    <n v="0"/>
    <n v="0"/>
    <n v="0"/>
    <n v="0"/>
    <n v="4"/>
    <n v="0"/>
    <n v="0"/>
    <n v="0"/>
    <n v="14"/>
    <n v="0"/>
    <n v="0"/>
    <n v="0"/>
    <n v="1"/>
    <n v="0"/>
    <n v="0"/>
    <n v="0"/>
    <n v="0"/>
    <n v="0"/>
    <n v="0"/>
    <n v="0"/>
    <n v="3181"/>
    <x v="799"/>
    <n v="0"/>
    <x v="0"/>
    <x v="1"/>
    <n v="3.28"/>
    <x v="1"/>
    <x v="1"/>
    <x v="1"/>
    <x v="2"/>
    <n v="0"/>
  </r>
  <r>
    <n v="54128"/>
    <x v="744"/>
    <n v="54"/>
    <x v="17"/>
    <n v="938"/>
    <n v="19"/>
    <n v="0"/>
    <n v="0"/>
    <n v="1"/>
    <n v="11"/>
    <n v="0"/>
    <n v="0"/>
    <n v="0"/>
    <n v="97"/>
    <n v="0"/>
    <n v="0"/>
    <n v="2"/>
    <n v="363"/>
    <n v="0"/>
    <n v="0"/>
    <n v="6"/>
    <n v="88"/>
    <n v="0"/>
    <n v="0"/>
    <n v="2"/>
    <n v="227"/>
    <n v="0"/>
    <n v="0"/>
    <n v="3"/>
    <n v="12500"/>
    <x v="800"/>
    <n v="0"/>
    <x v="0"/>
    <x v="1"/>
    <n v="3.28"/>
    <x v="1"/>
    <x v="1"/>
    <x v="106"/>
    <x v="176"/>
    <n v="0"/>
  </r>
  <r>
    <n v="54172"/>
    <x v="745"/>
    <n v="54"/>
    <x v="17"/>
    <n v="788"/>
    <n v="16"/>
    <n v="0"/>
    <n v="0"/>
    <n v="0"/>
    <n v="14"/>
    <n v="0"/>
    <n v="0"/>
    <n v="0"/>
    <n v="93"/>
    <n v="0"/>
    <n v="1"/>
    <n v="5"/>
    <n v="368"/>
    <n v="1"/>
    <n v="5"/>
    <n v="10"/>
    <n v="123"/>
    <n v="0"/>
    <n v="0"/>
    <n v="7"/>
    <n v="91"/>
    <n v="0"/>
    <n v="0"/>
    <n v="0"/>
    <n v="19845"/>
    <x v="801"/>
    <n v="0"/>
    <x v="0"/>
    <x v="1"/>
    <n v="3.28"/>
    <x v="1"/>
    <x v="1"/>
    <x v="21"/>
    <x v="22"/>
    <n v="0"/>
  </r>
  <r>
    <n v="54174"/>
    <x v="746"/>
    <n v="54"/>
    <x v="17"/>
    <n v="313"/>
    <n v="8"/>
    <n v="0"/>
    <n v="0"/>
    <n v="0"/>
    <n v="3"/>
    <n v="0"/>
    <n v="0"/>
    <n v="0"/>
    <n v="33"/>
    <n v="0"/>
    <n v="0"/>
    <n v="0"/>
    <n v="66"/>
    <n v="0"/>
    <n v="0"/>
    <n v="1"/>
    <n v="18"/>
    <n v="0"/>
    <n v="0"/>
    <n v="0"/>
    <n v="27"/>
    <n v="0"/>
    <n v="0"/>
    <n v="1"/>
    <n v="13330"/>
    <x v="802"/>
    <n v="0"/>
    <x v="0"/>
    <x v="1"/>
    <n v="3.28"/>
    <x v="1"/>
    <x v="1"/>
    <x v="1"/>
    <x v="1"/>
    <n v="0"/>
  </r>
  <r>
    <n v="54206"/>
    <x v="747"/>
    <n v="54"/>
    <x v="17"/>
    <n v="9026"/>
    <n v="423"/>
    <n v="1"/>
    <n v="5"/>
    <n v="2"/>
    <n v="316"/>
    <n v="0"/>
    <n v="2"/>
    <n v="0"/>
    <n v="3161"/>
    <n v="8"/>
    <n v="21"/>
    <n v="16"/>
    <n v="6178"/>
    <n v="10"/>
    <n v="64"/>
    <n v="38"/>
    <n v="1293"/>
    <n v="0"/>
    <n v="4"/>
    <n v="11"/>
    <n v="849"/>
    <n v="3"/>
    <n v="5"/>
    <n v="4"/>
    <n v="21175"/>
    <x v="803"/>
    <n v="0"/>
    <x v="1"/>
    <x v="1"/>
    <n v="3.28"/>
    <x v="1"/>
    <x v="1"/>
    <x v="47"/>
    <x v="177"/>
    <n v="1"/>
  </r>
  <r>
    <n v="54223"/>
    <x v="748"/>
    <n v="54"/>
    <x v="17"/>
    <n v="615"/>
    <n v="4"/>
    <n v="0"/>
    <n v="0"/>
    <n v="1"/>
    <n v="9"/>
    <n v="0"/>
    <n v="0"/>
    <n v="1"/>
    <n v="60"/>
    <n v="0"/>
    <n v="0"/>
    <n v="4"/>
    <n v="264"/>
    <n v="0"/>
    <n v="0"/>
    <n v="1"/>
    <n v="60"/>
    <n v="0"/>
    <n v="0"/>
    <n v="0"/>
    <n v="14"/>
    <n v="0"/>
    <n v="0"/>
    <n v="0"/>
    <n v="9280"/>
    <x v="804"/>
    <n v="0"/>
    <x v="0"/>
    <x v="1"/>
    <n v="3.28"/>
    <x v="1"/>
    <x v="1"/>
    <x v="4"/>
    <x v="11"/>
    <n v="0"/>
  </r>
  <r>
    <n v="54239"/>
    <x v="749"/>
    <n v="54"/>
    <x v="17"/>
    <n v="343"/>
    <n v="4"/>
    <n v="0"/>
    <n v="0"/>
    <n v="0"/>
    <n v="5"/>
    <n v="0"/>
    <n v="0"/>
    <n v="0"/>
    <n v="62"/>
    <n v="0"/>
    <n v="2"/>
    <n v="1"/>
    <n v="159"/>
    <n v="0"/>
    <n v="2"/>
    <n v="0"/>
    <n v="56"/>
    <n v="0"/>
    <n v="2"/>
    <n v="3"/>
    <n v="75"/>
    <n v="0"/>
    <n v="3"/>
    <n v="2"/>
    <n v="5197"/>
    <x v="805"/>
    <n v="0"/>
    <x v="0"/>
    <x v="1"/>
    <n v="3.28"/>
    <x v="1"/>
    <x v="1"/>
    <x v="10"/>
    <x v="9"/>
    <n v="0"/>
  </r>
  <r>
    <n v="54245"/>
    <x v="750"/>
    <n v="54"/>
    <x v="17"/>
    <n v="5309"/>
    <n v="115"/>
    <n v="1"/>
    <n v="0"/>
    <n v="0"/>
    <n v="129"/>
    <n v="0"/>
    <n v="4"/>
    <n v="0"/>
    <n v="798"/>
    <n v="6"/>
    <n v="21"/>
    <n v="5"/>
    <n v="3233"/>
    <n v="12"/>
    <n v="106"/>
    <n v="57"/>
    <n v="529"/>
    <n v="1"/>
    <n v="11"/>
    <n v="21"/>
    <n v="415"/>
    <n v="0"/>
    <n v="14"/>
    <n v="9"/>
    <n v="15080"/>
    <x v="806"/>
    <n v="0"/>
    <x v="1"/>
    <x v="1"/>
    <n v="3.28"/>
    <x v="1"/>
    <x v="1"/>
    <x v="18"/>
    <x v="124"/>
    <n v="1"/>
  </r>
  <r>
    <n v="54250"/>
    <x v="751"/>
    <n v="54"/>
    <x v="17"/>
    <n v="13023"/>
    <n v="248"/>
    <n v="0"/>
    <n v="3"/>
    <n v="2"/>
    <n v="353"/>
    <n v="0"/>
    <n v="0"/>
    <n v="0"/>
    <n v="3388"/>
    <n v="5"/>
    <n v="24"/>
    <n v="37"/>
    <n v="8427"/>
    <n v="11"/>
    <n v="49"/>
    <n v="71"/>
    <n v="1514"/>
    <n v="1"/>
    <n v="9"/>
    <n v="6"/>
    <n v="1178"/>
    <n v="0"/>
    <n v="10"/>
    <n v="15"/>
    <n v="23521"/>
    <x v="807"/>
    <n v="0"/>
    <x v="1"/>
    <x v="1"/>
    <n v="3.28"/>
    <x v="1"/>
    <x v="1"/>
    <x v="30"/>
    <x v="178"/>
    <n v="1"/>
  </r>
  <r>
    <n v="54261"/>
    <x v="752"/>
    <n v="54"/>
    <x v="17"/>
    <n v="5518"/>
    <n v="79"/>
    <n v="1"/>
    <n v="0"/>
    <n v="3"/>
    <n v="83"/>
    <n v="1"/>
    <n v="1"/>
    <n v="0"/>
    <n v="409"/>
    <n v="0"/>
    <n v="2"/>
    <n v="2"/>
    <n v="1902"/>
    <n v="3"/>
    <n v="18"/>
    <n v="23"/>
    <n v="410"/>
    <n v="0"/>
    <n v="9"/>
    <n v="6"/>
    <n v="571"/>
    <n v="0"/>
    <n v="1"/>
    <n v="10"/>
    <n v="30816"/>
    <x v="808"/>
    <n v="0"/>
    <x v="1"/>
    <x v="1"/>
    <n v="3.28"/>
    <x v="1"/>
    <x v="1"/>
    <x v="26"/>
    <x v="170"/>
    <n v="1"/>
  </r>
  <r>
    <n v="54313"/>
    <x v="753"/>
    <n v="54"/>
    <x v="17"/>
    <n v="248"/>
    <n v="6"/>
    <n v="0"/>
    <n v="0"/>
    <n v="1"/>
    <n v="4"/>
    <n v="0"/>
    <n v="0"/>
    <n v="0"/>
    <n v="35"/>
    <n v="0"/>
    <n v="0"/>
    <n v="2"/>
    <n v="102"/>
    <n v="0"/>
    <n v="0"/>
    <n v="3"/>
    <n v="4"/>
    <n v="0"/>
    <n v="0"/>
    <n v="0"/>
    <n v="12"/>
    <n v="0"/>
    <n v="0"/>
    <n v="0"/>
    <n v="8346"/>
    <x v="809"/>
    <n v="0"/>
    <x v="0"/>
    <x v="1"/>
    <n v="3.28"/>
    <x v="1"/>
    <x v="1"/>
    <x v="1"/>
    <x v="2"/>
    <n v="0"/>
  </r>
  <r>
    <n v="54344"/>
    <x v="754"/>
    <n v="54"/>
    <x v="17"/>
    <n v="8693"/>
    <n v="255"/>
    <n v="0"/>
    <n v="2"/>
    <n v="0"/>
    <n v="371"/>
    <n v="0"/>
    <n v="1"/>
    <n v="1"/>
    <n v="5411"/>
    <n v="3"/>
    <n v="41"/>
    <n v="24"/>
    <n v="8066"/>
    <n v="6"/>
    <n v="53"/>
    <n v="38"/>
    <n v="1261"/>
    <n v="0"/>
    <n v="10"/>
    <n v="3"/>
    <n v="2152"/>
    <n v="0"/>
    <n v="30"/>
    <n v="17"/>
    <n v="11559"/>
    <x v="810"/>
    <n v="0"/>
    <x v="1"/>
    <x v="1"/>
    <n v="3.28"/>
    <x v="1"/>
    <x v="1"/>
    <x v="52"/>
    <x v="179"/>
    <n v="1"/>
  </r>
  <r>
    <n v="54347"/>
    <x v="755"/>
    <n v="54"/>
    <x v="17"/>
    <n v="222"/>
    <n v="7"/>
    <n v="0"/>
    <n v="0"/>
    <n v="0"/>
    <n v="9"/>
    <n v="0"/>
    <n v="0"/>
    <n v="0"/>
    <n v="13"/>
    <n v="0"/>
    <n v="0"/>
    <n v="0"/>
    <n v="78"/>
    <n v="0"/>
    <n v="0"/>
    <n v="0"/>
    <n v="18"/>
    <n v="0"/>
    <n v="0"/>
    <n v="0"/>
    <n v="13"/>
    <n v="0"/>
    <n v="0"/>
    <n v="0"/>
    <n v="7841"/>
    <x v="811"/>
    <n v="0"/>
    <x v="0"/>
    <x v="1"/>
    <n v="3.28"/>
    <x v="1"/>
    <x v="1"/>
    <x v="13"/>
    <x v="2"/>
    <n v="0"/>
  </r>
  <r>
    <n v="54377"/>
    <x v="756"/>
    <n v="54"/>
    <x v="17"/>
    <n v="201"/>
    <n v="7"/>
    <n v="0"/>
    <n v="1"/>
    <n v="0"/>
    <n v="3"/>
    <n v="0"/>
    <n v="0"/>
    <n v="0"/>
    <n v="43"/>
    <n v="0"/>
    <n v="0"/>
    <n v="0"/>
    <n v="68"/>
    <n v="0"/>
    <n v="0"/>
    <n v="2"/>
    <n v="15"/>
    <n v="0"/>
    <n v="0"/>
    <n v="2"/>
    <n v="30"/>
    <n v="0"/>
    <n v="0"/>
    <n v="4"/>
    <n v="7189"/>
    <x v="812"/>
    <n v="0"/>
    <x v="0"/>
    <x v="1"/>
    <n v="3.28"/>
    <x v="1"/>
    <x v="1"/>
    <x v="12"/>
    <x v="11"/>
    <n v="0"/>
  </r>
  <r>
    <n v="54385"/>
    <x v="757"/>
    <n v="54"/>
    <x v="17"/>
    <n v="2407"/>
    <n v="38"/>
    <n v="0"/>
    <n v="0"/>
    <n v="0"/>
    <n v="32"/>
    <n v="0"/>
    <n v="1"/>
    <n v="1"/>
    <n v="185"/>
    <n v="0"/>
    <n v="4"/>
    <n v="4"/>
    <n v="988"/>
    <n v="0"/>
    <n v="3"/>
    <n v="31"/>
    <n v="233"/>
    <n v="0"/>
    <n v="0"/>
    <n v="7"/>
    <n v="185"/>
    <n v="0"/>
    <n v="0"/>
    <n v="4"/>
    <n v="13144"/>
    <x v="813"/>
    <n v="0"/>
    <x v="0"/>
    <x v="0"/>
    <n v="3.28"/>
    <x v="1"/>
    <x v="1"/>
    <x v="31"/>
    <x v="32"/>
    <n v="0"/>
  </r>
  <r>
    <n v="54398"/>
    <x v="758"/>
    <n v="54"/>
    <x v="17"/>
    <n v="7076"/>
    <n v="40"/>
    <n v="0"/>
    <n v="0"/>
    <n v="0"/>
    <n v="109"/>
    <n v="0"/>
    <n v="0"/>
    <n v="0"/>
    <n v="2077"/>
    <n v="0"/>
    <n v="3"/>
    <n v="12"/>
    <n v="3569"/>
    <n v="0"/>
    <n v="10"/>
    <n v="21"/>
    <n v="604"/>
    <n v="0"/>
    <n v="1"/>
    <n v="4"/>
    <n v="736"/>
    <n v="0"/>
    <n v="0"/>
    <n v="3"/>
    <n v="8741"/>
    <x v="814"/>
    <n v="0"/>
    <x v="1"/>
    <x v="1"/>
    <n v="3.28"/>
    <x v="1"/>
    <x v="1"/>
    <x v="28"/>
    <x v="24"/>
    <n v="1"/>
  </r>
  <r>
    <n v="54405"/>
    <x v="759"/>
    <n v="54"/>
    <x v="17"/>
    <n v="5173"/>
    <n v="93"/>
    <n v="0"/>
    <n v="1"/>
    <n v="2"/>
    <n v="74"/>
    <n v="0"/>
    <n v="0"/>
    <n v="1"/>
    <n v="390"/>
    <n v="0"/>
    <n v="1"/>
    <n v="8"/>
    <n v="1374"/>
    <n v="0"/>
    <n v="8"/>
    <n v="31"/>
    <n v="587"/>
    <n v="1"/>
    <n v="3"/>
    <n v="10"/>
    <n v="549"/>
    <n v="0"/>
    <n v="1"/>
    <n v="18"/>
    <n v="103733"/>
    <x v="815"/>
    <n v="0"/>
    <x v="0"/>
    <x v="1"/>
    <n v="3.28"/>
    <x v="1"/>
    <x v="1"/>
    <x v="128"/>
    <x v="24"/>
    <n v="0"/>
  </r>
  <r>
    <n v="54418"/>
    <x v="760"/>
    <n v="54"/>
    <x v="17"/>
    <n v="506"/>
    <n v="8"/>
    <n v="0"/>
    <n v="0"/>
    <n v="0"/>
    <n v="6"/>
    <n v="0"/>
    <n v="0"/>
    <n v="0"/>
    <n v="24"/>
    <n v="0"/>
    <n v="0"/>
    <n v="0"/>
    <n v="173"/>
    <n v="0"/>
    <n v="0"/>
    <n v="0"/>
    <n v="33"/>
    <n v="0"/>
    <n v="0"/>
    <n v="0"/>
    <n v="57"/>
    <n v="0"/>
    <n v="0"/>
    <n v="0"/>
    <n v="4537"/>
    <x v="816"/>
    <n v="0"/>
    <x v="0"/>
    <x v="1"/>
    <n v="3.28"/>
    <x v="1"/>
    <x v="1"/>
    <x v="4"/>
    <x v="5"/>
    <n v="0"/>
  </r>
  <r>
    <n v="54480"/>
    <x v="761"/>
    <n v="54"/>
    <x v="17"/>
    <n v="52"/>
    <n v="1"/>
    <n v="1"/>
    <n v="0"/>
    <n v="0"/>
    <n v="0"/>
    <n v="0"/>
    <n v="0"/>
    <n v="0"/>
    <n v="5"/>
    <n v="0"/>
    <n v="0"/>
    <n v="0"/>
    <n v="14"/>
    <n v="0"/>
    <n v="0"/>
    <n v="0"/>
    <n v="4"/>
    <n v="0"/>
    <n v="0"/>
    <n v="0"/>
    <n v="5"/>
    <n v="0"/>
    <n v="0"/>
    <n v="0"/>
    <n v="4843"/>
    <x v="817"/>
    <n v="0"/>
    <x v="0"/>
    <x v="1"/>
    <n v="3.28"/>
    <x v="1"/>
    <x v="1"/>
    <x v="1"/>
    <x v="2"/>
    <n v="0"/>
  </r>
  <r>
    <n v="54498"/>
    <x v="762"/>
    <n v="54"/>
    <x v="17"/>
    <n v="30538"/>
    <n v="737"/>
    <n v="0"/>
    <n v="6"/>
    <n v="6"/>
    <n v="671"/>
    <n v="0"/>
    <n v="2"/>
    <n v="3"/>
    <n v="6747"/>
    <n v="3"/>
    <n v="24"/>
    <n v="67"/>
    <n v="14062"/>
    <n v="2"/>
    <n v="84"/>
    <n v="152"/>
    <n v="4228"/>
    <n v="1"/>
    <n v="30"/>
    <n v="34"/>
    <n v="2750"/>
    <n v="1"/>
    <n v="22"/>
    <n v="37"/>
    <n v="135344"/>
    <x v="818"/>
    <n v="1"/>
    <x v="1"/>
    <x v="0"/>
    <n v="3.28"/>
    <x v="1"/>
    <x v="1"/>
    <x v="129"/>
    <x v="180"/>
    <n v="0"/>
  </r>
  <r>
    <n v="54518"/>
    <x v="763"/>
    <n v="54"/>
    <x v="17"/>
    <n v="2223"/>
    <n v="44"/>
    <n v="0"/>
    <n v="1"/>
    <n v="1"/>
    <n v="31"/>
    <n v="0"/>
    <n v="0"/>
    <n v="0"/>
    <n v="294"/>
    <n v="0"/>
    <n v="3"/>
    <n v="7"/>
    <n v="590"/>
    <n v="0"/>
    <n v="12"/>
    <n v="28"/>
    <n v="212"/>
    <n v="0"/>
    <n v="2"/>
    <n v="6"/>
    <n v="108"/>
    <n v="0"/>
    <n v="2"/>
    <n v="7"/>
    <n v="56894"/>
    <x v="819"/>
    <n v="0"/>
    <x v="0"/>
    <x v="1"/>
    <n v="3.28"/>
    <x v="1"/>
    <x v="1"/>
    <x v="24"/>
    <x v="176"/>
    <n v="0"/>
  </r>
  <r>
    <n v="54520"/>
    <x v="764"/>
    <n v="54"/>
    <x v="17"/>
    <n v="157"/>
    <n v="5"/>
    <n v="0"/>
    <n v="0"/>
    <n v="1"/>
    <n v="7"/>
    <n v="0"/>
    <n v="0"/>
    <n v="0"/>
    <n v="32"/>
    <n v="0"/>
    <n v="0"/>
    <n v="0"/>
    <n v="52"/>
    <n v="0"/>
    <n v="0"/>
    <n v="5"/>
    <n v="31"/>
    <n v="0"/>
    <n v="0"/>
    <n v="2"/>
    <n v="15"/>
    <n v="0"/>
    <n v="0"/>
    <n v="1"/>
    <n v="6239"/>
    <x v="820"/>
    <n v="0"/>
    <x v="0"/>
    <x v="1"/>
    <n v="3.28"/>
    <x v="1"/>
    <x v="1"/>
    <x v="6"/>
    <x v="2"/>
    <n v="0"/>
  </r>
  <r>
    <n v="54553"/>
    <x v="765"/>
    <n v="54"/>
    <x v="17"/>
    <n v="1066"/>
    <n v="56"/>
    <n v="0"/>
    <n v="0"/>
    <n v="1"/>
    <n v="54"/>
    <n v="0"/>
    <n v="0"/>
    <n v="2"/>
    <n v="249"/>
    <n v="0"/>
    <n v="3"/>
    <n v="13"/>
    <n v="585"/>
    <n v="0"/>
    <n v="5"/>
    <n v="38"/>
    <n v="167"/>
    <n v="0"/>
    <n v="2"/>
    <n v="12"/>
    <n v="64"/>
    <n v="0"/>
    <n v="0"/>
    <n v="12"/>
    <n v="9913"/>
    <x v="821"/>
    <n v="0"/>
    <x v="0"/>
    <x v="1"/>
    <n v="3.28"/>
    <x v="1"/>
    <x v="1"/>
    <x v="30"/>
    <x v="36"/>
    <n v="0"/>
  </r>
  <r>
    <n v="54599"/>
    <x v="766"/>
    <n v="54"/>
    <x v="17"/>
    <n v="303"/>
    <n v="10"/>
    <n v="0"/>
    <n v="0"/>
    <n v="0"/>
    <n v="8"/>
    <n v="0"/>
    <n v="0"/>
    <n v="0"/>
    <n v="20"/>
    <n v="0"/>
    <n v="0"/>
    <n v="0"/>
    <n v="103"/>
    <n v="0"/>
    <n v="1"/>
    <n v="3"/>
    <n v="26"/>
    <n v="0"/>
    <n v="0"/>
    <n v="0"/>
    <n v="23"/>
    <n v="0"/>
    <n v="0"/>
    <n v="2"/>
    <n v="6751"/>
    <x v="822"/>
    <n v="0"/>
    <x v="0"/>
    <x v="1"/>
    <n v="3.28"/>
    <x v="1"/>
    <x v="1"/>
    <x v="1"/>
    <x v="5"/>
    <n v="0"/>
  </r>
  <r>
    <n v="54660"/>
    <x v="767"/>
    <n v="54"/>
    <x v="17"/>
    <n v="693"/>
    <n v="7"/>
    <n v="0"/>
    <n v="0"/>
    <n v="0"/>
    <n v="11"/>
    <n v="0"/>
    <n v="0"/>
    <n v="0"/>
    <n v="62"/>
    <n v="0"/>
    <n v="0"/>
    <n v="1"/>
    <n v="303"/>
    <n v="1"/>
    <n v="5"/>
    <n v="2"/>
    <n v="124"/>
    <n v="0"/>
    <n v="2"/>
    <n v="0"/>
    <n v="56"/>
    <n v="0"/>
    <n v="0"/>
    <n v="0"/>
    <n v="11664"/>
    <x v="823"/>
    <n v="0"/>
    <x v="0"/>
    <x v="1"/>
    <n v="3.28"/>
    <x v="1"/>
    <x v="1"/>
    <x v="2"/>
    <x v="11"/>
    <n v="0"/>
  </r>
  <r>
    <n v="54670"/>
    <x v="768"/>
    <n v="54"/>
    <x v="17"/>
    <n v="10168"/>
    <n v="161"/>
    <n v="0"/>
    <n v="0"/>
    <n v="0"/>
    <n v="272"/>
    <n v="0"/>
    <n v="0"/>
    <n v="1"/>
    <n v="5714"/>
    <n v="1"/>
    <n v="8"/>
    <n v="38"/>
    <n v="6656"/>
    <n v="1"/>
    <n v="11"/>
    <n v="47"/>
    <n v="1085"/>
    <n v="0"/>
    <n v="5"/>
    <n v="4"/>
    <n v="1065"/>
    <n v="1"/>
    <n v="5"/>
    <n v="10"/>
    <n v="14496"/>
    <x v="824"/>
    <n v="0"/>
    <x v="1"/>
    <x v="1"/>
    <n v="3.28"/>
    <x v="1"/>
    <x v="1"/>
    <x v="130"/>
    <x v="181"/>
    <n v="1"/>
  </r>
  <r>
    <n v="54673"/>
    <x v="520"/>
    <n v="54"/>
    <x v="17"/>
    <n v="856"/>
    <n v="14"/>
    <n v="0"/>
    <n v="0"/>
    <n v="0"/>
    <n v="20"/>
    <n v="0"/>
    <n v="0"/>
    <n v="0"/>
    <n v="158"/>
    <n v="0"/>
    <n v="0"/>
    <n v="1"/>
    <n v="350"/>
    <n v="0"/>
    <n v="7"/>
    <n v="3"/>
    <n v="133"/>
    <n v="0"/>
    <n v="4"/>
    <n v="0"/>
    <n v="70"/>
    <n v="0"/>
    <n v="0"/>
    <n v="0"/>
    <n v="8102"/>
    <x v="825"/>
    <n v="0"/>
    <x v="0"/>
    <x v="1"/>
    <n v="3.28"/>
    <x v="1"/>
    <x v="1"/>
    <x v="47"/>
    <x v="44"/>
    <n v="0"/>
  </r>
  <r>
    <n v="54680"/>
    <x v="769"/>
    <n v="54"/>
    <x v="17"/>
    <n v="238"/>
    <n v="4"/>
    <n v="0"/>
    <n v="0"/>
    <n v="0"/>
    <n v="3"/>
    <n v="0"/>
    <n v="0"/>
    <n v="0"/>
    <n v="8"/>
    <n v="0"/>
    <n v="0"/>
    <n v="0"/>
    <n v="60"/>
    <n v="0"/>
    <n v="1"/>
    <n v="0"/>
    <n v="21"/>
    <n v="0"/>
    <n v="0"/>
    <n v="0"/>
    <n v="23"/>
    <n v="0"/>
    <n v="0"/>
    <n v="0"/>
    <n v="3861"/>
    <x v="826"/>
    <n v="0"/>
    <x v="0"/>
    <x v="1"/>
    <n v="3.28"/>
    <x v="1"/>
    <x v="1"/>
    <x v="54"/>
    <x v="12"/>
    <n v="0"/>
  </r>
  <r>
    <n v="54720"/>
    <x v="770"/>
    <n v="54"/>
    <x v="17"/>
    <n v="7864"/>
    <n v="184"/>
    <n v="0"/>
    <n v="4"/>
    <n v="1"/>
    <n v="193"/>
    <n v="0"/>
    <n v="0"/>
    <n v="1"/>
    <n v="1143"/>
    <n v="0"/>
    <n v="7"/>
    <n v="6"/>
    <n v="4281"/>
    <n v="5"/>
    <n v="22"/>
    <n v="25"/>
    <n v="1044"/>
    <n v="0"/>
    <n v="7"/>
    <n v="6"/>
    <n v="731"/>
    <n v="0"/>
    <n v="9"/>
    <n v="4"/>
    <n v="28989"/>
    <x v="827"/>
    <n v="0"/>
    <x v="1"/>
    <x v="1"/>
    <n v="3.28"/>
    <x v="1"/>
    <x v="1"/>
    <x v="66"/>
    <x v="114"/>
    <n v="1"/>
  </r>
  <r>
    <n v="54743"/>
    <x v="771"/>
    <n v="54"/>
    <x v="17"/>
    <n v="120"/>
    <n v="1"/>
    <n v="0"/>
    <n v="0"/>
    <n v="0"/>
    <n v="1"/>
    <n v="0"/>
    <n v="0"/>
    <n v="0"/>
    <n v="0"/>
    <n v="0"/>
    <n v="0"/>
    <n v="0"/>
    <n v="21"/>
    <n v="0"/>
    <n v="0"/>
    <n v="0"/>
    <n v="1"/>
    <n v="0"/>
    <n v="0"/>
    <n v="0"/>
    <n v="2"/>
    <n v="0"/>
    <n v="0"/>
    <n v="0"/>
    <n v="7127"/>
    <x v="828"/>
    <n v="0"/>
    <x v="0"/>
    <x v="1"/>
    <n v="3.28"/>
    <x v="1"/>
    <x v="1"/>
    <x v="1"/>
    <x v="2"/>
    <n v="0"/>
  </r>
  <r>
    <n v="54800"/>
    <x v="772"/>
    <n v="54"/>
    <x v="17"/>
    <n v="10559"/>
    <n v="349"/>
    <n v="0"/>
    <n v="8"/>
    <n v="2"/>
    <n v="424"/>
    <n v="0"/>
    <n v="4"/>
    <n v="1"/>
    <n v="4202"/>
    <n v="1"/>
    <n v="31"/>
    <n v="18"/>
    <n v="7709"/>
    <n v="5"/>
    <n v="37"/>
    <n v="75"/>
    <n v="1198"/>
    <n v="1"/>
    <n v="6"/>
    <n v="6"/>
    <n v="978"/>
    <n v="0"/>
    <n v="6"/>
    <n v="7"/>
    <n v="18731"/>
    <x v="829"/>
    <n v="0"/>
    <x v="1"/>
    <x v="1"/>
    <n v="3.28"/>
    <x v="1"/>
    <x v="1"/>
    <x v="18"/>
    <x v="182"/>
    <n v="1"/>
  </r>
  <r>
    <n v="54810"/>
    <x v="773"/>
    <n v="54"/>
    <x v="17"/>
    <n v="22050"/>
    <n v="839"/>
    <n v="0"/>
    <n v="10"/>
    <n v="7"/>
    <n v="801"/>
    <n v="0"/>
    <n v="5"/>
    <n v="4"/>
    <n v="3123"/>
    <n v="2"/>
    <n v="62"/>
    <n v="57"/>
    <n v="11331"/>
    <n v="9"/>
    <n v="181"/>
    <n v="152"/>
    <n v="2000"/>
    <n v="1"/>
    <n v="17"/>
    <n v="13"/>
    <n v="1561"/>
    <n v="1"/>
    <n v="21"/>
    <n v="23"/>
    <n v="62151"/>
    <x v="830"/>
    <n v="0"/>
    <x v="1"/>
    <x v="0"/>
    <n v="3.28"/>
    <x v="1"/>
    <x v="1"/>
    <x v="131"/>
    <x v="183"/>
    <n v="2"/>
  </r>
  <r>
    <n v="54820"/>
    <x v="111"/>
    <n v="54"/>
    <x v="17"/>
    <n v="1005"/>
    <n v="21"/>
    <n v="1"/>
    <n v="2"/>
    <n v="1"/>
    <n v="21"/>
    <n v="0"/>
    <n v="0"/>
    <n v="1"/>
    <n v="175"/>
    <n v="0"/>
    <n v="1"/>
    <n v="2"/>
    <n v="401"/>
    <n v="1"/>
    <n v="4"/>
    <n v="1"/>
    <n v="127"/>
    <n v="1"/>
    <n v="1"/>
    <n v="1"/>
    <n v="141"/>
    <n v="0"/>
    <n v="1"/>
    <n v="2"/>
    <n v="17714"/>
    <x v="831"/>
    <n v="0"/>
    <x v="0"/>
    <x v="1"/>
    <n v="3.28"/>
    <x v="1"/>
    <x v="1"/>
    <x v="54"/>
    <x v="32"/>
    <n v="0"/>
  </r>
  <r>
    <n v="54871"/>
    <x v="774"/>
    <n v="54"/>
    <x v="17"/>
    <n v="224"/>
    <n v="6"/>
    <n v="0"/>
    <n v="0"/>
    <n v="0"/>
    <n v="5"/>
    <n v="0"/>
    <n v="0"/>
    <n v="0"/>
    <n v="15"/>
    <n v="0"/>
    <n v="0"/>
    <n v="0"/>
    <n v="95"/>
    <n v="0"/>
    <n v="0"/>
    <n v="0"/>
    <n v="8"/>
    <n v="0"/>
    <n v="0"/>
    <n v="0"/>
    <n v="23"/>
    <n v="0"/>
    <n v="0"/>
    <n v="0"/>
    <n v="5727"/>
    <x v="832"/>
    <n v="0"/>
    <x v="0"/>
    <x v="1"/>
    <n v="3.28"/>
    <x v="1"/>
    <x v="1"/>
    <x v="1"/>
    <x v="11"/>
    <n v="0"/>
  </r>
  <r>
    <n v="54874"/>
    <x v="775"/>
    <n v="54"/>
    <x v="17"/>
    <n v="7337"/>
    <n v="165"/>
    <n v="0"/>
    <n v="2"/>
    <n v="0"/>
    <n v="140"/>
    <n v="0"/>
    <n v="1"/>
    <n v="0"/>
    <n v="571"/>
    <n v="4"/>
    <n v="6"/>
    <n v="14"/>
    <n v="1904"/>
    <n v="5"/>
    <n v="33"/>
    <n v="43"/>
    <n v="678"/>
    <n v="0"/>
    <n v="7"/>
    <n v="16"/>
    <n v="377"/>
    <n v="0"/>
    <n v="6"/>
    <n v="11"/>
    <n v="116221"/>
    <x v="833"/>
    <n v="0"/>
    <x v="1"/>
    <x v="0"/>
    <n v="3.28"/>
    <x v="1"/>
    <x v="1"/>
    <x v="106"/>
    <x v="43"/>
    <n v="1"/>
  </r>
  <r>
    <n v="54"/>
    <x v="125"/>
    <n v="54"/>
    <x v="17"/>
    <n v="247601"/>
    <n v="6329"/>
    <n v="29"/>
    <n v="82"/>
    <n v="64"/>
    <n v="4392"/>
    <n v="1"/>
    <n v="21"/>
    <n v="19"/>
    <n v="49632"/>
    <n v="46"/>
    <n v="345"/>
    <n v="553"/>
    <n v="116158"/>
    <n v="145"/>
    <n v="1033"/>
    <n v="1512"/>
    <n v="27128"/>
    <n v="32"/>
    <n v="202"/>
    <n v="317"/>
    <n v="22241"/>
    <n v="16"/>
    <n v="223"/>
    <n v="411"/>
    <n v="1709570"/>
    <x v="834"/>
    <n v="2"/>
    <x v="1"/>
    <x v="0"/>
    <n v="3.28"/>
    <x v="0"/>
    <x v="0"/>
    <x v="132"/>
    <x v="184"/>
    <n v="13"/>
  </r>
  <r>
    <n v="63001"/>
    <x v="15"/>
    <n v="63"/>
    <x v="18"/>
    <n v="21163"/>
    <n v="356"/>
    <n v="1"/>
    <n v="13"/>
    <n v="26"/>
    <n v="288"/>
    <n v="0"/>
    <n v="18"/>
    <n v="40"/>
    <n v="1417"/>
    <n v="1"/>
    <n v="312"/>
    <n v="513"/>
    <n v="4258"/>
    <n v="3"/>
    <n v="562"/>
    <n v="834"/>
    <n v="1642"/>
    <n v="0"/>
    <n v="155"/>
    <n v="288"/>
    <n v="1738"/>
    <n v="0"/>
    <n v="243"/>
    <n v="340"/>
    <n v="309474"/>
    <x v="835"/>
    <n v="0"/>
    <x v="1"/>
    <x v="1"/>
    <n v="2.8"/>
    <x v="0"/>
    <x v="0"/>
    <x v="133"/>
    <x v="185"/>
    <n v="1"/>
  </r>
  <r>
    <n v="63111"/>
    <x v="204"/>
    <n v="63"/>
    <x v="18"/>
    <n v="358"/>
    <n v="6"/>
    <n v="0"/>
    <n v="0"/>
    <n v="0"/>
    <n v="3"/>
    <n v="0"/>
    <n v="1"/>
    <n v="0"/>
    <n v="19"/>
    <n v="0"/>
    <n v="19"/>
    <n v="0"/>
    <n v="104"/>
    <n v="0"/>
    <n v="38"/>
    <n v="1"/>
    <n v="32"/>
    <n v="0"/>
    <n v="11"/>
    <n v="0"/>
    <n v="34"/>
    <n v="0"/>
    <n v="13"/>
    <n v="0"/>
    <n v="3237"/>
    <x v="836"/>
    <n v="0"/>
    <x v="1"/>
    <x v="1"/>
    <n v="2.8"/>
    <x v="1"/>
    <x v="1"/>
    <x v="1"/>
    <x v="2"/>
    <n v="0"/>
  </r>
  <r>
    <n v="63130"/>
    <x v="776"/>
    <n v="63"/>
    <x v="18"/>
    <n v="6684"/>
    <n v="143"/>
    <n v="0"/>
    <n v="2"/>
    <n v="4"/>
    <n v="115"/>
    <n v="0"/>
    <n v="6"/>
    <n v="2"/>
    <n v="548"/>
    <n v="4"/>
    <n v="53"/>
    <n v="31"/>
    <n v="1902"/>
    <n v="6"/>
    <n v="111"/>
    <n v="64"/>
    <n v="683"/>
    <n v="0"/>
    <n v="16"/>
    <n v="12"/>
    <n v="534"/>
    <n v="0"/>
    <n v="11"/>
    <n v="28"/>
    <n v="76398"/>
    <x v="837"/>
    <n v="0"/>
    <x v="1"/>
    <x v="1"/>
    <n v="2.8"/>
    <x v="1"/>
    <x v="1"/>
    <x v="31"/>
    <x v="4"/>
    <n v="0"/>
  </r>
  <r>
    <n v="63190"/>
    <x v="777"/>
    <n v="63"/>
    <x v="18"/>
    <n v="2014"/>
    <n v="28"/>
    <n v="0"/>
    <n v="0"/>
    <n v="0"/>
    <n v="26"/>
    <n v="0"/>
    <n v="0"/>
    <n v="0"/>
    <n v="99"/>
    <n v="1"/>
    <n v="5"/>
    <n v="11"/>
    <n v="393"/>
    <n v="1"/>
    <n v="8"/>
    <n v="23"/>
    <n v="145"/>
    <n v="2"/>
    <n v="10"/>
    <n v="7"/>
    <n v="97"/>
    <n v="0"/>
    <n v="6"/>
    <n v="4"/>
    <n v="29650"/>
    <x v="838"/>
    <n v="0"/>
    <x v="0"/>
    <x v="1"/>
    <n v="2.8"/>
    <x v="1"/>
    <x v="1"/>
    <x v="13"/>
    <x v="1"/>
    <n v="0"/>
  </r>
  <r>
    <n v="63212"/>
    <x v="159"/>
    <n v="63"/>
    <x v="18"/>
    <n v="1455"/>
    <n v="19"/>
    <n v="0"/>
    <n v="1"/>
    <n v="0"/>
    <n v="30"/>
    <n v="0"/>
    <n v="1"/>
    <n v="0"/>
    <n v="194"/>
    <n v="0"/>
    <n v="16"/>
    <n v="18"/>
    <n v="617"/>
    <n v="0"/>
    <n v="34"/>
    <n v="30"/>
    <n v="141"/>
    <n v="0"/>
    <n v="8"/>
    <n v="18"/>
    <n v="95"/>
    <n v="0"/>
    <n v="7"/>
    <n v="5"/>
    <n v="5934"/>
    <x v="839"/>
    <n v="0"/>
    <x v="0"/>
    <x v="1"/>
    <n v="2.8"/>
    <x v="1"/>
    <x v="1"/>
    <x v="1"/>
    <x v="12"/>
    <n v="0"/>
  </r>
  <r>
    <n v="63272"/>
    <x v="778"/>
    <n v="63"/>
    <x v="18"/>
    <n v="930"/>
    <n v="19"/>
    <n v="0"/>
    <n v="0"/>
    <n v="1"/>
    <n v="11"/>
    <n v="0"/>
    <n v="0"/>
    <n v="0"/>
    <n v="68"/>
    <n v="0"/>
    <n v="7"/>
    <n v="1"/>
    <n v="207"/>
    <n v="0"/>
    <n v="8"/>
    <n v="11"/>
    <n v="68"/>
    <n v="0"/>
    <n v="0"/>
    <n v="11"/>
    <n v="113"/>
    <n v="0"/>
    <n v="3"/>
    <n v="9"/>
    <n v="12654"/>
    <x v="840"/>
    <n v="0"/>
    <x v="0"/>
    <x v="1"/>
    <n v="2.8"/>
    <x v="1"/>
    <x v="1"/>
    <x v="13"/>
    <x v="41"/>
    <n v="0"/>
  </r>
  <r>
    <n v="63302"/>
    <x v="779"/>
    <n v="63"/>
    <x v="18"/>
    <n v="2265"/>
    <n v="21"/>
    <n v="1"/>
    <n v="0"/>
    <n v="0"/>
    <n v="20"/>
    <n v="0"/>
    <n v="0"/>
    <n v="0"/>
    <n v="58"/>
    <n v="0"/>
    <n v="6"/>
    <n v="15"/>
    <n v="461"/>
    <n v="0"/>
    <n v="26"/>
    <n v="26"/>
    <n v="145"/>
    <n v="0"/>
    <n v="1"/>
    <n v="3"/>
    <n v="262"/>
    <n v="0"/>
    <n v="5"/>
    <n v="9"/>
    <n v="7773"/>
    <x v="841"/>
    <n v="0"/>
    <x v="1"/>
    <x v="1"/>
    <n v="2.8"/>
    <x v="1"/>
    <x v="1"/>
    <x v="12"/>
    <x v="9"/>
    <n v="1"/>
  </r>
  <r>
    <n v="63401"/>
    <x v="780"/>
    <n v="63"/>
    <x v="18"/>
    <n v="3953"/>
    <n v="72"/>
    <n v="0"/>
    <n v="9"/>
    <n v="3"/>
    <n v="70"/>
    <n v="0"/>
    <n v="5"/>
    <n v="7"/>
    <n v="181"/>
    <n v="0"/>
    <n v="40"/>
    <n v="74"/>
    <n v="900"/>
    <n v="0"/>
    <n v="85"/>
    <n v="135"/>
    <n v="293"/>
    <n v="0"/>
    <n v="32"/>
    <n v="43"/>
    <n v="241"/>
    <n v="0"/>
    <n v="33"/>
    <n v="34"/>
    <n v="35189"/>
    <x v="842"/>
    <n v="0"/>
    <x v="1"/>
    <x v="1"/>
    <n v="2.8"/>
    <x v="1"/>
    <x v="1"/>
    <x v="17"/>
    <x v="44"/>
    <n v="0"/>
  </r>
  <r>
    <n v="63470"/>
    <x v="781"/>
    <n v="63"/>
    <x v="18"/>
    <n v="3604"/>
    <n v="52"/>
    <n v="0"/>
    <n v="1"/>
    <n v="2"/>
    <n v="64"/>
    <n v="0"/>
    <n v="2"/>
    <n v="2"/>
    <n v="230"/>
    <n v="0"/>
    <n v="18"/>
    <n v="78"/>
    <n v="901"/>
    <n v="1"/>
    <n v="33"/>
    <n v="123"/>
    <n v="297"/>
    <n v="1"/>
    <n v="8"/>
    <n v="32"/>
    <n v="305"/>
    <n v="0"/>
    <n v="19"/>
    <n v="19"/>
    <n v="38460"/>
    <x v="843"/>
    <n v="0"/>
    <x v="0"/>
    <x v="1"/>
    <n v="2.8"/>
    <x v="1"/>
    <x v="1"/>
    <x v="6"/>
    <x v="149"/>
    <n v="0"/>
  </r>
  <r>
    <n v="63548"/>
    <x v="782"/>
    <n v="63"/>
    <x v="18"/>
    <n v="1346"/>
    <n v="25"/>
    <n v="0"/>
    <n v="2"/>
    <n v="1"/>
    <n v="17"/>
    <n v="0"/>
    <n v="12"/>
    <n v="0"/>
    <n v="86"/>
    <n v="0"/>
    <n v="60"/>
    <n v="0"/>
    <n v="315"/>
    <n v="1"/>
    <n v="101"/>
    <n v="9"/>
    <n v="100"/>
    <n v="0"/>
    <n v="21"/>
    <n v="1"/>
    <n v="150"/>
    <n v="0"/>
    <n v="35"/>
    <n v="7"/>
    <n v="5452"/>
    <x v="844"/>
    <n v="0"/>
    <x v="0"/>
    <x v="1"/>
    <n v="2.8"/>
    <x v="1"/>
    <x v="1"/>
    <x v="1"/>
    <x v="122"/>
    <n v="0"/>
  </r>
  <r>
    <n v="63594"/>
    <x v="783"/>
    <n v="63"/>
    <x v="18"/>
    <n v="3119"/>
    <n v="61"/>
    <n v="0"/>
    <n v="1"/>
    <n v="1"/>
    <n v="39"/>
    <n v="0"/>
    <n v="2"/>
    <n v="1"/>
    <n v="246"/>
    <n v="0"/>
    <n v="13"/>
    <n v="36"/>
    <n v="699"/>
    <n v="3"/>
    <n v="31"/>
    <n v="44"/>
    <n v="293"/>
    <n v="0"/>
    <n v="14"/>
    <n v="15"/>
    <n v="236"/>
    <n v="0"/>
    <n v="12"/>
    <n v="12"/>
    <n v="32040"/>
    <x v="845"/>
    <n v="0"/>
    <x v="0"/>
    <x v="1"/>
    <n v="2.8"/>
    <x v="1"/>
    <x v="1"/>
    <x v="28"/>
    <x v="39"/>
    <n v="0"/>
  </r>
  <r>
    <n v="63690"/>
    <x v="784"/>
    <n v="63"/>
    <x v="18"/>
    <n v="650"/>
    <n v="14"/>
    <n v="0"/>
    <n v="0"/>
    <n v="0"/>
    <n v="7"/>
    <n v="0"/>
    <n v="0"/>
    <n v="0"/>
    <n v="17"/>
    <n v="0"/>
    <n v="0"/>
    <n v="0"/>
    <n v="180"/>
    <n v="0"/>
    <n v="4"/>
    <n v="1"/>
    <n v="70"/>
    <n v="0"/>
    <n v="0"/>
    <n v="0"/>
    <n v="52"/>
    <n v="0"/>
    <n v="1"/>
    <n v="0"/>
    <n v="9787"/>
    <x v="846"/>
    <n v="0"/>
    <x v="0"/>
    <x v="1"/>
    <n v="2.8"/>
    <x v="1"/>
    <x v="1"/>
    <x v="13"/>
    <x v="1"/>
    <n v="0"/>
  </r>
  <r>
    <n v="63"/>
    <x v="125"/>
    <n v="63"/>
    <x v="18"/>
    <n v="47541"/>
    <n v="816"/>
    <n v="2"/>
    <n v="29"/>
    <n v="38"/>
    <n v="402"/>
    <n v="0"/>
    <n v="29"/>
    <n v="12"/>
    <n v="3163"/>
    <n v="6"/>
    <n v="549"/>
    <n v="777"/>
    <n v="10937"/>
    <n v="15"/>
    <n v="1041"/>
    <n v="1301"/>
    <n v="3909"/>
    <n v="3"/>
    <n v="276"/>
    <n v="430"/>
    <n v="3857"/>
    <n v="0"/>
    <n v="388"/>
    <n v="467"/>
    <n v="566048"/>
    <x v="847"/>
    <n v="0"/>
    <x v="1"/>
    <x v="1"/>
    <n v="2.8"/>
    <x v="0"/>
    <x v="0"/>
    <x v="134"/>
    <x v="186"/>
    <n v="2"/>
  </r>
  <r>
    <n v="66001"/>
    <x v="785"/>
    <n v="66"/>
    <x v="19"/>
    <n v="43641"/>
    <n v="677"/>
    <n v="1"/>
    <n v="44"/>
    <n v="103"/>
    <n v="539"/>
    <n v="0"/>
    <n v="46"/>
    <n v="82"/>
    <n v="1815"/>
    <n v="3"/>
    <n v="433"/>
    <n v="1150"/>
    <n v="7399"/>
    <n v="9"/>
    <n v="850"/>
    <n v="1998"/>
    <n v="2852"/>
    <n v="8"/>
    <n v="271"/>
    <n v="653"/>
    <n v="1958"/>
    <n v="1"/>
    <n v="265"/>
    <n v="573"/>
    <n v="482483"/>
    <x v="848"/>
    <n v="1"/>
    <x v="1"/>
    <x v="1"/>
    <n v="2.88"/>
    <x v="0"/>
    <x v="0"/>
    <x v="135"/>
    <x v="187"/>
    <n v="0"/>
  </r>
  <r>
    <n v="66045"/>
    <x v="786"/>
    <n v="66"/>
    <x v="19"/>
    <n v="2070"/>
    <n v="21"/>
    <n v="0"/>
    <n v="2"/>
    <n v="0"/>
    <n v="37"/>
    <n v="0"/>
    <n v="4"/>
    <n v="0"/>
    <n v="132"/>
    <n v="1"/>
    <n v="133"/>
    <n v="18"/>
    <n v="631"/>
    <n v="0"/>
    <n v="182"/>
    <n v="33"/>
    <n v="197"/>
    <n v="0"/>
    <n v="74"/>
    <n v="2"/>
    <n v="266"/>
    <n v="1"/>
    <n v="68"/>
    <n v="18"/>
    <n v="12637"/>
    <x v="849"/>
    <n v="0"/>
    <x v="1"/>
    <x v="1"/>
    <n v="2.88"/>
    <x v="1"/>
    <x v="1"/>
    <x v="24"/>
    <x v="52"/>
    <n v="1"/>
  </r>
  <r>
    <n v="66075"/>
    <x v="359"/>
    <n v="66"/>
    <x v="19"/>
    <n v="1086"/>
    <n v="17"/>
    <n v="0"/>
    <n v="2"/>
    <n v="0"/>
    <n v="15"/>
    <n v="0"/>
    <n v="7"/>
    <n v="0"/>
    <n v="181"/>
    <n v="0"/>
    <n v="54"/>
    <n v="9"/>
    <n v="369"/>
    <n v="0"/>
    <n v="72"/>
    <n v="18"/>
    <n v="80"/>
    <n v="0"/>
    <n v="20"/>
    <n v="7"/>
    <n v="167"/>
    <n v="0"/>
    <n v="39"/>
    <n v="4"/>
    <n v="6528"/>
    <x v="850"/>
    <n v="0"/>
    <x v="0"/>
    <x v="1"/>
    <n v="2.88"/>
    <x v="1"/>
    <x v="1"/>
    <x v="13"/>
    <x v="23"/>
    <n v="0"/>
  </r>
  <r>
    <n v="66088"/>
    <x v="787"/>
    <n v="66"/>
    <x v="19"/>
    <n v="3247"/>
    <n v="31"/>
    <n v="0"/>
    <n v="0"/>
    <n v="0"/>
    <n v="39"/>
    <n v="0"/>
    <n v="4"/>
    <n v="0"/>
    <n v="244"/>
    <n v="0"/>
    <n v="68"/>
    <n v="44"/>
    <n v="877"/>
    <n v="0"/>
    <n v="101"/>
    <n v="75"/>
    <n v="237"/>
    <n v="0"/>
    <n v="20"/>
    <n v="7"/>
    <n v="337"/>
    <n v="0"/>
    <n v="34"/>
    <n v="8"/>
    <n v="25317"/>
    <x v="851"/>
    <n v="0"/>
    <x v="0"/>
    <x v="1"/>
    <n v="2.88"/>
    <x v="1"/>
    <x v="1"/>
    <x v="13"/>
    <x v="26"/>
    <n v="1"/>
  </r>
  <r>
    <n v="66170"/>
    <x v="788"/>
    <n v="66"/>
    <x v="19"/>
    <n v="15951"/>
    <n v="217"/>
    <n v="2"/>
    <n v="8"/>
    <n v="17"/>
    <n v="167"/>
    <n v="0"/>
    <n v="6"/>
    <n v="17"/>
    <n v="725"/>
    <n v="3"/>
    <n v="54"/>
    <n v="247"/>
    <n v="3101"/>
    <n v="9"/>
    <n v="135"/>
    <n v="424"/>
    <n v="1475"/>
    <n v="0"/>
    <n v="69"/>
    <n v="125"/>
    <n v="1148"/>
    <n v="3"/>
    <n v="80"/>
    <n v="183"/>
    <n v="225939"/>
    <x v="852"/>
    <n v="0"/>
    <x v="1"/>
    <x v="1"/>
    <n v="2.88"/>
    <x v="0"/>
    <x v="0"/>
    <x v="136"/>
    <x v="188"/>
    <n v="1"/>
  </r>
  <r>
    <n v="66318"/>
    <x v="789"/>
    <n v="66"/>
    <x v="19"/>
    <n v="2668"/>
    <n v="39"/>
    <n v="0"/>
    <n v="6"/>
    <n v="1"/>
    <n v="31"/>
    <n v="0"/>
    <n v="12"/>
    <n v="1"/>
    <n v="216"/>
    <n v="0"/>
    <n v="68"/>
    <n v="14"/>
    <n v="668"/>
    <n v="0"/>
    <n v="158"/>
    <n v="34"/>
    <n v="187"/>
    <n v="0"/>
    <n v="26"/>
    <n v="9"/>
    <n v="137"/>
    <n v="0"/>
    <n v="47"/>
    <n v="6"/>
    <n v="12435"/>
    <x v="853"/>
    <n v="0"/>
    <x v="0"/>
    <x v="1"/>
    <n v="2.88"/>
    <x v="1"/>
    <x v="1"/>
    <x v="1"/>
    <x v="41"/>
    <n v="0"/>
  </r>
  <r>
    <n v="66383"/>
    <x v="790"/>
    <n v="66"/>
    <x v="19"/>
    <n v="1039"/>
    <n v="18"/>
    <n v="0"/>
    <n v="0"/>
    <n v="0"/>
    <n v="19"/>
    <n v="0"/>
    <n v="0"/>
    <n v="0"/>
    <n v="74"/>
    <n v="0"/>
    <n v="14"/>
    <n v="0"/>
    <n v="371"/>
    <n v="0"/>
    <n v="22"/>
    <n v="17"/>
    <n v="94"/>
    <n v="0"/>
    <n v="4"/>
    <n v="3"/>
    <n v="70"/>
    <n v="0"/>
    <n v="3"/>
    <n v="3"/>
    <n v="7660"/>
    <x v="854"/>
    <n v="0"/>
    <x v="0"/>
    <x v="1"/>
    <n v="2.88"/>
    <x v="1"/>
    <x v="1"/>
    <x v="10"/>
    <x v="5"/>
    <n v="0"/>
  </r>
  <r>
    <n v="66400"/>
    <x v="791"/>
    <n v="66"/>
    <x v="19"/>
    <n v="4625"/>
    <n v="65"/>
    <n v="0"/>
    <n v="1"/>
    <n v="7"/>
    <n v="61"/>
    <n v="0"/>
    <n v="0"/>
    <n v="1"/>
    <n v="387"/>
    <n v="0"/>
    <n v="16"/>
    <n v="68"/>
    <n v="1125"/>
    <n v="0"/>
    <n v="43"/>
    <n v="140"/>
    <n v="365"/>
    <n v="0"/>
    <n v="8"/>
    <n v="56"/>
    <n v="391"/>
    <n v="0"/>
    <n v="22"/>
    <n v="53"/>
    <n v="28540"/>
    <x v="855"/>
    <n v="0"/>
    <x v="0"/>
    <x v="1"/>
    <n v="2.88"/>
    <x v="1"/>
    <x v="1"/>
    <x v="12"/>
    <x v="30"/>
    <n v="1"/>
  </r>
  <r>
    <n v="66440"/>
    <x v="792"/>
    <n v="66"/>
    <x v="19"/>
    <n v="1274"/>
    <n v="26"/>
    <n v="0"/>
    <n v="5"/>
    <n v="1"/>
    <n v="25"/>
    <n v="0"/>
    <n v="2"/>
    <n v="0"/>
    <n v="60"/>
    <n v="0"/>
    <n v="28"/>
    <n v="8"/>
    <n v="364"/>
    <n v="0"/>
    <n v="64"/>
    <n v="23"/>
    <n v="91"/>
    <n v="0"/>
    <n v="22"/>
    <n v="3"/>
    <n v="81"/>
    <n v="0"/>
    <n v="19"/>
    <n v="12"/>
    <n v="17234"/>
    <x v="856"/>
    <n v="0"/>
    <x v="1"/>
    <x v="1"/>
    <n v="2.88"/>
    <x v="1"/>
    <x v="1"/>
    <x v="1"/>
    <x v="5"/>
    <n v="0"/>
  </r>
  <r>
    <n v="66456"/>
    <x v="793"/>
    <n v="66"/>
    <x v="19"/>
    <n v="2846"/>
    <n v="28"/>
    <n v="0"/>
    <n v="8"/>
    <n v="3"/>
    <n v="23"/>
    <n v="0"/>
    <n v="38"/>
    <n v="2"/>
    <n v="133"/>
    <n v="0"/>
    <n v="337"/>
    <n v="14"/>
    <n v="537"/>
    <n v="0"/>
    <n v="465"/>
    <n v="20"/>
    <n v="116"/>
    <n v="0"/>
    <n v="95"/>
    <n v="8"/>
    <n v="151"/>
    <n v="0"/>
    <n v="66"/>
    <n v="3"/>
    <n v="17557"/>
    <x v="857"/>
    <n v="0"/>
    <x v="1"/>
    <x v="0"/>
    <n v="2.88"/>
    <x v="1"/>
    <x v="1"/>
    <x v="30"/>
    <x v="30"/>
    <n v="0"/>
  </r>
  <r>
    <n v="66572"/>
    <x v="794"/>
    <n v="66"/>
    <x v="19"/>
    <n v="10474"/>
    <n v="83"/>
    <n v="0"/>
    <n v="414"/>
    <n v="15"/>
    <n v="83"/>
    <n v="0"/>
    <n v="356"/>
    <n v="8"/>
    <n v="497"/>
    <n v="1"/>
    <n v="6246"/>
    <n v="216"/>
    <n v="1151"/>
    <n v="2"/>
    <n v="6286"/>
    <n v="460"/>
    <n v="261"/>
    <n v="0"/>
    <n v="1006"/>
    <n v="85"/>
    <n v="178"/>
    <n v="0"/>
    <n v="599"/>
    <n v="116"/>
    <n v="16789"/>
    <x v="858"/>
    <n v="0"/>
    <x v="1"/>
    <x v="0"/>
    <n v="2.88"/>
    <x v="1"/>
    <x v="1"/>
    <x v="20"/>
    <x v="4"/>
    <n v="1"/>
  </r>
  <r>
    <n v="66594"/>
    <x v="795"/>
    <n v="66"/>
    <x v="19"/>
    <n v="6037"/>
    <n v="54"/>
    <n v="0"/>
    <n v="7"/>
    <n v="0"/>
    <n v="32"/>
    <n v="0"/>
    <n v="17"/>
    <n v="0"/>
    <n v="188"/>
    <n v="0"/>
    <n v="126"/>
    <n v="6"/>
    <n v="1481"/>
    <n v="1"/>
    <n v="647"/>
    <n v="23"/>
    <n v="378"/>
    <n v="0"/>
    <n v="92"/>
    <n v="2"/>
    <n v="328"/>
    <n v="0"/>
    <n v="136"/>
    <n v="5"/>
    <n v="27939"/>
    <x v="859"/>
    <n v="0"/>
    <x v="1"/>
    <x v="1"/>
    <n v="2.88"/>
    <x v="1"/>
    <x v="1"/>
    <x v="54"/>
    <x v="22"/>
    <n v="1"/>
  </r>
  <r>
    <n v="66682"/>
    <x v="796"/>
    <n v="66"/>
    <x v="19"/>
    <n v="5022"/>
    <n v="97"/>
    <n v="0"/>
    <n v="4"/>
    <n v="5"/>
    <n v="73"/>
    <n v="0"/>
    <n v="3"/>
    <n v="4"/>
    <n v="350"/>
    <n v="0"/>
    <n v="36"/>
    <n v="35"/>
    <n v="1478"/>
    <n v="1"/>
    <n v="66"/>
    <n v="107"/>
    <n v="442"/>
    <n v="0"/>
    <n v="18"/>
    <n v="19"/>
    <n v="365"/>
    <n v="0"/>
    <n v="30"/>
    <n v="30"/>
    <n v="79960"/>
    <x v="860"/>
    <n v="0"/>
    <x v="0"/>
    <x v="1"/>
    <n v="2.88"/>
    <x v="1"/>
    <x v="1"/>
    <x v="100"/>
    <x v="29"/>
    <n v="1"/>
  </r>
  <r>
    <n v="66687"/>
    <x v="797"/>
    <n v="66"/>
    <x v="19"/>
    <n v="2808"/>
    <n v="40"/>
    <n v="0"/>
    <n v="4"/>
    <n v="1"/>
    <n v="35"/>
    <n v="0"/>
    <n v="5"/>
    <n v="0"/>
    <n v="236"/>
    <n v="0"/>
    <n v="62"/>
    <n v="15"/>
    <n v="1027"/>
    <n v="0"/>
    <n v="98"/>
    <n v="25"/>
    <n v="259"/>
    <n v="0"/>
    <n v="27"/>
    <n v="12"/>
    <n v="310"/>
    <n v="0"/>
    <n v="28"/>
    <n v="20"/>
    <n v="12861"/>
    <x v="861"/>
    <n v="0"/>
    <x v="0"/>
    <x v="1"/>
    <n v="2.88"/>
    <x v="1"/>
    <x v="1"/>
    <x v="12"/>
    <x v="5"/>
    <n v="1"/>
  </r>
  <r>
    <n v="66"/>
    <x v="125"/>
    <n v="66"/>
    <x v="19"/>
    <n v="102788"/>
    <n v="1413"/>
    <n v="3"/>
    <n v="505"/>
    <n v="153"/>
    <n v="473"/>
    <n v="0"/>
    <n v="448"/>
    <n v="16"/>
    <n v="5238"/>
    <n v="8"/>
    <n v="7675"/>
    <n v="1844"/>
    <n v="20579"/>
    <n v="22"/>
    <n v="9189"/>
    <n v="3397"/>
    <n v="7034"/>
    <n v="8"/>
    <n v="1752"/>
    <n v="991"/>
    <n v="5887"/>
    <n v="5"/>
    <n v="1436"/>
    <n v="1034"/>
    <n v="973879"/>
    <x v="862"/>
    <n v="1"/>
    <x v="1"/>
    <x v="0"/>
    <n v="2.88"/>
    <x v="4"/>
    <x v="0"/>
    <x v="137"/>
    <x v="189"/>
    <n v="8"/>
  </r>
  <r>
    <n v="68001"/>
    <x v="798"/>
    <n v="68"/>
    <x v="20"/>
    <n v="48484"/>
    <n v="838"/>
    <n v="1"/>
    <n v="5"/>
    <n v="24"/>
    <n v="553"/>
    <n v="4"/>
    <n v="1"/>
    <n v="12"/>
    <n v="1921"/>
    <n v="1"/>
    <n v="47"/>
    <n v="112"/>
    <n v="10600"/>
    <n v="6"/>
    <n v="104"/>
    <n v="536"/>
    <n v="3668"/>
    <n v="2"/>
    <n v="24"/>
    <n v="131"/>
    <n v="3054"/>
    <n v="0"/>
    <n v="37"/>
    <n v="166"/>
    <n v="619703"/>
    <x v="863"/>
    <n v="0"/>
    <x v="1"/>
    <x v="1"/>
    <n v="2.97"/>
    <x v="0"/>
    <x v="0"/>
    <x v="138"/>
    <x v="190"/>
    <n v="1"/>
  </r>
  <r>
    <n v="68013"/>
    <x v="799"/>
    <n v="68"/>
    <x v="20"/>
    <n v="130"/>
    <n v="7"/>
    <n v="0"/>
    <n v="1"/>
    <n v="0"/>
    <n v="3"/>
    <n v="0"/>
    <n v="0"/>
    <n v="0"/>
    <n v="1"/>
    <n v="0"/>
    <n v="0"/>
    <n v="0"/>
    <n v="21"/>
    <n v="2"/>
    <n v="6"/>
    <n v="3"/>
    <n v="5"/>
    <n v="0"/>
    <n v="0"/>
    <n v="0"/>
    <n v="2"/>
    <n v="0"/>
    <n v="0"/>
    <n v="0"/>
    <n v="1954"/>
    <x v="864"/>
    <n v="0"/>
    <x v="0"/>
    <x v="1"/>
    <n v="2.97"/>
    <x v="1"/>
    <x v="1"/>
    <x v="1"/>
    <x v="2"/>
    <n v="0"/>
  </r>
  <r>
    <n v="68020"/>
    <x v="343"/>
    <n v="68"/>
    <x v="20"/>
    <n v="120"/>
    <n v="6"/>
    <n v="0"/>
    <n v="2"/>
    <n v="1"/>
    <n v="2"/>
    <n v="0"/>
    <n v="0"/>
    <n v="0"/>
    <n v="15"/>
    <n v="0"/>
    <n v="13"/>
    <n v="3"/>
    <n v="81"/>
    <n v="0"/>
    <n v="22"/>
    <n v="8"/>
    <n v="13"/>
    <n v="0"/>
    <n v="5"/>
    <n v="0"/>
    <n v="20"/>
    <n v="0"/>
    <n v="4"/>
    <n v="2"/>
    <n v="4320"/>
    <x v="865"/>
    <n v="0"/>
    <x v="0"/>
    <x v="1"/>
    <n v="2.97"/>
    <x v="1"/>
    <x v="1"/>
    <x v="1"/>
    <x v="2"/>
    <n v="0"/>
  </r>
  <r>
    <n v="68051"/>
    <x v="800"/>
    <n v="68"/>
    <x v="20"/>
    <n v="241"/>
    <n v="3"/>
    <n v="0"/>
    <n v="0"/>
    <n v="0"/>
    <n v="2"/>
    <n v="0"/>
    <n v="0"/>
    <n v="0"/>
    <n v="13"/>
    <n v="0"/>
    <n v="0"/>
    <n v="0"/>
    <n v="85"/>
    <n v="0"/>
    <n v="0"/>
    <n v="1"/>
    <n v="6"/>
    <n v="0"/>
    <n v="0"/>
    <n v="0"/>
    <n v="29"/>
    <n v="0"/>
    <n v="0"/>
    <n v="0"/>
    <n v="8715"/>
    <x v="866"/>
    <n v="0"/>
    <x v="0"/>
    <x v="1"/>
    <n v="2.97"/>
    <x v="1"/>
    <x v="1"/>
    <x v="1"/>
    <x v="2"/>
    <n v="0"/>
  </r>
  <r>
    <n v="68077"/>
    <x v="16"/>
    <n v="68"/>
    <x v="20"/>
    <n v="2129"/>
    <n v="33"/>
    <n v="0"/>
    <n v="0"/>
    <n v="1"/>
    <n v="17"/>
    <n v="0"/>
    <n v="0"/>
    <n v="1"/>
    <n v="113"/>
    <n v="0"/>
    <n v="11"/>
    <n v="7"/>
    <n v="649"/>
    <n v="0"/>
    <n v="15"/>
    <n v="21"/>
    <n v="184"/>
    <n v="0"/>
    <n v="4"/>
    <n v="6"/>
    <n v="110"/>
    <n v="0"/>
    <n v="2"/>
    <n v="3"/>
    <n v="33149"/>
    <x v="867"/>
    <n v="0"/>
    <x v="0"/>
    <x v="1"/>
    <n v="2.97"/>
    <x v="1"/>
    <x v="1"/>
    <x v="28"/>
    <x v="36"/>
    <n v="1"/>
  </r>
  <r>
    <n v="68079"/>
    <x v="801"/>
    <n v="68"/>
    <x v="20"/>
    <n v="151"/>
    <n v="0"/>
    <n v="0"/>
    <n v="0"/>
    <n v="0"/>
    <n v="1"/>
    <n v="0"/>
    <n v="0"/>
    <n v="0"/>
    <n v="5"/>
    <n v="0"/>
    <n v="0"/>
    <n v="0"/>
    <n v="33"/>
    <n v="0"/>
    <n v="0"/>
    <n v="2"/>
    <n v="7"/>
    <n v="0"/>
    <n v="0"/>
    <n v="0"/>
    <n v="3"/>
    <n v="0"/>
    <n v="0"/>
    <n v="0"/>
    <n v="11163"/>
    <x v="868"/>
    <n v="0"/>
    <x v="0"/>
    <x v="1"/>
    <n v="2.97"/>
    <x v="1"/>
    <x v="1"/>
    <x v="1"/>
    <x v="2"/>
    <n v="0"/>
  </r>
  <r>
    <n v="68081"/>
    <x v="802"/>
    <n v="68"/>
    <x v="20"/>
    <n v="47584"/>
    <n v="814"/>
    <n v="1"/>
    <n v="4"/>
    <n v="26"/>
    <n v="594"/>
    <n v="0"/>
    <n v="1"/>
    <n v="13"/>
    <n v="1284"/>
    <n v="1"/>
    <n v="30"/>
    <n v="138"/>
    <n v="14410"/>
    <n v="4"/>
    <n v="168"/>
    <n v="952"/>
    <n v="3134"/>
    <n v="0"/>
    <n v="27"/>
    <n v="177"/>
    <n v="2506"/>
    <n v="1"/>
    <n v="30"/>
    <n v="232"/>
    <n v="216326"/>
    <x v="869"/>
    <n v="1"/>
    <x v="1"/>
    <x v="0"/>
    <n v="2.97"/>
    <x v="0"/>
    <x v="0"/>
    <x v="139"/>
    <x v="191"/>
    <n v="0"/>
  </r>
  <r>
    <n v="68092"/>
    <x v="20"/>
    <n v="68"/>
    <x v="20"/>
    <n v="644"/>
    <n v="7"/>
    <n v="0"/>
    <n v="0"/>
    <n v="0"/>
    <n v="8"/>
    <n v="0"/>
    <n v="0"/>
    <n v="0"/>
    <n v="33"/>
    <n v="0"/>
    <n v="1"/>
    <n v="4"/>
    <n v="192"/>
    <n v="0"/>
    <n v="1"/>
    <n v="12"/>
    <n v="66"/>
    <n v="0"/>
    <n v="0"/>
    <n v="1"/>
    <n v="54"/>
    <n v="0"/>
    <n v="0"/>
    <n v="1"/>
    <n v="6279"/>
    <x v="870"/>
    <n v="0"/>
    <x v="1"/>
    <x v="1"/>
    <n v="2.97"/>
    <x v="1"/>
    <x v="1"/>
    <x v="1"/>
    <x v="1"/>
    <n v="0"/>
  </r>
  <r>
    <n v="68101"/>
    <x v="360"/>
    <n v="68"/>
    <x v="20"/>
    <n v="882"/>
    <n v="16"/>
    <n v="0"/>
    <n v="1"/>
    <n v="2"/>
    <n v="6"/>
    <n v="0"/>
    <n v="0"/>
    <n v="2"/>
    <n v="25"/>
    <n v="0"/>
    <n v="0"/>
    <n v="1"/>
    <n v="337"/>
    <n v="1"/>
    <n v="3"/>
    <n v="13"/>
    <n v="38"/>
    <n v="0"/>
    <n v="0"/>
    <n v="0"/>
    <n v="86"/>
    <n v="0"/>
    <n v="3"/>
    <n v="5"/>
    <n v="11910"/>
    <x v="871"/>
    <n v="0"/>
    <x v="0"/>
    <x v="0"/>
    <n v="2.97"/>
    <x v="1"/>
    <x v="1"/>
    <x v="1"/>
    <x v="2"/>
    <n v="0"/>
  </r>
  <r>
    <n v="68121"/>
    <x v="455"/>
    <n v="68"/>
    <x v="20"/>
    <n v="55"/>
    <n v="1"/>
    <n v="0"/>
    <n v="0"/>
    <n v="0"/>
    <n v="0"/>
    <n v="0"/>
    <n v="0"/>
    <n v="0"/>
    <n v="4"/>
    <n v="0"/>
    <n v="0"/>
    <n v="0"/>
    <n v="28"/>
    <n v="0"/>
    <n v="2"/>
    <n v="1"/>
    <n v="8"/>
    <n v="0"/>
    <n v="0"/>
    <n v="0"/>
    <n v="3"/>
    <n v="0"/>
    <n v="0"/>
    <n v="0"/>
    <n v="2025"/>
    <x v="872"/>
    <n v="0"/>
    <x v="0"/>
    <x v="1"/>
    <n v="2.97"/>
    <x v="1"/>
    <x v="1"/>
    <x v="1"/>
    <x v="2"/>
    <n v="0"/>
  </r>
  <r>
    <n v="68132"/>
    <x v="803"/>
    <n v="68"/>
    <x v="20"/>
    <n v="111"/>
    <n v="0"/>
    <n v="0"/>
    <n v="0"/>
    <n v="0"/>
    <n v="0"/>
    <n v="0"/>
    <n v="0"/>
    <n v="0"/>
    <n v="0"/>
    <n v="0"/>
    <n v="0"/>
    <n v="0"/>
    <n v="26"/>
    <n v="0"/>
    <n v="0"/>
    <n v="0"/>
    <n v="5"/>
    <n v="0"/>
    <n v="0"/>
    <n v="0"/>
    <n v="18"/>
    <n v="0"/>
    <n v="0"/>
    <n v="0"/>
    <n v="2262"/>
    <x v="873"/>
    <n v="0"/>
    <x v="0"/>
    <x v="1"/>
    <n v="2.97"/>
    <x v="1"/>
    <x v="1"/>
    <x v="1"/>
    <x v="2"/>
    <n v="0"/>
  </r>
  <r>
    <n v="68147"/>
    <x v="804"/>
    <n v="68"/>
    <x v="20"/>
    <n v="303"/>
    <n v="0"/>
    <n v="0"/>
    <n v="0"/>
    <n v="0"/>
    <n v="1"/>
    <n v="0"/>
    <n v="0"/>
    <n v="0"/>
    <n v="8"/>
    <n v="0"/>
    <n v="0"/>
    <n v="0"/>
    <n v="48"/>
    <n v="0"/>
    <n v="2"/>
    <n v="0"/>
    <n v="18"/>
    <n v="0"/>
    <n v="2"/>
    <n v="0"/>
    <n v="15"/>
    <n v="0"/>
    <n v="0"/>
    <n v="0"/>
    <n v="5752"/>
    <x v="874"/>
    <n v="0"/>
    <x v="0"/>
    <x v="1"/>
    <n v="2.97"/>
    <x v="1"/>
    <x v="1"/>
    <x v="31"/>
    <x v="44"/>
    <n v="0"/>
  </r>
  <r>
    <n v="68152"/>
    <x v="805"/>
    <n v="68"/>
    <x v="20"/>
    <n v="109"/>
    <n v="6"/>
    <n v="0"/>
    <n v="0"/>
    <n v="0"/>
    <n v="2"/>
    <n v="0"/>
    <n v="0"/>
    <n v="0"/>
    <n v="16"/>
    <n v="0"/>
    <n v="0"/>
    <n v="0"/>
    <n v="48"/>
    <n v="0"/>
    <n v="2"/>
    <n v="0"/>
    <n v="9"/>
    <n v="0"/>
    <n v="2"/>
    <n v="2"/>
    <n v="2"/>
    <n v="0"/>
    <n v="0"/>
    <n v="1"/>
    <n v="4458"/>
    <x v="875"/>
    <n v="0"/>
    <x v="0"/>
    <x v="1"/>
    <n v="2.97"/>
    <x v="1"/>
    <x v="1"/>
    <x v="1"/>
    <x v="2"/>
    <n v="0"/>
  </r>
  <r>
    <n v="68160"/>
    <x v="806"/>
    <n v="68"/>
    <x v="20"/>
    <n v="67"/>
    <n v="1"/>
    <n v="0"/>
    <n v="0"/>
    <n v="0"/>
    <n v="0"/>
    <n v="0"/>
    <n v="0"/>
    <n v="0"/>
    <n v="5"/>
    <n v="0"/>
    <n v="0"/>
    <n v="0"/>
    <n v="17"/>
    <n v="0"/>
    <n v="0"/>
    <n v="0"/>
    <n v="10"/>
    <n v="0"/>
    <n v="0"/>
    <n v="0"/>
    <n v="13"/>
    <n v="0"/>
    <n v="0"/>
    <n v="0"/>
    <n v="2128"/>
    <x v="876"/>
    <n v="0"/>
    <x v="0"/>
    <x v="1"/>
    <n v="2.97"/>
    <x v="1"/>
    <x v="1"/>
    <x v="1"/>
    <x v="2"/>
    <n v="0"/>
  </r>
  <r>
    <n v="68162"/>
    <x v="807"/>
    <n v="68"/>
    <x v="20"/>
    <n v="553"/>
    <n v="5"/>
    <n v="0"/>
    <n v="0"/>
    <n v="0"/>
    <n v="7"/>
    <n v="0"/>
    <n v="0"/>
    <n v="0"/>
    <n v="7"/>
    <n v="0"/>
    <n v="0"/>
    <n v="0"/>
    <n v="84"/>
    <n v="0"/>
    <n v="0"/>
    <n v="0"/>
    <n v="38"/>
    <n v="0"/>
    <n v="0"/>
    <n v="0"/>
    <n v="33"/>
    <n v="0"/>
    <n v="0"/>
    <n v="0"/>
    <n v="7112"/>
    <x v="877"/>
    <n v="0"/>
    <x v="0"/>
    <x v="1"/>
    <n v="2.97"/>
    <x v="1"/>
    <x v="1"/>
    <x v="1"/>
    <x v="2"/>
    <n v="0"/>
  </r>
  <r>
    <n v="68167"/>
    <x v="808"/>
    <n v="68"/>
    <x v="20"/>
    <n v="581"/>
    <n v="12"/>
    <n v="0"/>
    <n v="0"/>
    <n v="0"/>
    <n v="9"/>
    <n v="0"/>
    <n v="0"/>
    <n v="1"/>
    <n v="28"/>
    <n v="0"/>
    <n v="1"/>
    <n v="3"/>
    <n v="120"/>
    <n v="0"/>
    <n v="1"/>
    <n v="8"/>
    <n v="16"/>
    <n v="1"/>
    <n v="0"/>
    <n v="4"/>
    <n v="19"/>
    <n v="0"/>
    <n v="0"/>
    <n v="0"/>
    <n v="12828"/>
    <x v="878"/>
    <n v="0"/>
    <x v="0"/>
    <x v="0"/>
    <n v="2.97"/>
    <x v="1"/>
    <x v="1"/>
    <x v="6"/>
    <x v="9"/>
    <n v="0"/>
  </r>
  <r>
    <n v="68169"/>
    <x v="809"/>
    <n v="68"/>
    <x v="20"/>
    <n v="167"/>
    <n v="3"/>
    <n v="0"/>
    <n v="0"/>
    <n v="0"/>
    <n v="2"/>
    <n v="0"/>
    <n v="0"/>
    <n v="0"/>
    <n v="4"/>
    <n v="0"/>
    <n v="0"/>
    <n v="0"/>
    <n v="46"/>
    <n v="0"/>
    <n v="0"/>
    <n v="0"/>
    <n v="2"/>
    <n v="0"/>
    <n v="0"/>
    <n v="0"/>
    <n v="4"/>
    <n v="0"/>
    <n v="0"/>
    <n v="0"/>
    <n v="3032"/>
    <x v="879"/>
    <n v="0"/>
    <x v="0"/>
    <x v="1"/>
    <n v="2.97"/>
    <x v="1"/>
    <x v="1"/>
    <x v="1"/>
    <x v="2"/>
    <n v="0"/>
  </r>
  <r>
    <n v="68176"/>
    <x v="810"/>
    <n v="68"/>
    <x v="20"/>
    <n v="370"/>
    <n v="7"/>
    <n v="0"/>
    <n v="0"/>
    <n v="0"/>
    <n v="6"/>
    <n v="0"/>
    <n v="0"/>
    <n v="0"/>
    <n v="10"/>
    <n v="0"/>
    <n v="13"/>
    <n v="3"/>
    <n v="84"/>
    <n v="0"/>
    <n v="27"/>
    <n v="3"/>
    <n v="28"/>
    <n v="0"/>
    <n v="11"/>
    <n v="0"/>
    <n v="31"/>
    <n v="0"/>
    <n v="11"/>
    <n v="0"/>
    <n v="3005"/>
    <x v="880"/>
    <n v="0"/>
    <x v="0"/>
    <x v="1"/>
    <n v="2.97"/>
    <x v="1"/>
    <x v="1"/>
    <x v="1"/>
    <x v="2"/>
    <n v="0"/>
  </r>
  <r>
    <n v="68179"/>
    <x v="811"/>
    <n v="68"/>
    <x v="20"/>
    <n v="55"/>
    <n v="0"/>
    <n v="0"/>
    <n v="0"/>
    <n v="0"/>
    <n v="0"/>
    <n v="0"/>
    <n v="0"/>
    <n v="0"/>
    <n v="9"/>
    <n v="0"/>
    <n v="0"/>
    <n v="0"/>
    <n v="28"/>
    <n v="0"/>
    <n v="0"/>
    <n v="1"/>
    <n v="4"/>
    <n v="0"/>
    <n v="0"/>
    <n v="0"/>
    <n v="7"/>
    <n v="0"/>
    <n v="0"/>
    <n v="0"/>
    <n v="5361"/>
    <x v="881"/>
    <n v="0"/>
    <x v="0"/>
    <x v="1"/>
    <n v="2.97"/>
    <x v="1"/>
    <x v="1"/>
    <x v="1"/>
    <x v="2"/>
    <n v="0"/>
  </r>
  <r>
    <n v="68190"/>
    <x v="812"/>
    <n v="68"/>
    <x v="20"/>
    <n v="5617"/>
    <n v="65"/>
    <n v="0"/>
    <n v="0"/>
    <n v="0"/>
    <n v="70"/>
    <n v="0"/>
    <n v="1"/>
    <n v="6"/>
    <n v="301"/>
    <n v="1"/>
    <n v="15"/>
    <n v="100"/>
    <n v="1716"/>
    <n v="2"/>
    <n v="42"/>
    <n v="246"/>
    <n v="377"/>
    <n v="0"/>
    <n v="7"/>
    <n v="37"/>
    <n v="405"/>
    <n v="1"/>
    <n v="7"/>
    <n v="75"/>
    <n v="35747"/>
    <x v="882"/>
    <n v="0"/>
    <x v="1"/>
    <x v="1"/>
    <n v="2.97"/>
    <x v="1"/>
    <x v="1"/>
    <x v="6"/>
    <x v="99"/>
    <n v="1"/>
  </r>
  <r>
    <n v="68207"/>
    <x v="38"/>
    <n v="68"/>
    <x v="20"/>
    <n v="471"/>
    <n v="8"/>
    <n v="0"/>
    <n v="0"/>
    <n v="0"/>
    <n v="3"/>
    <n v="0"/>
    <n v="0"/>
    <n v="0"/>
    <n v="16"/>
    <n v="0"/>
    <n v="0"/>
    <n v="1"/>
    <n v="131"/>
    <n v="0"/>
    <n v="0"/>
    <n v="2"/>
    <n v="29"/>
    <n v="0"/>
    <n v="0"/>
    <n v="1"/>
    <n v="15"/>
    <n v="0"/>
    <n v="0"/>
    <n v="0"/>
    <n v="6040"/>
    <x v="883"/>
    <n v="0"/>
    <x v="1"/>
    <x v="1"/>
    <n v="2.97"/>
    <x v="1"/>
    <x v="1"/>
    <x v="1"/>
    <x v="2"/>
    <n v="0"/>
  </r>
  <r>
    <n v="68209"/>
    <x v="813"/>
    <n v="68"/>
    <x v="20"/>
    <n v="136"/>
    <n v="0"/>
    <n v="0"/>
    <n v="0"/>
    <n v="0"/>
    <n v="2"/>
    <n v="0"/>
    <n v="0"/>
    <n v="0"/>
    <n v="8"/>
    <n v="0"/>
    <n v="0"/>
    <n v="1"/>
    <n v="50"/>
    <n v="0"/>
    <n v="6"/>
    <n v="2"/>
    <n v="9"/>
    <n v="0"/>
    <n v="0"/>
    <n v="0"/>
    <n v="19"/>
    <n v="0"/>
    <n v="0"/>
    <n v="2"/>
    <n v="3274"/>
    <x v="884"/>
    <n v="0"/>
    <x v="0"/>
    <x v="1"/>
    <n v="2.97"/>
    <x v="1"/>
    <x v="1"/>
    <x v="13"/>
    <x v="2"/>
    <n v="0"/>
  </r>
  <r>
    <n v="68211"/>
    <x v="814"/>
    <n v="68"/>
    <x v="20"/>
    <n v="326"/>
    <n v="4"/>
    <n v="0"/>
    <n v="0"/>
    <n v="0"/>
    <n v="3"/>
    <n v="0"/>
    <n v="0"/>
    <n v="0"/>
    <n v="12"/>
    <n v="1"/>
    <n v="0"/>
    <n v="0"/>
    <n v="63"/>
    <n v="1"/>
    <n v="0"/>
    <n v="0"/>
    <n v="16"/>
    <n v="1"/>
    <n v="0"/>
    <n v="0"/>
    <n v="106"/>
    <n v="1"/>
    <n v="0"/>
    <n v="2"/>
    <n v="3858"/>
    <x v="885"/>
    <n v="0"/>
    <x v="0"/>
    <x v="1"/>
    <n v="2.97"/>
    <x v="1"/>
    <x v="1"/>
    <x v="47"/>
    <x v="11"/>
    <n v="0"/>
  </r>
  <r>
    <n v="68217"/>
    <x v="815"/>
    <n v="68"/>
    <x v="20"/>
    <n v="316"/>
    <n v="5"/>
    <n v="0"/>
    <n v="1"/>
    <n v="0"/>
    <n v="4"/>
    <n v="0"/>
    <n v="0"/>
    <n v="0"/>
    <n v="12"/>
    <n v="0"/>
    <n v="0"/>
    <n v="0"/>
    <n v="97"/>
    <n v="0"/>
    <n v="1"/>
    <n v="0"/>
    <n v="22"/>
    <n v="0"/>
    <n v="0"/>
    <n v="0"/>
    <n v="33"/>
    <n v="0"/>
    <n v="0"/>
    <n v="0"/>
    <n v="5296"/>
    <x v="886"/>
    <n v="0"/>
    <x v="0"/>
    <x v="1"/>
    <n v="2.97"/>
    <x v="1"/>
    <x v="1"/>
    <x v="10"/>
    <x v="41"/>
    <n v="0"/>
  </r>
  <r>
    <n v="68229"/>
    <x v="816"/>
    <n v="68"/>
    <x v="20"/>
    <n v="303"/>
    <n v="7"/>
    <n v="0"/>
    <n v="0"/>
    <n v="0"/>
    <n v="5"/>
    <n v="0"/>
    <n v="0"/>
    <n v="0"/>
    <n v="25"/>
    <n v="0"/>
    <n v="0"/>
    <n v="0"/>
    <n v="72"/>
    <n v="0"/>
    <n v="0"/>
    <n v="4"/>
    <n v="23"/>
    <n v="0"/>
    <n v="0"/>
    <n v="1"/>
    <n v="21"/>
    <n v="0"/>
    <n v="0"/>
    <n v="0"/>
    <n v="13326"/>
    <x v="887"/>
    <n v="0"/>
    <x v="0"/>
    <x v="1"/>
    <n v="2.97"/>
    <x v="1"/>
    <x v="1"/>
    <x v="4"/>
    <x v="5"/>
    <n v="0"/>
  </r>
  <r>
    <n v="68235"/>
    <x v="817"/>
    <n v="68"/>
    <x v="20"/>
    <n v="2198"/>
    <n v="31"/>
    <n v="0"/>
    <n v="1"/>
    <n v="0"/>
    <n v="35"/>
    <n v="0"/>
    <n v="0"/>
    <n v="1"/>
    <n v="79"/>
    <n v="0"/>
    <n v="0"/>
    <n v="2"/>
    <n v="778"/>
    <n v="0"/>
    <n v="4"/>
    <n v="13"/>
    <n v="109"/>
    <n v="0"/>
    <n v="0"/>
    <n v="3"/>
    <n v="194"/>
    <n v="0"/>
    <n v="0"/>
    <n v="5"/>
    <n v="22596"/>
    <x v="888"/>
    <n v="0"/>
    <x v="0"/>
    <x v="1"/>
    <n v="2.97"/>
    <x v="1"/>
    <x v="1"/>
    <x v="1"/>
    <x v="5"/>
    <n v="0"/>
  </r>
  <r>
    <n v="68245"/>
    <x v="818"/>
    <n v="68"/>
    <x v="20"/>
    <n v="104"/>
    <n v="0"/>
    <n v="0"/>
    <n v="0"/>
    <n v="0"/>
    <n v="0"/>
    <n v="0"/>
    <n v="0"/>
    <n v="0"/>
    <n v="0"/>
    <n v="0"/>
    <n v="0"/>
    <n v="0"/>
    <n v="19"/>
    <n v="0"/>
    <n v="0"/>
    <n v="2"/>
    <n v="1"/>
    <n v="0"/>
    <n v="0"/>
    <n v="0"/>
    <n v="4"/>
    <n v="0"/>
    <n v="0"/>
    <n v="0"/>
    <n v="2292"/>
    <x v="889"/>
    <n v="0"/>
    <x v="0"/>
    <x v="1"/>
    <n v="2.97"/>
    <x v="1"/>
    <x v="1"/>
    <x v="1"/>
    <x v="1"/>
    <n v="0"/>
  </r>
  <r>
    <n v="68250"/>
    <x v="163"/>
    <n v="68"/>
    <x v="20"/>
    <n v="506"/>
    <n v="7"/>
    <n v="0"/>
    <n v="0"/>
    <n v="0"/>
    <n v="10"/>
    <n v="0"/>
    <n v="0"/>
    <n v="0"/>
    <n v="43"/>
    <n v="1"/>
    <n v="0"/>
    <n v="1"/>
    <n v="225"/>
    <n v="0"/>
    <n v="1"/>
    <n v="12"/>
    <n v="40"/>
    <n v="1"/>
    <n v="0"/>
    <n v="3"/>
    <n v="39"/>
    <n v="0"/>
    <n v="1"/>
    <n v="8"/>
    <n v="5400"/>
    <x v="890"/>
    <n v="0"/>
    <x v="0"/>
    <x v="1"/>
    <n v="2.97"/>
    <x v="1"/>
    <x v="1"/>
    <x v="1"/>
    <x v="2"/>
    <n v="0"/>
  </r>
  <r>
    <n v="68255"/>
    <x v="819"/>
    <n v="68"/>
    <x v="20"/>
    <n v="3573"/>
    <n v="48"/>
    <n v="0"/>
    <n v="0"/>
    <n v="0"/>
    <n v="52"/>
    <n v="0"/>
    <n v="0"/>
    <n v="0"/>
    <n v="178"/>
    <n v="0"/>
    <n v="0"/>
    <n v="7"/>
    <n v="1402"/>
    <n v="1"/>
    <n v="2"/>
    <n v="27"/>
    <n v="352"/>
    <n v="0"/>
    <n v="1"/>
    <n v="2"/>
    <n v="396"/>
    <n v="0"/>
    <n v="1"/>
    <n v="5"/>
    <n v="14214"/>
    <x v="891"/>
    <n v="0"/>
    <x v="0"/>
    <x v="1"/>
    <n v="2.97"/>
    <x v="1"/>
    <x v="1"/>
    <x v="31"/>
    <x v="30"/>
    <n v="0"/>
  </r>
  <r>
    <n v="68264"/>
    <x v="820"/>
    <n v="68"/>
    <x v="20"/>
    <n v="202"/>
    <n v="2"/>
    <n v="0"/>
    <n v="0"/>
    <n v="0"/>
    <n v="1"/>
    <n v="0"/>
    <n v="0"/>
    <n v="0"/>
    <n v="0"/>
    <n v="0"/>
    <n v="0"/>
    <n v="0"/>
    <n v="59"/>
    <n v="0"/>
    <n v="0"/>
    <n v="0"/>
    <n v="14"/>
    <n v="0"/>
    <n v="0"/>
    <n v="0"/>
    <n v="11"/>
    <n v="0"/>
    <n v="0"/>
    <n v="0"/>
    <n v="2737"/>
    <x v="892"/>
    <n v="0"/>
    <x v="0"/>
    <x v="1"/>
    <n v="2.97"/>
    <x v="1"/>
    <x v="1"/>
    <x v="1"/>
    <x v="2"/>
    <n v="0"/>
  </r>
  <r>
    <n v="68266"/>
    <x v="821"/>
    <n v="68"/>
    <x v="20"/>
    <n v="90"/>
    <n v="0"/>
    <n v="0"/>
    <n v="0"/>
    <n v="0"/>
    <n v="0"/>
    <n v="0"/>
    <n v="0"/>
    <n v="0"/>
    <n v="4"/>
    <n v="0"/>
    <n v="0"/>
    <n v="0"/>
    <n v="38"/>
    <n v="0"/>
    <n v="0"/>
    <n v="0"/>
    <n v="8"/>
    <n v="0"/>
    <n v="0"/>
    <n v="0"/>
    <n v="6"/>
    <n v="0"/>
    <n v="0"/>
    <n v="0"/>
    <n v="3657"/>
    <x v="893"/>
    <n v="0"/>
    <x v="0"/>
    <x v="1"/>
    <n v="2.97"/>
    <x v="1"/>
    <x v="1"/>
    <x v="1"/>
    <x v="2"/>
    <n v="0"/>
  </r>
  <r>
    <n v="68271"/>
    <x v="822"/>
    <n v="68"/>
    <x v="20"/>
    <n v="398"/>
    <n v="5"/>
    <n v="1"/>
    <n v="2"/>
    <n v="1"/>
    <n v="3"/>
    <n v="0"/>
    <n v="0"/>
    <n v="0"/>
    <n v="24"/>
    <n v="1"/>
    <n v="4"/>
    <n v="1"/>
    <n v="192"/>
    <n v="2"/>
    <n v="4"/>
    <n v="4"/>
    <n v="44"/>
    <n v="0"/>
    <n v="2"/>
    <n v="0"/>
    <n v="26"/>
    <n v="0"/>
    <n v="0"/>
    <n v="1"/>
    <n v="6084"/>
    <x v="894"/>
    <n v="0"/>
    <x v="0"/>
    <x v="1"/>
    <n v="2.97"/>
    <x v="1"/>
    <x v="1"/>
    <x v="1"/>
    <x v="9"/>
    <n v="0"/>
  </r>
  <r>
    <n v="68276"/>
    <x v="823"/>
    <n v="68"/>
    <x v="20"/>
    <n v="18756"/>
    <n v="270"/>
    <n v="1"/>
    <n v="4"/>
    <n v="6"/>
    <n v="268"/>
    <n v="0"/>
    <n v="0"/>
    <n v="5"/>
    <n v="820"/>
    <n v="3"/>
    <n v="18"/>
    <n v="38"/>
    <n v="4690"/>
    <n v="6"/>
    <n v="52"/>
    <n v="162"/>
    <n v="1348"/>
    <n v="4"/>
    <n v="20"/>
    <n v="47"/>
    <n v="1867"/>
    <n v="0"/>
    <n v="13"/>
    <n v="77"/>
    <n v="339490"/>
    <x v="895"/>
    <n v="0"/>
    <x v="1"/>
    <x v="1"/>
    <n v="2.97"/>
    <x v="0"/>
    <x v="0"/>
    <x v="113"/>
    <x v="192"/>
    <n v="1"/>
  </r>
  <r>
    <n v="68296"/>
    <x v="824"/>
    <n v="68"/>
    <x v="20"/>
    <n v="223"/>
    <n v="2"/>
    <n v="0"/>
    <n v="0"/>
    <n v="0"/>
    <n v="1"/>
    <n v="0"/>
    <n v="0"/>
    <n v="0"/>
    <n v="1"/>
    <n v="0"/>
    <n v="0"/>
    <n v="0"/>
    <n v="46"/>
    <n v="0"/>
    <n v="0"/>
    <n v="0"/>
    <n v="5"/>
    <n v="0"/>
    <n v="0"/>
    <n v="0"/>
    <n v="4"/>
    <n v="0"/>
    <n v="0"/>
    <n v="0"/>
    <n v="3031"/>
    <x v="896"/>
    <n v="0"/>
    <x v="0"/>
    <x v="1"/>
    <n v="2.97"/>
    <x v="1"/>
    <x v="1"/>
    <x v="13"/>
    <x v="1"/>
    <n v="0"/>
  </r>
  <r>
    <n v="68298"/>
    <x v="825"/>
    <n v="68"/>
    <x v="20"/>
    <n v="138"/>
    <n v="4"/>
    <n v="0"/>
    <n v="0"/>
    <n v="0"/>
    <n v="2"/>
    <n v="0"/>
    <n v="0"/>
    <n v="0"/>
    <n v="7"/>
    <n v="0"/>
    <n v="0"/>
    <n v="0"/>
    <n v="51"/>
    <n v="0"/>
    <n v="0"/>
    <n v="3"/>
    <n v="2"/>
    <n v="0"/>
    <n v="0"/>
    <n v="0"/>
    <n v="7"/>
    <n v="0"/>
    <n v="0"/>
    <n v="0"/>
    <n v="4218"/>
    <x v="897"/>
    <n v="0"/>
    <x v="0"/>
    <x v="1"/>
    <n v="2.97"/>
    <x v="1"/>
    <x v="1"/>
    <x v="1"/>
    <x v="2"/>
    <n v="0"/>
  </r>
  <r>
    <n v="68307"/>
    <x v="826"/>
    <n v="68"/>
    <x v="20"/>
    <n v="17729"/>
    <n v="319"/>
    <n v="0"/>
    <n v="8"/>
    <n v="14"/>
    <n v="176"/>
    <n v="9"/>
    <n v="1"/>
    <n v="6"/>
    <n v="479"/>
    <n v="2"/>
    <n v="15"/>
    <n v="24"/>
    <n v="3702"/>
    <n v="22"/>
    <n v="39"/>
    <n v="146"/>
    <n v="1292"/>
    <n v="7"/>
    <n v="15"/>
    <n v="56"/>
    <n v="952"/>
    <n v="8"/>
    <n v="11"/>
    <n v="45"/>
    <n v="175720"/>
    <x v="898"/>
    <n v="0"/>
    <x v="0"/>
    <x v="1"/>
    <n v="2.97"/>
    <x v="0"/>
    <x v="0"/>
    <x v="63"/>
    <x v="143"/>
    <n v="1"/>
  </r>
  <r>
    <n v="68318"/>
    <x v="827"/>
    <n v="68"/>
    <x v="20"/>
    <n v="194"/>
    <n v="0"/>
    <n v="0"/>
    <n v="0"/>
    <n v="0"/>
    <n v="0"/>
    <n v="0"/>
    <n v="0"/>
    <n v="0"/>
    <n v="5"/>
    <n v="0"/>
    <n v="0"/>
    <n v="0"/>
    <n v="50"/>
    <n v="0"/>
    <n v="0"/>
    <n v="3"/>
    <n v="5"/>
    <n v="0"/>
    <n v="0"/>
    <n v="0"/>
    <n v="6"/>
    <n v="0"/>
    <n v="0"/>
    <n v="2"/>
    <n v="6297"/>
    <x v="899"/>
    <n v="0"/>
    <x v="0"/>
    <x v="1"/>
    <n v="2.97"/>
    <x v="1"/>
    <x v="1"/>
    <x v="1"/>
    <x v="2"/>
    <n v="0"/>
  </r>
  <r>
    <n v="68320"/>
    <x v="53"/>
    <n v="68"/>
    <x v="20"/>
    <n v="231"/>
    <n v="7"/>
    <n v="0"/>
    <n v="0"/>
    <n v="0"/>
    <n v="1"/>
    <n v="0"/>
    <n v="0"/>
    <n v="0"/>
    <n v="50"/>
    <n v="0"/>
    <n v="1"/>
    <n v="1"/>
    <n v="136"/>
    <n v="0"/>
    <n v="3"/>
    <n v="1"/>
    <n v="14"/>
    <n v="0"/>
    <n v="0"/>
    <n v="0"/>
    <n v="23"/>
    <n v="0"/>
    <n v="1"/>
    <n v="1"/>
    <n v="4760"/>
    <x v="900"/>
    <n v="0"/>
    <x v="0"/>
    <x v="1"/>
    <n v="2.97"/>
    <x v="1"/>
    <x v="1"/>
    <x v="13"/>
    <x v="1"/>
    <n v="0"/>
  </r>
  <r>
    <n v="68322"/>
    <x v="828"/>
    <n v="68"/>
    <x v="20"/>
    <n v="65"/>
    <n v="0"/>
    <n v="0"/>
    <n v="1"/>
    <n v="1"/>
    <n v="0"/>
    <n v="0"/>
    <n v="0"/>
    <n v="0"/>
    <n v="0"/>
    <n v="0"/>
    <n v="0"/>
    <n v="0"/>
    <n v="26"/>
    <n v="0"/>
    <n v="1"/>
    <n v="0"/>
    <n v="12"/>
    <n v="0"/>
    <n v="0"/>
    <n v="0"/>
    <n v="5"/>
    <n v="0"/>
    <n v="0"/>
    <n v="0"/>
    <n v="2509"/>
    <x v="901"/>
    <n v="0"/>
    <x v="0"/>
    <x v="1"/>
    <n v="2.97"/>
    <x v="1"/>
    <x v="1"/>
    <x v="1"/>
    <x v="2"/>
    <n v="0"/>
  </r>
  <r>
    <n v="68324"/>
    <x v="829"/>
    <n v="68"/>
    <x v="20"/>
    <n v="129"/>
    <n v="1"/>
    <n v="0"/>
    <n v="0"/>
    <n v="0"/>
    <n v="0"/>
    <n v="0"/>
    <n v="0"/>
    <n v="0"/>
    <n v="5"/>
    <n v="0"/>
    <n v="0"/>
    <n v="0"/>
    <n v="31"/>
    <n v="0"/>
    <n v="0"/>
    <n v="4"/>
    <n v="9"/>
    <n v="0"/>
    <n v="0"/>
    <n v="0"/>
    <n v="11"/>
    <n v="0"/>
    <n v="0"/>
    <n v="4"/>
    <n v="4464"/>
    <x v="902"/>
    <n v="0"/>
    <x v="0"/>
    <x v="1"/>
    <n v="2.97"/>
    <x v="1"/>
    <x v="1"/>
    <x v="1"/>
    <x v="2"/>
    <n v="0"/>
  </r>
  <r>
    <n v="68327"/>
    <x v="830"/>
    <n v="68"/>
    <x v="20"/>
    <n v="201"/>
    <n v="3"/>
    <n v="0"/>
    <n v="0"/>
    <n v="0"/>
    <n v="0"/>
    <n v="0"/>
    <n v="0"/>
    <n v="0"/>
    <n v="1"/>
    <n v="0"/>
    <n v="2"/>
    <n v="0"/>
    <n v="26"/>
    <n v="0"/>
    <n v="2"/>
    <n v="0"/>
    <n v="7"/>
    <n v="0"/>
    <n v="0"/>
    <n v="0"/>
    <n v="9"/>
    <n v="0"/>
    <n v="0"/>
    <n v="0"/>
    <n v="5399"/>
    <x v="903"/>
    <n v="0"/>
    <x v="0"/>
    <x v="1"/>
    <n v="2.97"/>
    <x v="1"/>
    <x v="1"/>
    <x v="1"/>
    <x v="2"/>
    <n v="0"/>
  </r>
  <r>
    <n v="68344"/>
    <x v="831"/>
    <n v="68"/>
    <x v="20"/>
    <n v="327"/>
    <n v="9"/>
    <n v="0"/>
    <n v="0"/>
    <n v="0"/>
    <n v="4"/>
    <n v="0"/>
    <n v="0"/>
    <n v="0"/>
    <n v="2"/>
    <n v="0"/>
    <n v="0"/>
    <n v="0"/>
    <n v="51"/>
    <n v="0"/>
    <n v="0"/>
    <n v="0"/>
    <n v="15"/>
    <n v="0"/>
    <n v="0"/>
    <n v="0"/>
    <n v="9"/>
    <n v="0"/>
    <n v="0"/>
    <n v="0"/>
    <n v="2420"/>
    <x v="904"/>
    <n v="0"/>
    <x v="0"/>
    <x v="1"/>
    <n v="2.97"/>
    <x v="1"/>
    <x v="1"/>
    <x v="1"/>
    <x v="2"/>
    <n v="0"/>
  </r>
  <r>
    <n v="68368"/>
    <x v="832"/>
    <n v="68"/>
    <x v="20"/>
    <n v="87"/>
    <n v="2"/>
    <n v="0"/>
    <n v="0"/>
    <n v="0"/>
    <n v="0"/>
    <n v="0"/>
    <n v="0"/>
    <n v="0"/>
    <n v="0"/>
    <n v="0"/>
    <n v="0"/>
    <n v="0"/>
    <n v="39"/>
    <n v="0"/>
    <n v="0"/>
    <n v="0"/>
    <n v="10"/>
    <n v="0"/>
    <n v="0"/>
    <n v="0"/>
    <n v="19"/>
    <n v="0"/>
    <n v="0"/>
    <n v="0"/>
    <n v="3457"/>
    <x v="905"/>
    <n v="0"/>
    <x v="0"/>
    <x v="1"/>
    <n v="2.97"/>
    <x v="1"/>
    <x v="1"/>
    <x v="1"/>
    <x v="2"/>
    <n v="0"/>
  </r>
  <r>
    <n v="68370"/>
    <x v="833"/>
    <n v="68"/>
    <x v="20"/>
    <n v="4"/>
    <n v="0"/>
    <n v="0"/>
    <n v="0"/>
    <n v="0"/>
    <n v="0"/>
    <n v="0"/>
    <n v="0"/>
    <n v="0"/>
    <n v="0"/>
    <n v="0"/>
    <n v="0"/>
    <n v="0"/>
    <n v="0"/>
    <n v="0"/>
    <n v="0"/>
    <n v="0"/>
    <n v="0"/>
    <n v="0"/>
    <n v="0"/>
    <n v="0"/>
    <n v="0"/>
    <n v="0"/>
    <n v="0"/>
    <n v="0"/>
    <n v="1396"/>
    <x v="906"/>
    <n v="0"/>
    <x v="0"/>
    <x v="1"/>
    <n v="2.97"/>
    <x v="1"/>
    <x v="1"/>
    <x v="1"/>
    <x v="2"/>
    <n v="0"/>
  </r>
  <r>
    <n v="68377"/>
    <x v="834"/>
    <n v="68"/>
    <x v="20"/>
    <n v="525"/>
    <n v="10"/>
    <n v="0"/>
    <n v="0"/>
    <n v="0"/>
    <n v="6"/>
    <n v="0"/>
    <n v="0"/>
    <n v="1"/>
    <n v="21"/>
    <n v="0"/>
    <n v="0"/>
    <n v="0"/>
    <n v="195"/>
    <n v="0"/>
    <n v="1"/>
    <n v="7"/>
    <n v="40"/>
    <n v="0"/>
    <n v="0"/>
    <n v="1"/>
    <n v="32"/>
    <n v="0"/>
    <n v="0"/>
    <n v="2"/>
    <n v="6684"/>
    <x v="907"/>
    <n v="0"/>
    <x v="1"/>
    <x v="1"/>
    <n v="2.97"/>
    <x v="1"/>
    <x v="1"/>
    <x v="1"/>
    <x v="2"/>
    <n v="0"/>
  </r>
  <r>
    <n v="68385"/>
    <x v="835"/>
    <n v="68"/>
    <x v="20"/>
    <n v="2087"/>
    <n v="29"/>
    <n v="0"/>
    <n v="1"/>
    <n v="0"/>
    <n v="26"/>
    <n v="0"/>
    <n v="0"/>
    <n v="1"/>
    <n v="130"/>
    <n v="0"/>
    <n v="1"/>
    <n v="11"/>
    <n v="760"/>
    <n v="0"/>
    <n v="7"/>
    <n v="70"/>
    <n v="119"/>
    <n v="0"/>
    <n v="2"/>
    <n v="6"/>
    <n v="216"/>
    <n v="0"/>
    <n v="4"/>
    <n v="12"/>
    <n v="10717"/>
    <x v="908"/>
    <n v="0"/>
    <x v="1"/>
    <x v="0"/>
    <n v="2.97"/>
    <x v="1"/>
    <x v="1"/>
    <x v="12"/>
    <x v="11"/>
    <n v="0"/>
  </r>
  <r>
    <n v="68397"/>
    <x v="414"/>
    <n v="68"/>
    <x v="20"/>
    <n v="267"/>
    <n v="2"/>
    <n v="0"/>
    <n v="0"/>
    <n v="0"/>
    <n v="6"/>
    <n v="0"/>
    <n v="0"/>
    <n v="0"/>
    <n v="67"/>
    <n v="0"/>
    <n v="7"/>
    <n v="2"/>
    <n v="145"/>
    <n v="0"/>
    <n v="7"/>
    <n v="1"/>
    <n v="56"/>
    <n v="0"/>
    <n v="7"/>
    <n v="0"/>
    <n v="15"/>
    <n v="0"/>
    <n v="0"/>
    <n v="2"/>
    <n v="5236"/>
    <x v="909"/>
    <n v="0"/>
    <x v="0"/>
    <x v="1"/>
    <n v="2.97"/>
    <x v="1"/>
    <x v="1"/>
    <x v="1"/>
    <x v="2"/>
    <n v="0"/>
  </r>
  <r>
    <n v="68406"/>
    <x v="836"/>
    <n v="68"/>
    <x v="20"/>
    <n v="5602"/>
    <n v="61"/>
    <n v="0"/>
    <n v="0"/>
    <n v="0"/>
    <n v="54"/>
    <n v="0"/>
    <n v="0"/>
    <n v="0"/>
    <n v="173"/>
    <n v="1"/>
    <n v="4"/>
    <n v="18"/>
    <n v="1205"/>
    <n v="1"/>
    <n v="18"/>
    <n v="41"/>
    <n v="369"/>
    <n v="1"/>
    <n v="5"/>
    <n v="10"/>
    <n v="554"/>
    <n v="0"/>
    <n v="2"/>
    <n v="17"/>
    <n v="46053"/>
    <x v="910"/>
    <n v="0"/>
    <x v="1"/>
    <x v="1"/>
    <n v="2.97"/>
    <x v="1"/>
    <x v="1"/>
    <x v="31"/>
    <x v="108"/>
    <n v="0"/>
  </r>
  <r>
    <n v="68418"/>
    <x v="837"/>
    <n v="68"/>
    <x v="20"/>
    <n v="414"/>
    <n v="3"/>
    <n v="0"/>
    <n v="0"/>
    <n v="0"/>
    <n v="9"/>
    <n v="0"/>
    <n v="0"/>
    <n v="0"/>
    <n v="25"/>
    <n v="0"/>
    <n v="2"/>
    <n v="0"/>
    <n v="155"/>
    <n v="0"/>
    <n v="3"/>
    <n v="6"/>
    <n v="26"/>
    <n v="0"/>
    <n v="0"/>
    <n v="0"/>
    <n v="34"/>
    <n v="0"/>
    <n v="3"/>
    <n v="2"/>
    <n v="15503"/>
    <x v="911"/>
    <n v="0"/>
    <x v="0"/>
    <x v="1"/>
    <n v="2.97"/>
    <x v="1"/>
    <x v="1"/>
    <x v="1"/>
    <x v="2"/>
    <n v="0"/>
  </r>
  <r>
    <n v="68425"/>
    <x v="838"/>
    <n v="68"/>
    <x v="20"/>
    <n v="83"/>
    <n v="2"/>
    <n v="0"/>
    <n v="0"/>
    <n v="0"/>
    <n v="0"/>
    <n v="0"/>
    <n v="0"/>
    <n v="0"/>
    <n v="6"/>
    <n v="0"/>
    <n v="0"/>
    <n v="0"/>
    <n v="27"/>
    <n v="0"/>
    <n v="0"/>
    <n v="0"/>
    <n v="11"/>
    <n v="0"/>
    <n v="0"/>
    <n v="0"/>
    <n v="7"/>
    <n v="0"/>
    <n v="0"/>
    <n v="1"/>
    <n v="2265"/>
    <x v="912"/>
    <n v="0"/>
    <x v="0"/>
    <x v="1"/>
    <n v="2.97"/>
    <x v="1"/>
    <x v="1"/>
    <x v="13"/>
    <x v="2"/>
    <n v="0"/>
  </r>
  <r>
    <n v="68432"/>
    <x v="839"/>
    <n v="68"/>
    <x v="20"/>
    <n v="1530"/>
    <n v="13"/>
    <n v="0"/>
    <n v="0"/>
    <n v="0"/>
    <n v="13"/>
    <n v="0"/>
    <n v="0"/>
    <n v="0"/>
    <n v="84"/>
    <n v="0"/>
    <n v="0"/>
    <n v="3"/>
    <n v="264"/>
    <n v="0"/>
    <n v="0"/>
    <n v="8"/>
    <n v="121"/>
    <n v="0"/>
    <n v="0"/>
    <n v="4"/>
    <n v="74"/>
    <n v="0"/>
    <n v="3"/>
    <n v="2"/>
    <n v="21728"/>
    <x v="913"/>
    <n v="0"/>
    <x v="1"/>
    <x v="0"/>
    <n v="2.97"/>
    <x v="1"/>
    <x v="1"/>
    <x v="6"/>
    <x v="12"/>
    <n v="1"/>
  </r>
  <r>
    <n v="68444"/>
    <x v="840"/>
    <n v="68"/>
    <x v="20"/>
    <n v="892"/>
    <n v="11"/>
    <n v="0"/>
    <n v="0"/>
    <n v="0"/>
    <n v="12"/>
    <n v="0"/>
    <n v="0"/>
    <n v="0"/>
    <n v="20"/>
    <n v="0"/>
    <n v="0"/>
    <n v="1"/>
    <n v="264"/>
    <n v="0"/>
    <n v="0"/>
    <n v="1"/>
    <n v="48"/>
    <n v="0"/>
    <n v="0"/>
    <n v="0"/>
    <n v="86"/>
    <n v="0"/>
    <n v="0"/>
    <n v="0"/>
    <n v="5345"/>
    <x v="914"/>
    <n v="0"/>
    <x v="1"/>
    <x v="0"/>
    <n v="2.97"/>
    <x v="1"/>
    <x v="1"/>
    <x v="1"/>
    <x v="1"/>
    <n v="0"/>
  </r>
  <r>
    <n v="68464"/>
    <x v="841"/>
    <n v="68"/>
    <x v="20"/>
    <n v="489"/>
    <n v="11"/>
    <n v="0"/>
    <n v="0"/>
    <n v="0"/>
    <n v="5"/>
    <n v="0"/>
    <n v="0"/>
    <n v="0"/>
    <n v="3"/>
    <n v="0"/>
    <n v="0"/>
    <n v="0"/>
    <n v="96"/>
    <n v="0"/>
    <n v="1"/>
    <n v="0"/>
    <n v="19"/>
    <n v="0"/>
    <n v="0"/>
    <n v="0"/>
    <n v="31"/>
    <n v="0"/>
    <n v="0"/>
    <n v="0"/>
    <n v="10897"/>
    <x v="915"/>
    <n v="0"/>
    <x v="1"/>
    <x v="1"/>
    <n v="2.97"/>
    <x v="1"/>
    <x v="1"/>
    <x v="1"/>
    <x v="5"/>
    <n v="0"/>
  </r>
  <r>
    <n v="68468"/>
    <x v="842"/>
    <n v="68"/>
    <x v="20"/>
    <n v="86"/>
    <n v="2"/>
    <n v="0"/>
    <n v="0"/>
    <n v="0"/>
    <n v="1"/>
    <n v="0"/>
    <n v="0"/>
    <n v="0"/>
    <n v="1"/>
    <n v="0"/>
    <n v="0"/>
    <n v="0"/>
    <n v="42"/>
    <n v="1"/>
    <n v="0"/>
    <n v="0"/>
    <n v="16"/>
    <n v="0"/>
    <n v="0"/>
    <n v="0"/>
    <n v="5"/>
    <n v="0"/>
    <n v="0"/>
    <n v="0"/>
    <n v="4325"/>
    <x v="916"/>
    <n v="0"/>
    <x v="0"/>
    <x v="1"/>
    <n v="2.97"/>
    <x v="1"/>
    <x v="1"/>
    <x v="1"/>
    <x v="2"/>
    <n v="0"/>
  </r>
  <r>
    <n v="68498"/>
    <x v="843"/>
    <n v="68"/>
    <x v="20"/>
    <n v="96"/>
    <n v="3"/>
    <n v="0"/>
    <n v="0"/>
    <n v="0"/>
    <n v="4"/>
    <n v="0"/>
    <n v="0"/>
    <n v="0"/>
    <n v="10"/>
    <n v="0"/>
    <n v="0"/>
    <n v="0"/>
    <n v="55"/>
    <n v="0"/>
    <n v="0"/>
    <n v="5"/>
    <n v="11"/>
    <n v="0"/>
    <n v="0"/>
    <n v="3"/>
    <n v="11"/>
    <n v="0"/>
    <n v="0"/>
    <n v="0"/>
    <n v="6201"/>
    <x v="917"/>
    <n v="0"/>
    <x v="0"/>
    <x v="1"/>
    <n v="2.97"/>
    <x v="1"/>
    <x v="1"/>
    <x v="1"/>
    <x v="2"/>
    <n v="0"/>
  </r>
  <r>
    <n v="68500"/>
    <x v="844"/>
    <n v="68"/>
    <x v="20"/>
    <n v="436"/>
    <n v="7"/>
    <n v="0"/>
    <n v="0"/>
    <n v="0"/>
    <n v="5"/>
    <n v="0"/>
    <n v="0"/>
    <n v="0"/>
    <n v="15"/>
    <n v="0"/>
    <n v="6"/>
    <n v="1"/>
    <n v="113"/>
    <n v="0"/>
    <n v="6"/>
    <n v="3"/>
    <n v="54"/>
    <n v="0"/>
    <n v="3"/>
    <n v="1"/>
    <n v="48"/>
    <n v="0"/>
    <n v="0"/>
    <n v="0"/>
    <n v="11136"/>
    <x v="918"/>
    <n v="0"/>
    <x v="0"/>
    <x v="1"/>
    <n v="2.97"/>
    <x v="1"/>
    <x v="1"/>
    <x v="6"/>
    <x v="9"/>
    <n v="0"/>
  </r>
  <r>
    <n v="68502"/>
    <x v="845"/>
    <n v="68"/>
    <x v="20"/>
    <n v="122"/>
    <n v="2"/>
    <n v="0"/>
    <n v="0"/>
    <n v="0"/>
    <n v="0"/>
    <n v="0"/>
    <n v="0"/>
    <n v="0"/>
    <n v="1"/>
    <n v="0"/>
    <n v="0"/>
    <n v="0"/>
    <n v="41"/>
    <n v="0"/>
    <n v="0"/>
    <n v="0"/>
    <n v="12"/>
    <n v="0"/>
    <n v="0"/>
    <n v="0"/>
    <n v="13"/>
    <n v="0"/>
    <n v="0"/>
    <n v="0"/>
    <n v="4306"/>
    <x v="919"/>
    <n v="0"/>
    <x v="0"/>
    <x v="1"/>
    <n v="2.97"/>
    <x v="1"/>
    <x v="1"/>
    <x v="1"/>
    <x v="2"/>
    <n v="0"/>
  </r>
  <r>
    <n v="68522"/>
    <x v="846"/>
    <n v="68"/>
    <x v="20"/>
    <n v="53"/>
    <n v="1"/>
    <n v="0"/>
    <n v="0"/>
    <n v="0"/>
    <n v="0"/>
    <n v="0"/>
    <n v="0"/>
    <n v="0"/>
    <n v="0"/>
    <n v="0"/>
    <n v="0"/>
    <n v="0"/>
    <n v="4"/>
    <n v="0"/>
    <n v="0"/>
    <n v="0"/>
    <n v="2"/>
    <n v="0"/>
    <n v="0"/>
    <n v="0"/>
    <n v="6"/>
    <n v="0"/>
    <n v="1"/>
    <n v="0"/>
    <n v="1491"/>
    <x v="920"/>
    <n v="0"/>
    <x v="0"/>
    <x v="1"/>
    <n v="2.97"/>
    <x v="1"/>
    <x v="1"/>
    <x v="1"/>
    <x v="2"/>
    <n v="0"/>
  </r>
  <r>
    <n v="68524"/>
    <x v="847"/>
    <n v="68"/>
    <x v="20"/>
    <n v="133"/>
    <n v="2"/>
    <n v="0"/>
    <n v="0"/>
    <n v="1"/>
    <n v="0"/>
    <n v="0"/>
    <n v="0"/>
    <n v="0"/>
    <n v="3"/>
    <n v="0"/>
    <n v="0"/>
    <n v="0"/>
    <n v="46"/>
    <n v="0"/>
    <n v="1"/>
    <n v="7"/>
    <n v="16"/>
    <n v="0"/>
    <n v="1"/>
    <n v="2"/>
    <n v="4"/>
    <n v="0"/>
    <n v="0"/>
    <n v="3"/>
    <n v="2664"/>
    <x v="921"/>
    <n v="0"/>
    <x v="0"/>
    <x v="1"/>
    <n v="2.97"/>
    <x v="1"/>
    <x v="1"/>
    <x v="1"/>
    <x v="2"/>
    <n v="0"/>
  </r>
  <r>
    <n v="68533"/>
    <x v="848"/>
    <n v="68"/>
    <x v="20"/>
    <n v="123"/>
    <n v="4"/>
    <n v="0"/>
    <n v="0"/>
    <n v="0"/>
    <n v="0"/>
    <n v="0"/>
    <n v="0"/>
    <n v="0"/>
    <n v="4"/>
    <n v="0"/>
    <n v="0"/>
    <n v="0"/>
    <n v="39"/>
    <n v="0"/>
    <n v="1"/>
    <n v="0"/>
    <n v="7"/>
    <n v="0"/>
    <n v="0"/>
    <n v="0"/>
    <n v="12"/>
    <n v="0"/>
    <n v="0"/>
    <n v="0"/>
    <n v="4925"/>
    <x v="922"/>
    <n v="0"/>
    <x v="1"/>
    <x v="1"/>
    <n v="2.97"/>
    <x v="1"/>
    <x v="1"/>
    <x v="1"/>
    <x v="2"/>
    <n v="0"/>
  </r>
  <r>
    <n v="68547"/>
    <x v="849"/>
    <n v="68"/>
    <x v="20"/>
    <n v="12322"/>
    <n v="157"/>
    <n v="0"/>
    <n v="1"/>
    <n v="2"/>
    <n v="202"/>
    <n v="0"/>
    <n v="8"/>
    <n v="4"/>
    <n v="546"/>
    <n v="0"/>
    <n v="56"/>
    <n v="39"/>
    <n v="2801"/>
    <n v="0"/>
    <n v="68"/>
    <n v="110"/>
    <n v="987"/>
    <n v="0"/>
    <n v="45"/>
    <n v="32"/>
    <n v="1145"/>
    <n v="0"/>
    <n v="16"/>
    <n v="55"/>
    <n v="192193"/>
    <x v="923"/>
    <n v="0"/>
    <x v="0"/>
    <x v="1"/>
    <n v="2.97"/>
    <x v="0"/>
    <x v="0"/>
    <x v="32"/>
    <x v="35"/>
    <n v="1"/>
  </r>
  <r>
    <n v="68549"/>
    <x v="850"/>
    <n v="68"/>
    <x v="20"/>
    <n v="144"/>
    <n v="3"/>
    <n v="0"/>
    <n v="0"/>
    <n v="0"/>
    <n v="3"/>
    <n v="0"/>
    <n v="0"/>
    <n v="0"/>
    <n v="3"/>
    <n v="0"/>
    <n v="0"/>
    <n v="0"/>
    <n v="48"/>
    <n v="0"/>
    <n v="0"/>
    <n v="1"/>
    <n v="9"/>
    <n v="0"/>
    <n v="0"/>
    <n v="0"/>
    <n v="9"/>
    <n v="0"/>
    <n v="0"/>
    <n v="0"/>
    <n v="5526"/>
    <x v="924"/>
    <n v="0"/>
    <x v="0"/>
    <x v="1"/>
    <n v="2.97"/>
    <x v="1"/>
    <x v="1"/>
    <x v="1"/>
    <x v="2"/>
    <n v="0"/>
  </r>
  <r>
    <n v="68572"/>
    <x v="851"/>
    <n v="68"/>
    <x v="20"/>
    <n v="456"/>
    <n v="9"/>
    <n v="0"/>
    <n v="0"/>
    <n v="0"/>
    <n v="5"/>
    <n v="0"/>
    <n v="0"/>
    <n v="0"/>
    <n v="10"/>
    <n v="0"/>
    <n v="2"/>
    <n v="0"/>
    <n v="138"/>
    <n v="1"/>
    <n v="2"/>
    <n v="9"/>
    <n v="40"/>
    <n v="0"/>
    <n v="0"/>
    <n v="0"/>
    <n v="14"/>
    <n v="0"/>
    <n v="1"/>
    <n v="7"/>
    <n v="15576"/>
    <x v="925"/>
    <n v="0"/>
    <x v="0"/>
    <x v="1"/>
    <n v="2.97"/>
    <x v="1"/>
    <x v="1"/>
    <x v="1"/>
    <x v="2"/>
    <n v="0"/>
  </r>
  <r>
    <n v="68573"/>
    <x v="852"/>
    <n v="68"/>
    <x v="20"/>
    <n v="2273"/>
    <n v="19"/>
    <n v="1"/>
    <n v="2"/>
    <n v="1"/>
    <n v="32"/>
    <n v="0"/>
    <n v="0"/>
    <n v="1"/>
    <n v="72"/>
    <n v="4"/>
    <n v="4"/>
    <n v="11"/>
    <n v="423"/>
    <n v="3"/>
    <n v="25"/>
    <n v="36"/>
    <n v="131"/>
    <n v="4"/>
    <n v="13"/>
    <n v="4"/>
    <n v="85"/>
    <n v="2"/>
    <n v="2"/>
    <n v="9"/>
    <n v="7971"/>
    <x v="926"/>
    <n v="0"/>
    <x v="1"/>
    <x v="1"/>
    <n v="2.97"/>
    <x v="1"/>
    <x v="1"/>
    <x v="12"/>
    <x v="2"/>
    <n v="0"/>
  </r>
  <r>
    <n v="68575"/>
    <x v="853"/>
    <n v="68"/>
    <x v="20"/>
    <n v="7043"/>
    <n v="81"/>
    <n v="0"/>
    <n v="0"/>
    <n v="5"/>
    <n v="70"/>
    <n v="0"/>
    <n v="1"/>
    <n v="0"/>
    <n v="345"/>
    <n v="0"/>
    <n v="6"/>
    <n v="41"/>
    <n v="2550"/>
    <n v="0"/>
    <n v="30"/>
    <n v="157"/>
    <n v="545"/>
    <n v="0"/>
    <n v="3"/>
    <n v="24"/>
    <n v="507"/>
    <n v="0"/>
    <n v="2"/>
    <n v="47"/>
    <n v="35915"/>
    <x v="927"/>
    <n v="0"/>
    <x v="1"/>
    <x v="1"/>
    <n v="2.97"/>
    <x v="1"/>
    <x v="1"/>
    <x v="3"/>
    <x v="39"/>
    <n v="1"/>
  </r>
  <r>
    <n v="68615"/>
    <x v="84"/>
    <n v="68"/>
    <x v="20"/>
    <n v="4137"/>
    <n v="44"/>
    <n v="0"/>
    <n v="2"/>
    <n v="1"/>
    <n v="49"/>
    <n v="0"/>
    <n v="1"/>
    <n v="3"/>
    <n v="204"/>
    <n v="0"/>
    <n v="7"/>
    <n v="37"/>
    <n v="1431"/>
    <n v="0"/>
    <n v="14"/>
    <n v="76"/>
    <n v="365"/>
    <n v="0"/>
    <n v="2"/>
    <n v="28"/>
    <n v="577"/>
    <n v="0"/>
    <n v="11"/>
    <n v="12"/>
    <n v="27116"/>
    <x v="928"/>
    <n v="0"/>
    <x v="1"/>
    <x v="0"/>
    <n v="2.97"/>
    <x v="1"/>
    <x v="1"/>
    <x v="10"/>
    <x v="5"/>
    <n v="0"/>
  </r>
  <r>
    <n v="68655"/>
    <x v="854"/>
    <n v="68"/>
    <x v="20"/>
    <n v="6643"/>
    <n v="76"/>
    <n v="0"/>
    <n v="0"/>
    <n v="2"/>
    <n v="115"/>
    <n v="0"/>
    <n v="2"/>
    <n v="2"/>
    <n v="259"/>
    <n v="0"/>
    <n v="7"/>
    <n v="20"/>
    <n v="2056"/>
    <n v="1"/>
    <n v="33"/>
    <n v="131"/>
    <n v="460"/>
    <n v="0"/>
    <n v="1"/>
    <n v="28"/>
    <n v="548"/>
    <n v="1"/>
    <n v="10"/>
    <n v="51"/>
    <n v="34946"/>
    <x v="929"/>
    <n v="0"/>
    <x v="1"/>
    <x v="1"/>
    <n v="2.97"/>
    <x v="1"/>
    <x v="1"/>
    <x v="12"/>
    <x v="79"/>
    <n v="0"/>
  </r>
  <r>
    <n v="68669"/>
    <x v="855"/>
    <n v="68"/>
    <x v="20"/>
    <n v="186"/>
    <n v="5"/>
    <n v="0"/>
    <n v="0"/>
    <n v="0"/>
    <n v="0"/>
    <n v="0"/>
    <n v="0"/>
    <n v="0"/>
    <n v="4"/>
    <n v="0"/>
    <n v="1"/>
    <n v="5"/>
    <n v="36"/>
    <n v="0"/>
    <n v="1"/>
    <n v="8"/>
    <n v="2"/>
    <n v="0"/>
    <n v="0"/>
    <n v="5"/>
    <n v="13"/>
    <n v="0"/>
    <n v="0"/>
    <n v="0"/>
    <n v="9161"/>
    <x v="930"/>
    <n v="0"/>
    <x v="0"/>
    <x v="1"/>
    <n v="2.97"/>
    <x v="1"/>
    <x v="1"/>
    <x v="1"/>
    <x v="2"/>
    <n v="0"/>
  </r>
  <r>
    <n v="68673"/>
    <x v="856"/>
    <n v="68"/>
    <x v="20"/>
    <n v="67"/>
    <n v="2"/>
    <n v="0"/>
    <n v="0"/>
    <n v="0"/>
    <n v="1"/>
    <n v="0"/>
    <n v="0"/>
    <n v="0"/>
    <n v="4"/>
    <n v="0"/>
    <n v="0"/>
    <n v="3"/>
    <n v="20"/>
    <n v="0"/>
    <n v="0"/>
    <n v="3"/>
    <n v="0"/>
    <n v="0"/>
    <n v="0"/>
    <n v="0"/>
    <n v="7"/>
    <n v="0"/>
    <n v="1"/>
    <n v="0"/>
    <n v="3076"/>
    <x v="931"/>
    <n v="0"/>
    <x v="0"/>
    <x v="1"/>
    <n v="2.97"/>
    <x v="1"/>
    <x v="1"/>
    <x v="1"/>
    <x v="2"/>
    <n v="0"/>
  </r>
  <r>
    <n v="68679"/>
    <x v="857"/>
    <n v="68"/>
    <x v="20"/>
    <n v="1781"/>
    <n v="38"/>
    <n v="0"/>
    <n v="0"/>
    <n v="2"/>
    <n v="27"/>
    <n v="0"/>
    <n v="2"/>
    <n v="2"/>
    <n v="98"/>
    <n v="1"/>
    <n v="1"/>
    <n v="5"/>
    <n v="426"/>
    <n v="1"/>
    <n v="12"/>
    <n v="16"/>
    <n v="164"/>
    <n v="1"/>
    <n v="0"/>
    <n v="1"/>
    <n v="100"/>
    <n v="0"/>
    <n v="2"/>
    <n v="6"/>
    <n v="63602"/>
    <x v="932"/>
    <n v="0"/>
    <x v="0"/>
    <x v="1"/>
    <n v="2.97"/>
    <x v="1"/>
    <x v="1"/>
    <x v="26"/>
    <x v="92"/>
    <n v="1"/>
  </r>
  <r>
    <n v="68682"/>
    <x v="858"/>
    <n v="68"/>
    <x v="20"/>
    <n v="71"/>
    <n v="0"/>
    <n v="0"/>
    <n v="0"/>
    <n v="0"/>
    <n v="0"/>
    <n v="0"/>
    <n v="0"/>
    <n v="0"/>
    <n v="0"/>
    <n v="0"/>
    <n v="0"/>
    <n v="0"/>
    <n v="29"/>
    <n v="0"/>
    <n v="0"/>
    <n v="0"/>
    <n v="15"/>
    <n v="0"/>
    <n v="0"/>
    <n v="0"/>
    <n v="5"/>
    <n v="0"/>
    <n v="0"/>
    <n v="0"/>
    <n v="2307"/>
    <x v="933"/>
    <n v="0"/>
    <x v="0"/>
    <x v="1"/>
    <n v="2.97"/>
    <x v="1"/>
    <x v="1"/>
    <x v="1"/>
    <x v="2"/>
    <n v="0"/>
  </r>
  <r>
    <n v="68684"/>
    <x v="859"/>
    <n v="68"/>
    <x v="20"/>
    <n v="110"/>
    <n v="1"/>
    <n v="0"/>
    <n v="0"/>
    <n v="0"/>
    <n v="0"/>
    <n v="0"/>
    <n v="0"/>
    <n v="0"/>
    <n v="2"/>
    <n v="0"/>
    <n v="0"/>
    <n v="0"/>
    <n v="30"/>
    <n v="0"/>
    <n v="0"/>
    <n v="0"/>
    <n v="1"/>
    <n v="0"/>
    <n v="0"/>
    <n v="0"/>
    <n v="2"/>
    <n v="0"/>
    <n v="0"/>
    <n v="0"/>
    <n v="4467"/>
    <x v="934"/>
    <n v="0"/>
    <x v="0"/>
    <x v="1"/>
    <n v="2.97"/>
    <x v="1"/>
    <x v="1"/>
    <x v="1"/>
    <x v="2"/>
    <n v="0"/>
  </r>
  <r>
    <n v="68686"/>
    <x v="860"/>
    <n v="68"/>
    <x v="20"/>
    <n v="168"/>
    <n v="6"/>
    <n v="0"/>
    <n v="6"/>
    <n v="0"/>
    <n v="5"/>
    <n v="0"/>
    <n v="9"/>
    <n v="1"/>
    <n v="64"/>
    <n v="0"/>
    <n v="42"/>
    <n v="12"/>
    <n v="85"/>
    <n v="0"/>
    <n v="32"/>
    <n v="17"/>
    <n v="28"/>
    <n v="0"/>
    <n v="0"/>
    <n v="0"/>
    <n v="9"/>
    <n v="0"/>
    <n v="5"/>
    <n v="1"/>
    <n v="2692"/>
    <x v="935"/>
    <n v="0"/>
    <x v="0"/>
    <x v="1"/>
    <n v="2.97"/>
    <x v="1"/>
    <x v="1"/>
    <x v="1"/>
    <x v="2"/>
    <n v="0"/>
  </r>
  <r>
    <n v="68689"/>
    <x v="861"/>
    <n v="68"/>
    <x v="20"/>
    <n v="3752"/>
    <n v="44"/>
    <n v="0"/>
    <n v="0"/>
    <n v="0"/>
    <n v="34"/>
    <n v="0"/>
    <n v="0"/>
    <n v="0"/>
    <n v="110"/>
    <n v="0"/>
    <n v="1"/>
    <n v="12"/>
    <n v="889"/>
    <n v="0"/>
    <n v="5"/>
    <n v="39"/>
    <n v="194"/>
    <n v="0"/>
    <n v="2"/>
    <n v="10"/>
    <n v="311"/>
    <n v="0"/>
    <n v="1"/>
    <n v="8"/>
    <n v="36697"/>
    <x v="936"/>
    <n v="0"/>
    <x v="1"/>
    <x v="1"/>
    <n v="2.97"/>
    <x v="1"/>
    <x v="1"/>
    <x v="28"/>
    <x v="41"/>
    <n v="1"/>
  </r>
  <r>
    <n v="68705"/>
    <x v="100"/>
    <n v="68"/>
    <x v="20"/>
    <n v="356"/>
    <n v="1"/>
    <n v="0"/>
    <n v="0"/>
    <n v="7"/>
    <n v="3"/>
    <n v="0"/>
    <n v="0"/>
    <n v="19"/>
    <n v="33"/>
    <n v="0"/>
    <n v="0"/>
    <n v="348"/>
    <n v="75"/>
    <n v="0"/>
    <n v="0"/>
    <n v="330"/>
    <n v="23"/>
    <n v="0"/>
    <n v="0"/>
    <n v="57"/>
    <n v="18"/>
    <n v="0"/>
    <n v="0"/>
    <n v="94"/>
    <n v="2530"/>
    <x v="937"/>
    <n v="0"/>
    <x v="0"/>
    <x v="1"/>
    <n v="2.97"/>
    <x v="1"/>
    <x v="1"/>
    <x v="1"/>
    <x v="2"/>
    <n v="0"/>
  </r>
  <r>
    <n v="68720"/>
    <x v="862"/>
    <n v="68"/>
    <x v="20"/>
    <n v="423"/>
    <n v="5"/>
    <n v="0"/>
    <n v="0"/>
    <n v="0"/>
    <n v="2"/>
    <n v="0"/>
    <n v="0"/>
    <n v="0"/>
    <n v="14"/>
    <n v="0"/>
    <n v="0"/>
    <n v="0"/>
    <n v="123"/>
    <n v="0"/>
    <n v="0"/>
    <n v="0"/>
    <n v="23"/>
    <n v="0"/>
    <n v="0"/>
    <n v="1"/>
    <n v="45"/>
    <n v="0"/>
    <n v="0"/>
    <n v="0"/>
    <n v="3572"/>
    <x v="938"/>
    <n v="0"/>
    <x v="0"/>
    <x v="0"/>
    <n v="2.97"/>
    <x v="1"/>
    <x v="1"/>
    <x v="1"/>
    <x v="1"/>
    <n v="0"/>
  </r>
  <r>
    <n v="68745"/>
    <x v="863"/>
    <n v="68"/>
    <x v="20"/>
    <n v="611"/>
    <n v="22"/>
    <n v="0"/>
    <n v="0"/>
    <n v="0"/>
    <n v="13"/>
    <n v="0"/>
    <n v="0"/>
    <n v="0"/>
    <n v="6"/>
    <n v="0"/>
    <n v="0"/>
    <n v="0"/>
    <n v="301"/>
    <n v="0"/>
    <n v="3"/>
    <n v="2"/>
    <n v="65"/>
    <n v="0"/>
    <n v="0"/>
    <n v="0"/>
    <n v="264"/>
    <n v="0"/>
    <n v="0"/>
    <n v="2"/>
    <n v="10788"/>
    <x v="939"/>
    <n v="0"/>
    <x v="0"/>
    <x v="1"/>
    <n v="2.97"/>
    <x v="1"/>
    <x v="1"/>
    <x v="1"/>
    <x v="2"/>
    <n v="0"/>
  </r>
  <r>
    <n v="68755"/>
    <x v="864"/>
    <n v="68"/>
    <x v="20"/>
    <n v="1335"/>
    <n v="30"/>
    <n v="0"/>
    <n v="0"/>
    <n v="1"/>
    <n v="23"/>
    <n v="0"/>
    <n v="0"/>
    <n v="1"/>
    <n v="68"/>
    <n v="0"/>
    <n v="0"/>
    <n v="1"/>
    <n v="272"/>
    <n v="2"/>
    <n v="1"/>
    <n v="10"/>
    <n v="90"/>
    <n v="1"/>
    <n v="0"/>
    <n v="1"/>
    <n v="83"/>
    <n v="0"/>
    <n v="0"/>
    <n v="1"/>
    <n v="35936"/>
    <x v="940"/>
    <n v="0"/>
    <x v="0"/>
    <x v="1"/>
    <n v="2.97"/>
    <x v="1"/>
    <x v="1"/>
    <x v="4"/>
    <x v="12"/>
    <n v="0"/>
  </r>
  <r>
    <n v="68770"/>
    <x v="865"/>
    <n v="68"/>
    <x v="20"/>
    <n v="454"/>
    <n v="10"/>
    <n v="0"/>
    <n v="0"/>
    <n v="0"/>
    <n v="3"/>
    <n v="0"/>
    <n v="0"/>
    <n v="0"/>
    <n v="23"/>
    <n v="0"/>
    <n v="0"/>
    <n v="0"/>
    <n v="156"/>
    <n v="0"/>
    <n v="4"/>
    <n v="4"/>
    <n v="36"/>
    <n v="0"/>
    <n v="0"/>
    <n v="2"/>
    <n v="45"/>
    <n v="0"/>
    <n v="1"/>
    <n v="0"/>
    <n v="10691"/>
    <x v="941"/>
    <n v="0"/>
    <x v="0"/>
    <x v="1"/>
    <n v="2.97"/>
    <x v="1"/>
    <x v="1"/>
    <x v="6"/>
    <x v="1"/>
    <n v="0"/>
  </r>
  <r>
    <n v="68773"/>
    <x v="388"/>
    <n v="68"/>
    <x v="20"/>
    <n v="494"/>
    <n v="11"/>
    <n v="0"/>
    <n v="0"/>
    <n v="0"/>
    <n v="4"/>
    <n v="0"/>
    <n v="0"/>
    <n v="0"/>
    <n v="10"/>
    <n v="0"/>
    <n v="1"/>
    <n v="2"/>
    <n v="199"/>
    <n v="0"/>
    <n v="4"/>
    <n v="7"/>
    <n v="23"/>
    <n v="0"/>
    <n v="0"/>
    <n v="0"/>
    <n v="40"/>
    <n v="0"/>
    <n v="0"/>
    <n v="6"/>
    <n v="7602"/>
    <x v="942"/>
    <n v="0"/>
    <x v="0"/>
    <x v="1"/>
    <n v="2.97"/>
    <x v="1"/>
    <x v="1"/>
    <x v="1"/>
    <x v="2"/>
    <n v="0"/>
  </r>
  <r>
    <n v="68780"/>
    <x v="866"/>
    <n v="68"/>
    <x v="20"/>
    <n v="803"/>
    <n v="11"/>
    <n v="0"/>
    <n v="0"/>
    <n v="2"/>
    <n v="8"/>
    <n v="0"/>
    <n v="0"/>
    <n v="0"/>
    <n v="24"/>
    <n v="0"/>
    <n v="0"/>
    <n v="0"/>
    <n v="248"/>
    <n v="0"/>
    <n v="5"/>
    <n v="1"/>
    <n v="63"/>
    <n v="0"/>
    <n v="4"/>
    <n v="3"/>
    <n v="176"/>
    <n v="0"/>
    <n v="2"/>
    <n v="1"/>
    <n v="4135"/>
    <x v="943"/>
    <n v="0"/>
    <x v="0"/>
    <x v="1"/>
    <n v="2.97"/>
    <x v="1"/>
    <x v="1"/>
    <x v="6"/>
    <x v="1"/>
    <n v="0"/>
  </r>
  <r>
    <n v="68820"/>
    <x v="867"/>
    <n v="68"/>
    <x v="20"/>
    <n v="266"/>
    <n v="9"/>
    <n v="0"/>
    <n v="0"/>
    <n v="1"/>
    <n v="5"/>
    <n v="0"/>
    <n v="0"/>
    <n v="0"/>
    <n v="17"/>
    <n v="0"/>
    <n v="0"/>
    <n v="0"/>
    <n v="99"/>
    <n v="0"/>
    <n v="1"/>
    <n v="4"/>
    <n v="20"/>
    <n v="0"/>
    <n v="0"/>
    <n v="0"/>
    <n v="12"/>
    <n v="0"/>
    <n v="0"/>
    <n v="0"/>
    <n v="7656"/>
    <x v="944"/>
    <n v="0"/>
    <x v="0"/>
    <x v="1"/>
    <n v="2.97"/>
    <x v="1"/>
    <x v="1"/>
    <x v="1"/>
    <x v="2"/>
    <n v="0"/>
  </r>
  <r>
    <n v="68855"/>
    <x v="868"/>
    <n v="68"/>
    <x v="20"/>
    <n v="246"/>
    <n v="5"/>
    <n v="0"/>
    <n v="0"/>
    <n v="0"/>
    <n v="0"/>
    <n v="0"/>
    <n v="0"/>
    <n v="0"/>
    <n v="14"/>
    <n v="0"/>
    <n v="0"/>
    <n v="0"/>
    <n v="89"/>
    <n v="0"/>
    <n v="0"/>
    <n v="0"/>
    <n v="17"/>
    <n v="0"/>
    <n v="0"/>
    <n v="0"/>
    <n v="25"/>
    <n v="0"/>
    <n v="0"/>
    <n v="0"/>
    <n v="6425"/>
    <x v="945"/>
    <n v="0"/>
    <x v="0"/>
    <x v="1"/>
    <n v="2.97"/>
    <x v="1"/>
    <x v="1"/>
    <x v="1"/>
    <x v="2"/>
    <n v="0"/>
  </r>
  <r>
    <n v="68861"/>
    <x v="869"/>
    <n v="68"/>
    <x v="20"/>
    <n v="1043"/>
    <n v="32"/>
    <n v="0"/>
    <n v="2"/>
    <n v="2"/>
    <n v="7"/>
    <n v="0"/>
    <n v="0"/>
    <n v="1"/>
    <n v="44"/>
    <n v="0"/>
    <n v="1"/>
    <n v="6"/>
    <n v="320"/>
    <n v="0"/>
    <n v="4"/>
    <n v="15"/>
    <n v="49"/>
    <n v="0"/>
    <n v="0"/>
    <n v="6"/>
    <n v="50"/>
    <n v="0"/>
    <n v="0"/>
    <n v="11"/>
    <n v="26342"/>
    <x v="946"/>
    <n v="0"/>
    <x v="1"/>
    <x v="1"/>
    <n v="2.97"/>
    <x v="1"/>
    <x v="1"/>
    <x v="1"/>
    <x v="2"/>
    <n v="0"/>
  </r>
  <r>
    <n v="68867"/>
    <x v="870"/>
    <n v="68"/>
    <x v="20"/>
    <n v="49"/>
    <n v="0"/>
    <n v="0"/>
    <n v="0"/>
    <n v="0"/>
    <n v="0"/>
    <n v="0"/>
    <n v="0"/>
    <n v="0"/>
    <n v="3"/>
    <n v="0"/>
    <n v="0"/>
    <n v="0"/>
    <n v="11"/>
    <n v="0"/>
    <n v="0"/>
    <n v="0"/>
    <n v="2"/>
    <n v="0"/>
    <n v="0"/>
    <n v="0"/>
    <n v="11"/>
    <n v="0"/>
    <n v="0"/>
    <n v="0"/>
    <n v="2345"/>
    <x v="947"/>
    <n v="0"/>
    <x v="0"/>
    <x v="1"/>
    <n v="2.97"/>
    <x v="1"/>
    <x v="1"/>
    <x v="1"/>
    <x v="2"/>
    <n v="0"/>
  </r>
  <r>
    <n v="68872"/>
    <x v="193"/>
    <n v="68"/>
    <x v="20"/>
    <n v="238"/>
    <n v="8"/>
    <n v="0"/>
    <n v="0"/>
    <n v="0"/>
    <n v="5"/>
    <n v="0"/>
    <n v="0"/>
    <n v="1"/>
    <n v="56"/>
    <n v="0"/>
    <n v="12"/>
    <n v="13"/>
    <n v="128"/>
    <n v="0"/>
    <n v="14"/>
    <n v="19"/>
    <n v="7"/>
    <n v="0"/>
    <n v="4"/>
    <n v="1"/>
    <n v="30"/>
    <n v="0"/>
    <n v="0"/>
    <n v="4"/>
    <n v="8818"/>
    <x v="948"/>
    <n v="0"/>
    <x v="0"/>
    <x v="1"/>
    <n v="2.97"/>
    <x v="1"/>
    <x v="1"/>
    <x v="1"/>
    <x v="2"/>
    <n v="0"/>
  </r>
  <r>
    <n v="68895"/>
    <x v="871"/>
    <n v="68"/>
    <x v="20"/>
    <n v="618"/>
    <n v="10"/>
    <n v="0"/>
    <n v="0"/>
    <n v="1"/>
    <n v="7"/>
    <n v="0"/>
    <n v="0"/>
    <n v="0"/>
    <n v="22"/>
    <n v="0"/>
    <n v="0"/>
    <n v="0"/>
    <n v="118"/>
    <n v="0"/>
    <n v="1"/>
    <n v="9"/>
    <n v="57"/>
    <n v="0"/>
    <n v="1"/>
    <n v="3"/>
    <n v="75"/>
    <n v="0"/>
    <n v="0"/>
    <n v="2"/>
    <n v="10011"/>
    <x v="949"/>
    <n v="0"/>
    <x v="1"/>
    <x v="1"/>
    <n v="2.97"/>
    <x v="1"/>
    <x v="1"/>
    <x v="13"/>
    <x v="1"/>
    <n v="0"/>
  </r>
  <r>
    <n v="68"/>
    <x v="125"/>
    <n v="68"/>
    <x v="20"/>
    <n v="214087"/>
    <n v="3360"/>
    <n v="5"/>
    <n v="44"/>
    <n v="104"/>
    <n v="824"/>
    <n v="0"/>
    <n v="16"/>
    <n v="44"/>
    <n v="8191"/>
    <n v="17"/>
    <n v="332"/>
    <n v="1038"/>
    <n v="57179"/>
    <n v="57"/>
    <n v="814"/>
    <n v="3345"/>
    <n v="15365"/>
    <n v="23"/>
    <n v="213"/>
    <n v="704"/>
    <n v="15550"/>
    <n v="14"/>
    <n v="188"/>
    <n v="995"/>
    <n v="2376736"/>
    <x v="950"/>
    <n v="1"/>
    <x v="1"/>
    <x v="0"/>
    <n v="2.97"/>
    <x v="6"/>
    <x v="0"/>
    <x v="140"/>
    <x v="193"/>
    <n v="10"/>
  </r>
  <r>
    <n v="70001"/>
    <x v="872"/>
    <n v="70"/>
    <x v="21"/>
    <n v="80244"/>
    <n v="1123"/>
    <n v="0"/>
    <n v="58"/>
    <n v="24"/>
    <n v="909"/>
    <n v="0"/>
    <n v="65"/>
    <n v="16"/>
    <n v="5874"/>
    <n v="0"/>
    <n v="1090"/>
    <n v="169"/>
    <n v="26343"/>
    <n v="8"/>
    <n v="3453"/>
    <n v="846"/>
    <n v="7041"/>
    <n v="1"/>
    <n v="786"/>
    <n v="228"/>
    <n v="5621"/>
    <n v="0"/>
    <n v="801"/>
    <n v="349"/>
    <n v="314233"/>
    <x v="951"/>
    <n v="1"/>
    <x v="1"/>
    <x v="1"/>
    <n v="3.42"/>
    <x v="0"/>
    <x v="0"/>
    <x v="141"/>
    <x v="194"/>
    <n v="0"/>
  </r>
  <r>
    <n v="70110"/>
    <x v="204"/>
    <n v="70"/>
    <x v="21"/>
    <n v="5064"/>
    <n v="79"/>
    <n v="0"/>
    <n v="5"/>
    <n v="3"/>
    <n v="73"/>
    <n v="0"/>
    <n v="1"/>
    <n v="0"/>
    <n v="873"/>
    <n v="0"/>
    <n v="129"/>
    <n v="43"/>
    <n v="3283"/>
    <n v="0"/>
    <n v="110"/>
    <n v="132"/>
    <n v="885"/>
    <n v="0"/>
    <n v="60"/>
    <n v="25"/>
    <n v="439"/>
    <n v="0"/>
    <n v="36"/>
    <n v="26"/>
    <n v="11361"/>
    <x v="952"/>
    <n v="0"/>
    <x v="0"/>
    <x v="1"/>
    <n v="3.42"/>
    <x v="1"/>
    <x v="1"/>
    <x v="142"/>
    <x v="195"/>
    <n v="0"/>
  </r>
  <r>
    <n v="70124"/>
    <x v="873"/>
    <n v="70"/>
    <x v="21"/>
    <n v="2082"/>
    <n v="49"/>
    <n v="0"/>
    <n v="0"/>
    <n v="0"/>
    <n v="38"/>
    <n v="0"/>
    <n v="1"/>
    <n v="1"/>
    <n v="508"/>
    <n v="0"/>
    <n v="40"/>
    <n v="16"/>
    <n v="1109"/>
    <n v="0"/>
    <n v="50"/>
    <n v="49"/>
    <n v="255"/>
    <n v="0"/>
    <n v="15"/>
    <n v="2"/>
    <n v="135"/>
    <n v="0"/>
    <n v="13"/>
    <n v="27"/>
    <n v="17181"/>
    <x v="953"/>
    <n v="0"/>
    <x v="0"/>
    <x v="1"/>
    <n v="3.42"/>
    <x v="1"/>
    <x v="1"/>
    <x v="1"/>
    <x v="9"/>
    <n v="0"/>
  </r>
  <r>
    <n v="70204"/>
    <x v="874"/>
    <n v="70"/>
    <x v="21"/>
    <n v="7096"/>
    <n v="57"/>
    <n v="0"/>
    <n v="7"/>
    <n v="14"/>
    <n v="37"/>
    <n v="0"/>
    <n v="7"/>
    <n v="4"/>
    <n v="395"/>
    <n v="0"/>
    <n v="89"/>
    <n v="243"/>
    <n v="2229"/>
    <n v="0"/>
    <n v="484"/>
    <n v="1412"/>
    <n v="360"/>
    <n v="0"/>
    <n v="68"/>
    <n v="166"/>
    <n v="440"/>
    <n v="0"/>
    <n v="148"/>
    <n v="345"/>
    <n v="9428"/>
    <x v="954"/>
    <n v="0"/>
    <x v="1"/>
    <x v="0"/>
    <n v="3.42"/>
    <x v="1"/>
    <x v="1"/>
    <x v="10"/>
    <x v="196"/>
    <n v="0"/>
  </r>
  <r>
    <n v="70215"/>
    <x v="875"/>
    <n v="70"/>
    <x v="21"/>
    <n v="19019"/>
    <n v="303"/>
    <n v="0"/>
    <n v="7"/>
    <n v="4"/>
    <n v="214"/>
    <n v="0"/>
    <n v="7"/>
    <n v="1"/>
    <n v="4223"/>
    <n v="3"/>
    <n v="289"/>
    <n v="38"/>
    <n v="10656"/>
    <n v="4"/>
    <n v="516"/>
    <n v="169"/>
    <n v="2552"/>
    <n v="0"/>
    <n v="148"/>
    <n v="28"/>
    <n v="1097"/>
    <n v="3"/>
    <n v="62"/>
    <n v="56"/>
    <n v="71381"/>
    <x v="955"/>
    <n v="0"/>
    <x v="0"/>
    <x v="1"/>
    <n v="3.42"/>
    <x v="1"/>
    <x v="1"/>
    <x v="143"/>
    <x v="197"/>
    <n v="1"/>
  </r>
  <r>
    <n v="70221"/>
    <x v="876"/>
    <n v="70"/>
    <x v="21"/>
    <n v="1595"/>
    <n v="22"/>
    <n v="0"/>
    <n v="3"/>
    <n v="4"/>
    <n v="7"/>
    <n v="0"/>
    <n v="1"/>
    <n v="2"/>
    <n v="102"/>
    <n v="0"/>
    <n v="83"/>
    <n v="10"/>
    <n v="636"/>
    <n v="1"/>
    <n v="222"/>
    <n v="71"/>
    <n v="95"/>
    <n v="0"/>
    <n v="32"/>
    <n v="14"/>
    <n v="109"/>
    <n v="1"/>
    <n v="49"/>
    <n v="32"/>
    <n v="21420"/>
    <x v="956"/>
    <n v="0"/>
    <x v="0"/>
    <x v="1"/>
    <n v="3.42"/>
    <x v="1"/>
    <x v="1"/>
    <x v="21"/>
    <x v="38"/>
    <n v="0"/>
  </r>
  <r>
    <n v="70230"/>
    <x v="877"/>
    <n v="70"/>
    <x v="21"/>
    <n v="3711"/>
    <n v="17"/>
    <n v="0"/>
    <n v="1"/>
    <n v="0"/>
    <n v="27"/>
    <n v="0"/>
    <n v="2"/>
    <n v="2"/>
    <n v="135"/>
    <n v="0"/>
    <n v="9"/>
    <n v="27"/>
    <n v="1559"/>
    <n v="0"/>
    <n v="72"/>
    <n v="238"/>
    <n v="242"/>
    <n v="0"/>
    <n v="25"/>
    <n v="39"/>
    <n v="346"/>
    <n v="0"/>
    <n v="37"/>
    <n v="74"/>
    <n v="4841"/>
    <x v="957"/>
    <n v="0"/>
    <x v="1"/>
    <x v="1"/>
    <n v="3.42"/>
    <x v="1"/>
    <x v="1"/>
    <x v="1"/>
    <x v="11"/>
    <n v="0"/>
  </r>
  <r>
    <n v="70233"/>
    <x v="878"/>
    <n v="70"/>
    <x v="21"/>
    <n v="2281"/>
    <n v="42"/>
    <n v="0"/>
    <n v="4"/>
    <n v="0"/>
    <n v="28"/>
    <n v="0"/>
    <n v="3"/>
    <n v="0"/>
    <n v="384"/>
    <n v="0"/>
    <n v="26"/>
    <n v="2"/>
    <n v="1380"/>
    <n v="0"/>
    <n v="105"/>
    <n v="23"/>
    <n v="376"/>
    <n v="0"/>
    <n v="27"/>
    <n v="6"/>
    <n v="169"/>
    <n v="0"/>
    <n v="29"/>
    <n v="11"/>
    <n v="10437"/>
    <x v="958"/>
    <n v="0"/>
    <x v="1"/>
    <x v="1"/>
    <n v="3.42"/>
    <x v="1"/>
    <x v="1"/>
    <x v="6"/>
    <x v="2"/>
    <n v="0"/>
  </r>
  <r>
    <n v="70235"/>
    <x v="879"/>
    <n v="70"/>
    <x v="21"/>
    <n v="6131"/>
    <n v="75"/>
    <n v="0"/>
    <n v="2"/>
    <n v="0"/>
    <n v="65"/>
    <n v="0"/>
    <n v="1"/>
    <n v="2"/>
    <n v="440"/>
    <n v="0"/>
    <n v="31"/>
    <n v="4"/>
    <n v="2502"/>
    <n v="0"/>
    <n v="108"/>
    <n v="37"/>
    <n v="693"/>
    <n v="0"/>
    <n v="39"/>
    <n v="20"/>
    <n v="490"/>
    <n v="0"/>
    <n v="79"/>
    <n v="6"/>
    <n v="24554"/>
    <x v="959"/>
    <n v="0"/>
    <x v="1"/>
    <x v="1"/>
    <n v="3.42"/>
    <x v="1"/>
    <x v="1"/>
    <x v="10"/>
    <x v="22"/>
    <n v="0"/>
  </r>
  <r>
    <n v="70265"/>
    <x v="880"/>
    <n v="70"/>
    <x v="21"/>
    <n v="7418"/>
    <n v="94"/>
    <n v="0"/>
    <n v="0"/>
    <n v="2"/>
    <n v="96"/>
    <n v="0"/>
    <n v="1"/>
    <n v="2"/>
    <n v="1374"/>
    <n v="0"/>
    <n v="20"/>
    <n v="68"/>
    <n v="5111"/>
    <n v="1"/>
    <n v="57"/>
    <n v="212"/>
    <n v="1160"/>
    <n v="0"/>
    <n v="16"/>
    <n v="33"/>
    <n v="1064"/>
    <n v="0"/>
    <n v="14"/>
    <n v="47"/>
    <n v="19170"/>
    <x v="960"/>
    <n v="0"/>
    <x v="0"/>
    <x v="1"/>
    <n v="3.42"/>
    <x v="1"/>
    <x v="1"/>
    <x v="2"/>
    <x v="22"/>
    <n v="0"/>
  </r>
  <r>
    <n v="70400"/>
    <x v="65"/>
    <n v="70"/>
    <x v="21"/>
    <n v="980"/>
    <n v="10"/>
    <n v="0"/>
    <n v="1"/>
    <n v="0"/>
    <n v="8"/>
    <n v="0"/>
    <n v="0"/>
    <n v="0"/>
    <n v="80"/>
    <n v="0"/>
    <n v="7"/>
    <n v="2"/>
    <n v="332"/>
    <n v="0"/>
    <n v="35"/>
    <n v="12"/>
    <n v="86"/>
    <n v="0"/>
    <n v="3"/>
    <n v="0"/>
    <n v="52"/>
    <n v="0"/>
    <n v="0"/>
    <n v="3"/>
    <n v="14474"/>
    <x v="961"/>
    <n v="0"/>
    <x v="0"/>
    <x v="1"/>
    <n v="3.42"/>
    <x v="1"/>
    <x v="1"/>
    <x v="1"/>
    <x v="23"/>
    <n v="0"/>
  </r>
  <r>
    <n v="70418"/>
    <x v="881"/>
    <n v="70"/>
    <x v="21"/>
    <n v="11289"/>
    <n v="170"/>
    <n v="0"/>
    <n v="2"/>
    <n v="3"/>
    <n v="126"/>
    <n v="0"/>
    <n v="5"/>
    <n v="4"/>
    <n v="1708"/>
    <n v="3"/>
    <n v="114"/>
    <n v="12"/>
    <n v="4792"/>
    <n v="3"/>
    <n v="124"/>
    <n v="69"/>
    <n v="1309"/>
    <n v="0"/>
    <n v="43"/>
    <n v="10"/>
    <n v="803"/>
    <n v="1"/>
    <n v="24"/>
    <n v="19"/>
    <n v="24924"/>
    <x v="962"/>
    <n v="0"/>
    <x v="0"/>
    <x v="1"/>
    <n v="3.42"/>
    <x v="1"/>
    <x v="1"/>
    <x v="144"/>
    <x v="198"/>
    <n v="0"/>
  </r>
  <r>
    <n v="70429"/>
    <x v="882"/>
    <n v="70"/>
    <x v="21"/>
    <n v="7647"/>
    <n v="99"/>
    <n v="0"/>
    <n v="1"/>
    <n v="0"/>
    <n v="118"/>
    <n v="0"/>
    <n v="1"/>
    <n v="2"/>
    <n v="1191"/>
    <n v="0"/>
    <n v="7"/>
    <n v="41"/>
    <n v="4488"/>
    <n v="2"/>
    <n v="77"/>
    <n v="99"/>
    <n v="697"/>
    <n v="0"/>
    <n v="22"/>
    <n v="5"/>
    <n v="557"/>
    <n v="0"/>
    <n v="24"/>
    <n v="21"/>
    <n v="42142"/>
    <x v="963"/>
    <n v="0"/>
    <x v="0"/>
    <x v="1"/>
    <n v="3.42"/>
    <x v="1"/>
    <x v="1"/>
    <x v="123"/>
    <x v="39"/>
    <n v="0"/>
  </r>
  <r>
    <n v="70473"/>
    <x v="883"/>
    <n v="70"/>
    <x v="21"/>
    <n v="5332"/>
    <n v="72"/>
    <n v="0"/>
    <n v="3"/>
    <n v="3"/>
    <n v="38"/>
    <n v="0"/>
    <n v="3"/>
    <n v="0"/>
    <n v="312"/>
    <n v="0"/>
    <n v="12"/>
    <n v="9"/>
    <n v="1990"/>
    <n v="0"/>
    <n v="93"/>
    <n v="54"/>
    <n v="408"/>
    <n v="0"/>
    <n v="16"/>
    <n v="12"/>
    <n v="577"/>
    <n v="0"/>
    <n v="38"/>
    <n v="34"/>
    <n v="16565"/>
    <x v="964"/>
    <n v="0"/>
    <x v="1"/>
    <x v="0"/>
    <n v="3.42"/>
    <x v="1"/>
    <x v="1"/>
    <x v="13"/>
    <x v="2"/>
    <n v="0"/>
  </r>
  <r>
    <n v="70508"/>
    <x v="884"/>
    <n v="70"/>
    <x v="21"/>
    <n v="16311"/>
    <n v="210"/>
    <n v="0"/>
    <n v="10"/>
    <n v="4"/>
    <n v="100"/>
    <n v="0"/>
    <n v="5"/>
    <n v="2"/>
    <n v="362"/>
    <n v="0"/>
    <n v="123"/>
    <n v="27"/>
    <n v="5761"/>
    <n v="0"/>
    <n v="998"/>
    <n v="164"/>
    <n v="1086"/>
    <n v="0"/>
    <n v="143"/>
    <n v="24"/>
    <n v="1200"/>
    <n v="0"/>
    <n v="272"/>
    <n v="62"/>
    <n v="24131"/>
    <x v="965"/>
    <n v="0"/>
    <x v="1"/>
    <x v="0"/>
    <n v="3.42"/>
    <x v="1"/>
    <x v="1"/>
    <x v="89"/>
    <x v="41"/>
    <n v="0"/>
  </r>
  <r>
    <n v="70523"/>
    <x v="885"/>
    <n v="70"/>
    <x v="21"/>
    <n v="3008"/>
    <n v="33"/>
    <n v="0"/>
    <n v="16"/>
    <n v="0"/>
    <n v="31"/>
    <n v="0"/>
    <n v="30"/>
    <n v="0"/>
    <n v="196"/>
    <n v="0"/>
    <n v="536"/>
    <n v="21"/>
    <n v="519"/>
    <n v="0"/>
    <n v="1185"/>
    <n v="42"/>
    <n v="115"/>
    <n v="0"/>
    <n v="260"/>
    <n v="6"/>
    <n v="46"/>
    <n v="0"/>
    <n v="146"/>
    <n v="4"/>
    <n v="16444"/>
    <x v="966"/>
    <n v="0"/>
    <x v="0"/>
    <x v="1"/>
    <n v="3.42"/>
    <x v="1"/>
    <x v="1"/>
    <x v="145"/>
    <x v="28"/>
    <n v="0"/>
  </r>
  <r>
    <n v="70670"/>
    <x v="886"/>
    <n v="70"/>
    <x v="21"/>
    <n v="6653"/>
    <n v="137"/>
    <n v="1"/>
    <n v="21"/>
    <n v="4"/>
    <n v="96"/>
    <n v="0"/>
    <n v="27"/>
    <n v="2"/>
    <n v="1386"/>
    <n v="0"/>
    <n v="806"/>
    <n v="25"/>
    <n v="2419"/>
    <n v="15"/>
    <n v="1200"/>
    <n v="107"/>
    <n v="674"/>
    <n v="5"/>
    <n v="265"/>
    <n v="26"/>
    <n v="199"/>
    <n v="1"/>
    <n v="121"/>
    <n v="16"/>
    <n v="53227"/>
    <x v="967"/>
    <n v="0"/>
    <x v="0"/>
    <x v="1"/>
    <n v="3.42"/>
    <x v="1"/>
    <x v="1"/>
    <x v="2"/>
    <x v="32"/>
    <n v="0"/>
  </r>
  <r>
    <n v="70678"/>
    <x v="887"/>
    <n v="70"/>
    <x v="21"/>
    <n v="9563"/>
    <n v="179"/>
    <n v="0"/>
    <n v="9"/>
    <n v="0"/>
    <n v="118"/>
    <n v="0"/>
    <n v="3"/>
    <n v="2"/>
    <n v="1261"/>
    <n v="0"/>
    <n v="193"/>
    <n v="30"/>
    <n v="4391"/>
    <n v="0"/>
    <n v="595"/>
    <n v="86"/>
    <n v="1022"/>
    <n v="0"/>
    <n v="132"/>
    <n v="33"/>
    <n v="618"/>
    <n v="0"/>
    <n v="120"/>
    <n v="33"/>
    <n v="31306"/>
    <x v="968"/>
    <n v="0"/>
    <x v="1"/>
    <x v="1"/>
    <n v="3.42"/>
    <x v="1"/>
    <x v="1"/>
    <x v="21"/>
    <x v="43"/>
    <n v="0"/>
  </r>
  <r>
    <n v="70702"/>
    <x v="888"/>
    <n v="70"/>
    <x v="21"/>
    <n v="3285"/>
    <n v="72"/>
    <n v="0"/>
    <n v="4"/>
    <n v="0"/>
    <n v="52"/>
    <n v="0"/>
    <n v="2"/>
    <n v="2"/>
    <n v="1140"/>
    <n v="0"/>
    <n v="138"/>
    <n v="14"/>
    <n v="1731"/>
    <n v="0"/>
    <n v="82"/>
    <n v="30"/>
    <n v="621"/>
    <n v="0"/>
    <n v="34"/>
    <n v="6"/>
    <n v="245"/>
    <n v="0"/>
    <n v="12"/>
    <n v="7"/>
    <n v="14476"/>
    <x v="969"/>
    <n v="0"/>
    <x v="0"/>
    <x v="1"/>
    <n v="3.42"/>
    <x v="1"/>
    <x v="1"/>
    <x v="47"/>
    <x v="99"/>
    <n v="0"/>
  </r>
  <r>
    <n v="70708"/>
    <x v="889"/>
    <n v="70"/>
    <x v="21"/>
    <n v="6444"/>
    <n v="120"/>
    <n v="0"/>
    <n v="17"/>
    <n v="3"/>
    <n v="114"/>
    <n v="1"/>
    <n v="13"/>
    <n v="2"/>
    <n v="766"/>
    <n v="0"/>
    <n v="114"/>
    <n v="25"/>
    <n v="2939"/>
    <n v="7"/>
    <n v="414"/>
    <n v="123"/>
    <n v="529"/>
    <n v="0"/>
    <n v="82"/>
    <n v="20"/>
    <n v="352"/>
    <n v="0"/>
    <n v="61"/>
    <n v="36"/>
    <n v="62361"/>
    <x v="970"/>
    <n v="0"/>
    <x v="1"/>
    <x v="1"/>
    <n v="3.42"/>
    <x v="1"/>
    <x v="1"/>
    <x v="144"/>
    <x v="161"/>
    <n v="1"/>
  </r>
  <r>
    <n v="70713"/>
    <x v="890"/>
    <n v="70"/>
    <x v="21"/>
    <n v="22757"/>
    <n v="147"/>
    <n v="0"/>
    <n v="5"/>
    <n v="171"/>
    <n v="127"/>
    <n v="0"/>
    <n v="3"/>
    <n v="116"/>
    <n v="1325"/>
    <n v="0"/>
    <n v="120"/>
    <n v="1979"/>
    <n v="4154"/>
    <n v="2"/>
    <n v="344"/>
    <n v="7727"/>
    <n v="1158"/>
    <n v="1"/>
    <n v="43"/>
    <n v="1760"/>
    <n v="612"/>
    <n v="0"/>
    <n v="80"/>
    <n v="2279"/>
    <n v="57051"/>
    <x v="971"/>
    <n v="0"/>
    <x v="1"/>
    <x v="0"/>
    <n v="3.42"/>
    <x v="1"/>
    <x v="1"/>
    <x v="146"/>
    <x v="199"/>
    <n v="1"/>
  </r>
  <r>
    <n v="70717"/>
    <x v="891"/>
    <n v="70"/>
    <x v="21"/>
    <n v="5172"/>
    <n v="42"/>
    <n v="0"/>
    <n v="1"/>
    <n v="3"/>
    <n v="38"/>
    <n v="0"/>
    <n v="2"/>
    <n v="2"/>
    <n v="398"/>
    <n v="0"/>
    <n v="70"/>
    <n v="66"/>
    <n v="1714"/>
    <n v="1"/>
    <n v="247"/>
    <n v="337"/>
    <n v="464"/>
    <n v="0"/>
    <n v="73"/>
    <n v="76"/>
    <n v="238"/>
    <n v="0"/>
    <n v="47"/>
    <n v="78"/>
    <n v="20308"/>
    <x v="972"/>
    <n v="0"/>
    <x v="0"/>
    <x v="1"/>
    <n v="3.42"/>
    <x v="1"/>
    <x v="1"/>
    <x v="17"/>
    <x v="41"/>
    <n v="0"/>
  </r>
  <r>
    <n v="70742"/>
    <x v="892"/>
    <n v="70"/>
    <x v="21"/>
    <n v="3038"/>
    <n v="45"/>
    <n v="0"/>
    <n v="2"/>
    <n v="0"/>
    <n v="38"/>
    <n v="0"/>
    <n v="2"/>
    <n v="1"/>
    <n v="416"/>
    <n v="0"/>
    <n v="8"/>
    <n v="10"/>
    <n v="1440"/>
    <n v="0"/>
    <n v="47"/>
    <n v="33"/>
    <n v="411"/>
    <n v="0"/>
    <n v="19"/>
    <n v="6"/>
    <n v="219"/>
    <n v="0"/>
    <n v="8"/>
    <n v="13"/>
    <n v="33430"/>
    <x v="973"/>
    <n v="0"/>
    <x v="0"/>
    <x v="1"/>
    <n v="3.42"/>
    <x v="1"/>
    <x v="1"/>
    <x v="12"/>
    <x v="2"/>
    <n v="0"/>
  </r>
  <r>
    <n v="70771"/>
    <x v="388"/>
    <n v="70"/>
    <x v="21"/>
    <n v="9095"/>
    <n v="140"/>
    <n v="0"/>
    <n v="6"/>
    <n v="4"/>
    <n v="94"/>
    <n v="0"/>
    <n v="2"/>
    <n v="5"/>
    <n v="633"/>
    <n v="0"/>
    <n v="31"/>
    <n v="46"/>
    <n v="5340"/>
    <n v="1"/>
    <n v="141"/>
    <n v="191"/>
    <n v="742"/>
    <n v="0"/>
    <n v="22"/>
    <n v="39"/>
    <n v="1022"/>
    <n v="0"/>
    <n v="43"/>
    <n v="48"/>
    <n v="32983"/>
    <x v="974"/>
    <n v="0"/>
    <x v="1"/>
    <x v="1"/>
    <n v="3.42"/>
    <x v="1"/>
    <x v="1"/>
    <x v="1"/>
    <x v="200"/>
    <n v="1"/>
  </r>
  <r>
    <n v="70820"/>
    <x v="893"/>
    <n v="70"/>
    <x v="21"/>
    <n v="26639"/>
    <n v="452"/>
    <n v="0"/>
    <n v="26"/>
    <n v="10"/>
    <n v="500"/>
    <n v="1"/>
    <n v="46"/>
    <n v="10"/>
    <n v="8409"/>
    <n v="2"/>
    <n v="1860"/>
    <n v="209"/>
    <n v="15305"/>
    <n v="3"/>
    <n v="2550"/>
    <n v="735"/>
    <n v="5296"/>
    <n v="1"/>
    <n v="819"/>
    <n v="144"/>
    <n v="2975"/>
    <n v="0"/>
    <n v="437"/>
    <n v="293"/>
    <n v="34829"/>
    <x v="975"/>
    <n v="0"/>
    <x v="0"/>
    <x v="1"/>
    <n v="3.42"/>
    <x v="1"/>
    <x v="1"/>
    <x v="12"/>
    <x v="9"/>
    <n v="0"/>
  </r>
  <r>
    <n v="70823"/>
    <x v="894"/>
    <n v="70"/>
    <x v="21"/>
    <n v="10184"/>
    <n v="89"/>
    <n v="0"/>
    <n v="36"/>
    <n v="8"/>
    <n v="81"/>
    <n v="0"/>
    <n v="29"/>
    <n v="8"/>
    <n v="296"/>
    <n v="0"/>
    <n v="318"/>
    <n v="60"/>
    <n v="2594"/>
    <n v="0"/>
    <n v="2119"/>
    <n v="319"/>
    <n v="466"/>
    <n v="1"/>
    <n v="370"/>
    <n v="54"/>
    <n v="479"/>
    <n v="1"/>
    <n v="607"/>
    <n v="144"/>
    <n v="23387"/>
    <x v="976"/>
    <n v="0"/>
    <x v="1"/>
    <x v="1"/>
    <n v="3.42"/>
    <x v="1"/>
    <x v="1"/>
    <x v="47"/>
    <x v="1"/>
    <n v="0"/>
  </r>
  <r>
    <n v="70"/>
    <x v="125"/>
    <n v="70"/>
    <x v="21"/>
    <n v="282038"/>
    <n v="3878"/>
    <n v="1"/>
    <n v="247"/>
    <n v="264"/>
    <n v="2264"/>
    <n v="2"/>
    <n v="197"/>
    <n v="172"/>
    <n v="34187"/>
    <n v="8"/>
    <n v="6263"/>
    <n v="3196"/>
    <n v="114717"/>
    <n v="48"/>
    <n v="15428"/>
    <n v="13317"/>
    <n v="28743"/>
    <n v="9"/>
    <n v="3562"/>
    <n v="2782"/>
    <n v="20104"/>
    <n v="7"/>
    <n v="3308"/>
    <n v="4063"/>
    <n v="1006044"/>
    <x v="977"/>
    <n v="1"/>
    <x v="1"/>
    <x v="0"/>
    <n v="3.42"/>
    <x v="0"/>
    <x v="0"/>
    <x v="147"/>
    <x v="201"/>
    <n v="4"/>
  </r>
  <r>
    <n v="73001"/>
    <x v="895"/>
    <n v="73"/>
    <x v="22"/>
    <n v="69562"/>
    <n v="1326"/>
    <n v="14"/>
    <n v="30"/>
    <n v="39"/>
    <n v="1045"/>
    <n v="4"/>
    <n v="22"/>
    <n v="16"/>
    <n v="3782"/>
    <n v="9"/>
    <n v="264"/>
    <n v="275"/>
    <n v="20592"/>
    <n v="44"/>
    <n v="719"/>
    <n v="640"/>
    <n v="5829"/>
    <n v="20"/>
    <n v="137"/>
    <n v="177"/>
    <n v="3685"/>
    <n v="4"/>
    <n v="172"/>
    <n v="216"/>
    <n v="544132"/>
    <x v="978"/>
    <n v="0"/>
    <x v="1"/>
    <x v="1"/>
    <n v="2.77"/>
    <x v="0"/>
    <x v="0"/>
    <x v="148"/>
    <x v="202"/>
    <n v="1"/>
  </r>
  <r>
    <n v="73024"/>
    <x v="896"/>
    <n v="73"/>
    <x v="22"/>
    <n v="878"/>
    <n v="20"/>
    <n v="0"/>
    <n v="1"/>
    <n v="0"/>
    <n v="9"/>
    <n v="0"/>
    <n v="0"/>
    <n v="0"/>
    <n v="44"/>
    <n v="0"/>
    <n v="0"/>
    <n v="0"/>
    <n v="285"/>
    <n v="0"/>
    <n v="2"/>
    <n v="3"/>
    <n v="62"/>
    <n v="0"/>
    <n v="0"/>
    <n v="0"/>
    <n v="66"/>
    <n v="0"/>
    <n v="1"/>
    <n v="4"/>
    <n v="4739"/>
    <x v="979"/>
    <n v="0"/>
    <x v="0"/>
    <x v="1"/>
    <n v="2.77"/>
    <x v="1"/>
    <x v="1"/>
    <x v="1"/>
    <x v="2"/>
    <n v="0"/>
  </r>
  <r>
    <n v="73026"/>
    <x v="897"/>
    <n v="73"/>
    <x v="22"/>
    <n v="1326"/>
    <n v="4"/>
    <n v="0"/>
    <n v="0"/>
    <n v="0"/>
    <n v="16"/>
    <n v="0"/>
    <n v="0"/>
    <n v="2"/>
    <n v="70"/>
    <n v="1"/>
    <n v="9"/>
    <n v="10"/>
    <n v="520"/>
    <n v="3"/>
    <n v="16"/>
    <n v="12"/>
    <n v="128"/>
    <n v="0"/>
    <n v="5"/>
    <n v="4"/>
    <n v="67"/>
    <n v="0"/>
    <n v="3"/>
    <n v="1"/>
    <n v="9334"/>
    <x v="980"/>
    <n v="0"/>
    <x v="0"/>
    <x v="1"/>
    <n v="2.77"/>
    <x v="1"/>
    <x v="1"/>
    <x v="54"/>
    <x v="22"/>
    <n v="0"/>
  </r>
  <r>
    <n v="73030"/>
    <x v="898"/>
    <n v="73"/>
    <x v="22"/>
    <n v="571"/>
    <n v="6"/>
    <n v="0"/>
    <n v="0"/>
    <n v="1"/>
    <n v="7"/>
    <n v="0"/>
    <n v="0"/>
    <n v="0"/>
    <n v="46"/>
    <n v="0"/>
    <n v="0"/>
    <n v="6"/>
    <n v="207"/>
    <n v="0"/>
    <n v="3"/>
    <n v="13"/>
    <n v="79"/>
    <n v="0"/>
    <n v="0"/>
    <n v="7"/>
    <n v="39"/>
    <n v="0"/>
    <n v="0"/>
    <n v="4"/>
    <n v="6900"/>
    <x v="981"/>
    <n v="0"/>
    <x v="0"/>
    <x v="1"/>
    <n v="2.77"/>
    <x v="1"/>
    <x v="1"/>
    <x v="1"/>
    <x v="2"/>
    <n v="0"/>
  </r>
  <r>
    <n v="73043"/>
    <x v="899"/>
    <n v="73"/>
    <x v="22"/>
    <n v="2450"/>
    <n v="25"/>
    <n v="0"/>
    <n v="0"/>
    <n v="2"/>
    <n v="44"/>
    <n v="0"/>
    <n v="1"/>
    <n v="0"/>
    <n v="185"/>
    <n v="2"/>
    <n v="12"/>
    <n v="2"/>
    <n v="1205"/>
    <n v="3"/>
    <n v="38"/>
    <n v="25"/>
    <n v="245"/>
    <n v="3"/>
    <n v="5"/>
    <n v="8"/>
    <n v="149"/>
    <n v="0"/>
    <n v="6"/>
    <n v="5"/>
    <n v="10589"/>
    <x v="982"/>
    <n v="0"/>
    <x v="0"/>
    <x v="1"/>
    <n v="2.77"/>
    <x v="1"/>
    <x v="1"/>
    <x v="21"/>
    <x v="23"/>
    <n v="0"/>
  </r>
  <r>
    <n v="73055"/>
    <x v="900"/>
    <n v="73"/>
    <x v="22"/>
    <n v="1511"/>
    <n v="30"/>
    <n v="0"/>
    <n v="0"/>
    <n v="0"/>
    <n v="29"/>
    <n v="0"/>
    <n v="0"/>
    <n v="0"/>
    <n v="68"/>
    <n v="4"/>
    <n v="0"/>
    <n v="6"/>
    <n v="475"/>
    <n v="2"/>
    <n v="0"/>
    <n v="19"/>
    <n v="133"/>
    <n v="3"/>
    <n v="0"/>
    <n v="7"/>
    <n v="123"/>
    <n v="0"/>
    <n v="0"/>
    <n v="3"/>
    <n v="13543"/>
    <x v="983"/>
    <n v="0"/>
    <x v="1"/>
    <x v="1"/>
    <n v="2.77"/>
    <x v="1"/>
    <x v="1"/>
    <x v="1"/>
    <x v="9"/>
    <n v="0"/>
  </r>
  <r>
    <n v="73067"/>
    <x v="901"/>
    <n v="73"/>
    <x v="22"/>
    <n v="6981"/>
    <n v="41"/>
    <n v="0"/>
    <n v="7"/>
    <n v="1"/>
    <n v="113"/>
    <n v="0"/>
    <n v="3"/>
    <n v="1"/>
    <n v="610"/>
    <n v="0"/>
    <n v="91"/>
    <n v="28"/>
    <n v="3005"/>
    <n v="6"/>
    <n v="311"/>
    <n v="69"/>
    <n v="620"/>
    <n v="3"/>
    <n v="68"/>
    <n v="10"/>
    <n v="775"/>
    <n v="2"/>
    <n v="134"/>
    <n v="35"/>
    <n v="20116"/>
    <x v="984"/>
    <n v="0"/>
    <x v="1"/>
    <x v="0"/>
    <n v="2.77"/>
    <x v="1"/>
    <x v="1"/>
    <x v="21"/>
    <x v="22"/>
    <n v="1"/>
  </r>
  <r>
    <n v="73124"/>
    <x v="902"/>
    <n v="73"/>
    <x v="22"/>
    <n v="2943"/>
    <n v="48"/>
    <n v="0"/>
    <n v="0"/>
    <n v="4"/>
    <n v="51"/>
    <n v="0"/>
    <n v="0"/>
    <n v="1"/>
    <n v="95"/>
    <n v="0"/>
    <n v="4"/>
    <n v="6"/>
    <n v="851"/>
    <n v="0"/>
    <n v="14"/>
    <n v="30"/>
    <n v="215"/>
    <n v="0"/>
    <n v="6"/>
    <n v="9"/>
    <n v="122"/>
    <n v="0"/>
    <n v="10"/>
    <n v="3"/>
    <n v="19408"/>
    <x v="985"/>
    <n v="0"/>
    <x v="0"/>
    <x v="1"/>
    <n v="2.77"/>
    <x v="1"/>
    <x v="1"/>
    <x v="13"/>
    <x v="1"/>
    <n v="0"/>
  </r>
  <r>
    <n v="73148"/>
    <x v="903"/>
    <n v="73"/>
    <x v="22"/>
    <n v="1036"/>
    <n v="14"/>
    <n v="0"/>
    <n v="0"/>
    <n v="0"/>
    <n v="26"/>
    <n v="0"/>
    <n v="1"/>
    <n v="0"/>
    <n v="31"/>
    <n v="0"/>
    <n v="5"/>
    <n v="5"/>
    <n v="278"/>
    <n v="0"/>
    <n v="8"/>
    <n v="7"/>
    <n v="111"/>
    <n v="0"/>
    <n v="2"/>
    <n v="2"/>
    <n v="113"/>
    <n v="0"/>
    <n v="3"/>
    <n v="6"/>
    <n v="11211"/>
    <x v="986"/>
    <n v="0"/>
    <x v="0"/>
    <x v="1"/>
    <n v="2.77"/>
    <x v="1"/>
    <x v="1"/>
    <x v="6"/>
    <x v="1"/>
    <n v="0"/>
  </r>
  <r>
    <n v="73152"/>
    <x v="904"/>
    <n v="73"/>
    <x v="22"/>
    <n v="1020"/>
    <n v="19"/>
    <n v="0"/>
    <n v="0"/>
    <n v="0"/>
    <n v="17"/>
    <n v="0"/>
    <n v="0"/>
    <n v="1"/>
    <n v="46"/>
    <n v="0"/>
    <n v="0"/>
    <n v="1"/>
    <n v="385"/>
    <n v="1"/>
    <n v="4"/>
    <n v="12"/>
    <n v="61"/>
    <n v="0"/>
    <n v="3"/>
    <n v="0"/>
    <n v="67"/>
    <n v="0"/>
    <n v="4"/>
    <n v="3"/>
    <n v="6436"/>
    <x v="987"/>
    <n v="0"/>
    <x v="0"/>
    <x v="1"/>
    <n v="2.77"/>
    <x v="1"/>
    <x v="1"/>
    <x v="1"/>
    <x v="9"/>
    <n v="0"/>
  </r>
  <r>
    <n v="73168"/>
    <x v="905"/>
    <n v="73"/>
    <x v="22"/>
    <n v="12270"/>
    <n v="149"/>
    <n v="0"/>
    <n v="5"/>
    <n v="1"/>
    <n v="185"/>
    <n v="0"/>
    <n v="8"/>
    <n v="1"/>
    <n v="594"/>
    <n v="1"/>
    <n v="79"/>
    <n v="13"/>
    <n v="4581"/>
    <n v="11"/>
    <n v="373"/>
    <n v="85"/>
    <n v="962"/>
    <n v="1"/>
    <n v="54"/>
    <n v="12"/>
    <n v="1123"/>
    <n v="1"/>
    <n v="109"/>
    <n v="20"/>
    <n v="54809"/>
    <x v="988"/>
    <n v="0"/>
    <x v="1"/>
    <x v="1"/>
    <n v="2.77"/>
    <x v="1"/>
    <x v="1"/>
    <x v="106"/>
    <x v="59"/>
    <n v="1"/>
  </r>
  <r>
    <n v="73200"/>
    <x v="906"/>
    <n v="73"/>
    <x v="22"/>
    <n v="415"/>
    <n v="7"/>
    <n v="0"/>
    <n v="0"/>
    <n v="0"/>
    <n v="7"/>
    <n v="0"/>
    <n v="0"/>
    <n v="0"/>
    <n v="43"/>
    <n v="2"/>
    <n v="4"/>
    <n v="2"/>
    <n v="159"/>
    <n v="0"/>
    <n v="9"/>
    <n v="3"/>
    <n v="38"/>
    <n v="0"/>
    <n v="1"/>
    <n v="1"/>
    <n v="62"/>
    <n v="0"/>
    <n v="0"/>
    <n v="1"/>
    <n v="8524"/>
    <x v="989"/>
    <n v="0"/>
    <x v="0"/>
    <x v="1"/>
    <n v="2.77"/>
    <x v="1"/>
    <x v="1"/>
    <x v="1"/>
    <x v="2"/>
    <n v="0"/>
  </r>
  <r>
    <n v="73217"/>
    <x v="907"/>
    <n v="73"/>
    <x v="22"/>
    <n v="4960"/>
    <n v="28"/>
    <n v="0"/>
    <n v="25"/>
    <n v="0"/>
    <n v="26"/>
    <n v="0"/>
    <n v="40"/>
    <n v="0"/>
    <n v="210"/>
    <n v="0"/>
    <n v="539"/>
    <n v="6"/>
    <n v="939"/>
    <n v="1"/>
    <n v="1888"/>
    <n v="35"/>
    <n v="167"/>
    <n v="0"/>
    <n v="355"/>
    <n v="4"/>
    <n v="125"/>
    <n v="0"/>
    <n v="284"/>
    <n v="8"/>
    <n v="23636"/>
    <x v="990"/>
    <n v="0"/>
    <x v="0"/>
    <x v="1"/>
    <n v="2.77"/>
    <x v="1"/>
    <x v="1"/>
    <x v="1"/>
    <x v="9"/>
    <n v="0"/>
  </r>
  <r>
    <n v="73226"/>
    <x v="908"/>
    <n v="73"/>
    <x v="22"/>
    <n v="2153"/>
    <n v="79"/>
    <n v="0"/>
    <n v="0"/>
    <n v="2"/>
    <n v="17"/>
    <n v="0"/>
    <n v="0"/>
    <n v="0"/>
    <n v="110"/>
    <n v="0"/>
    <n v="4"/>
    <n v="3"/>
    <n v="715"/>
    <n v="0"/>
    <n v="14"/>
    <n v="9"/>
    <n v="215"/>
    <n v="0"/>
    <n v="15"/>
    <n v="2"/>
    <n v="189"/>
    <n v="0"/>
    <n v="18"/>
    <n v="2"/>
    <n v="8801"/>
    <x v="991"/>
    <n v="0"/>
    <x v="0"/>
    <x v="1"/>
    <n v="2.77"/>
    <x v="1"/>
    <x v="1"/>
    <x v="1"/>
    <x v="2"/>
    <n v="0"/>
  </r>
  <r>
    <n v="73236"/>
    <x v="909"/>
    <n v="73"/>
    <x v="22"/>
    <n v="2567"/>
    <n v="35"/>
    <n v="0"/>
    <n v="0"/>
    <n v="1"/>
    <n v="28"/>
    <n v="0"/>
    <n v="0"/>
    <n v="0"/>
    <n v="170"/>
    <n v="0"/>
    <n v="0"/>
    <n v="1"/>
    <n v="833"/>
    <n v="1"/>
    <n v="10"/>
    <n v="11"/>
    <n v="180"/>
    <n v="0"/>
    <n v="0"/>
    <n v="0"/>
    <n v="117"/>
    <n v="3"/>
    <n v="3"/>
    <n v="3"/>
    <n v="8648"/>
    <x v="992"/>
    <n v="0"/>
    <x v="0"/>
    <x v="1"/>
    <n v="2.77"/>
    <x v="1"/>
    <x v="1"/>
    <x v="1"/>
    <x v="2"/>
    <n v="0"/>
  </r>
  <r>
    <n v="73268"/>
    <x v="910"/>
    <n v="73"/>
    <x v="22"/>
    <n v="4153"/>
    <n v="87"/>
    <n v="0"/>
    <n v="4"/>
    <n v="3"/>
    <n v="73"/>
    <n v="0"/>
    <n v="3"/>
    <n v="0"/>
    <n v="349"/>
    <n v="1"/>
    <n v="18"/>
    <n v="11"/>
    <n v="1347"/>
    <n v="3"/>
    <n v="66"/>
    <n v="32"/>
    <n v="309"/>
    <n v="2"/>
    <n v="13"/>
    <n v="5"/>
    <n v="305"/>
    <n v="0"/>
    <n v="15"/>
    <n v="9"/>
    <n v="75257"/>
    <x v="993"/>
    <n v="0"/>
    <x v="0"/>
    <x v="1"/>
    <n v="2.77"/>
    <x v="1"/>
    <x v="1"/>
    <x v="54"/>
    <x v="36"/>
    <n v="0"/>
  </r>
  <r>
    <n v="73270"/>
    <x v="911"/>
    <n v="73"/>
    <x v="22"/>
    <n v="1042"/>
    <n v="20"/>
    <n v="0"/>
    <n v="0"/>
    <n v="0"/>
    <n v="21"/>
    <n v="0"/>
    <n v="0"/>
    <n v="0"/>
    <n v="37"/>
    <n v="0"/>
    <n v="0"/>
    <n v="0"/>
    <n v="402"/>
    <n v="1"/>
    <n v="3"/>
    <n v="7"/>
    <n v="114"/>
    <n v="0"/>
    <n v="0"/>
    <n v="0"/>
    <n v="98"/>
    <n v="0"/>
    <n v="3"/>
    <n v="4"/>
    <n v="7955"/>
    <x v="994"/>
    <n v="0"/>
    <x v="0"/>
    <x v="1"/>
    <n v="2.77"/>
    <x v="1"/>
    <x v="1"/>
    <x v="1"/>
    <x v="2"/>
    <n v="0"/>
  </r>
  <r>
    <n v="73275"/>
    <x v="912"/>
    <n v="73"/>
    <x v="22"/>
    <n v="922"/>
    <n v="19"/>
    <n v="0"/>
    <n v="0"/>
    <n v="0"/>
    <n v="15"/>
    <n v="0"/>
    <n v="0"/>
    <n v="0"/>
    <n v="56"/>
    <n v="0"/>
    <n v="6"/>
    <n v="10"/>
    <n v="341"/>
    <n v="0"/>
    <n v="17"/>
    <n v="17"/>
    <n v="109"/>
    <n v="0"/>
    <n v="3"/>
    <n v="0"/>
    <n v="57"/>
    <n v="0"/>
    <n v="1"/>
    <n v="3"/>
    <n v="30317"/>
    <x v="995"/>
    <n v="0"/>
    <x v="0"/>
    <x v="1"/>
    <n v="2.77"/>
    <x v="1"/>
    <x v="1"/>
    <x v="21"/>
    <x v="41"/>
    <n v="0"/>
  </r>
  <r>
    <n v="73283"/>
    <x v="913"/>
    <n v="73"/>
    <x v="22"/>
    <n v="3725"/>
    <n v="59"/>
    <n v="0"/>
    <n v="0"/>
    <n v="1"/>
    <n v="50"/>
    <n v="0"/>
    <n v="0"/>
    <n v="0"/>
    <n v="124"/>
    <n v="0"/>
    <n v="3"/>
    <n v="2"/>
    <n v="1191"/>
    <n v="4"/>
    <n v="7"/>
    <n v="21"/>
    <n v="287"/>
    <n v="1"/>
    <n v="1"/>
    <n v="5"/>
    <n v="164"/>
    <n v="1"/>
    <n v="3"/>
    <n v="4"/>
    <n v="32165"/>
    <x v="996"/>
    <n v="0"/>
    <x v="1"/>
    <x v="1"/>
    <n v="2.77"/>
    <x v="1"/>
    <x v="1"/>
    <x v="1"/>
    <x v="36"/>
    <n v="0"/>
  </r>
  <r>
    <n v="73319"/>
    <x v="914"/>
    <n v="73"/>
    <x v="22"/>
    <n v="1878"/>
    <n v="37"/>
    <n v="0"/>
    <n v="1"/>
    <n v="0"/>
    <n v="23"/>
    <n v="0"/>
    <n v="3"/>
    <n v="0"/>
    <n v="102"/>
    <n v="0"/>
    <n v="24"/>
    <n v="2"/>
    <n v="746"/>
    <n v="0"/>
    <n v="58"/>
    <n v="6"/>
    <n v="189"/>
    <n v="0"/>
    <n v="20"/>
    <n v="0"/>
    <n v="149"/>
    <n v="0"/>
    <n v="16"/>
    <n v="2"/>
    <n v="34880"/>
    <x v="997"/>
    <n v="0"/>
    <x v="0"/>
    <x v="1"/>
    <n v="2.77"/>
    <x v="1"/>
    <x v="1"/>
    <x v="47"/>
    <x v="12"/>
    <n v="0"/>
  </r>
  <r>
    <n v="73347"/>
    <x v="915"/>
    <n v="73"/>
    <x v="22"/>
    <n v="685"/>
    <n v="15"/>
    <n v="0"/>
    <n v="1"/>
    <n v="0"/>
    <n v="4"/>
    <n v="0"/>
    <n v="1"/>
    <n v="0"/>
    <n v="25"/>
    <n v="0"/>
    <n v="4"/>
    <n v="0"/>
    <n v="240"/>
    <n v="0"/>
    <n v="2"/>
    <n v="2"/>
    <n v="47"/>
    <n v="0"/>
    <n v="0"/>
    <n v="0"/>
    <n v="32"/>
    <n v="0"/>
    <n v="0"/>
    <n v="1"/>
    <n v="7703"/>
    <x v="998"/>
    <n v="0"/>
    <x v="0"/>
    <x v="1"/>
    <n v="2.77"/>
    <x v="1"/>
    <x v="1"/>
    <x v="6"/>
    <x v="1"/>
    <n v="0"/>
  </r>
  <r>
    <n v="73349"/>
    <x v="916"/>
    <n v="73"/>
    <x v="22"/>
    <n v="1134"/>
    <n v="43"/>
    <n v="0"/>
    <n v="0"/>
    <n v="1"/>
    <n v="10"/>
    <n v="0"/>
    <n v="0"/>
    <n v="0"/>
    <n v="47"/>
    <n v="0"/>
    <n v="0"/>
    <n v="1"/>
    <n v="313"/>
    <n v="0"/>
    <n v="7"/>
    <n v="9"/>
    <n v="56"/>
    <n v="0"/>
    <n v="0"/>
    <n v="1"/>
    <n v="87"/>
    <n v="0"/>
    <n v="1"/>
    <n v="3"/>
    <n v="26144"/>
    <x v="999"/>
    <n v="0"/>
    <x v="0"/>
    <x v="1"/>
    <n v="2.77"/>
    <x v="1"/>
    <x v="1"/>
    <x v="1"/>
    <x v="2"/>
    <n v="0"/>
  </r>
  <r>
    <n v="73352"/>
    <x v="917"/>
    <n v="73"/>
    <x v="22"/>
    <n v="1994"/>
    <n v="27"/>
    <n v="0"/>
    <n v="4"/>
    <n v="1"/>
    <n v="23"/>
    <n v="0"/>
    <n v="1"/>
    <n v="0"/>
    <n v="102"/>
    <n v="0"/>
    <n v="8"/>
    <n v="1"/>
    <n v="719"/>
    <n v="0"/>
    <n v="18"/>
    <n v="24"/>
    <n v="213"/>
    <n v="0"/>
    <n v="7"/>
    <n v="7"/>
    <n v="140"/>
    <n v="0"/>
    <n v="3"/>
    <n v="7"/>
    <n v="12634"/>
    <x v="1000"/>
    <n v="0"/>
    <x v="1"/>
    <x v="1"/>
    <n v="2.77"/>
    <x v="1"/>
    <x v="1"/>
    <x v="21"/>
    <x v="138"/>
    <n v="0"/>
  </r>
  <r>
    <n v="73408"/>
    <x v="918"/>
    <n v="73"/>
    <x v="22"/>
    <n v="1678"/>
    <n v="34"/>
    <n v="0"/>
    <n v="0"/>
    <n v="4"/>
    <n v="16"/>
    <n v="0"/>
    <n v="0"/>
    <n v="0"/>
    <n v="114"/>
    <n v="0"/>
    <n v="7"/>
    <n v="10"/>
    <n v="519"/>
    <n v="2"/>
    <n v="12"/>
    <n v="17"/>
    <n v="181"/>
    <n v="1"/>
    <n v="1"/>
    <n v="7"/>
    <n v="119"/>
    <n v="1"/>
    <n v="6"/>
    <n v="12"/>
    <n v="18777"/>
    <x v="1001"/>
    <n v="0"/>
    <x v="1"/>
    <x v="1"/>
    <n v="2.77"/>
    <x v="1"/>
    <x v="1"/>
    <x v="10"/>
    <x v="1"/>
    <n v="0"/>
  </r>
  <r>
    <n v="73411"/>
    <x v="919"/>
    <n v="73"/>
    <x v="22"/>
    <n v="12219"/>
    <n v="125"/>
    <n v="19"/>
    <n v="0"/>
    <n v="2"/>
    <n v="169"/>
    <n v="0"/>
    <n v="0"/>
    <n v="2"/>
    <n v="921"/>
    <n v="21"/>
    <n v="10"/>
    <n v="17"/>
    <n v="4190"/>
    <n v="185"/>
    <n v="36"/>
    <n v="66"/>
    <n v="1273"/>
    <n v="55"/>
    <n v="8"/>
    <n v="16"/>
    <n v="848"/>
    <n v="18"/>
    <n v="5"/>
    <n v="15"/>
    <n v="38066"/>
    <x v="1002"/>
    <n v="0"/>
    <x v="1"/>
    <x v="1"/>
    <n v="2.77"/>
    <x v="1"/>
    <x v="1"/>
    <x v="5"/>
    <x v="24"/>
    <n v="1"/>
  </r>
  <r>
    <n v="73443"/>
    <x v="920"/>
    <n v="73"/>
    <x v="22"/>
    <n v="3740"/>
    <n v="35"/>
    <n v="0"/>
    <n v="3"/>
    <n v="0"/>
    <n v="44"/>
    <n v="0"/>
    <n v="1"/>
    <n v="1"/>
    <n v="131"/>
    <n v="0"/>
    <n v="17"/>
    <n v="7"/>
    <n v="1004"/>
    <n v="4"/>
    <n v="59"/>
    <n v="31"/>
    <n v="311"/>
    <n v="0"/>
    <n v="10"/>
    <n v="5"/>
    <n v="178"/>
    <n v="0"/>
    <n v="1"/>
    <n v="14"/>
    <n v="39526"/>
    <x v="1003"/>
    <n v="0"/>
    <x v="0"/>
    <x v="1"/>
    <n v="2.77"/>
    <x v="1"/>
    <x v="1"/>
    <x v="12"/>
    <x v="12"/>
    <n v="1"/>
  </r>
  <r>
    <n v="73449"/>
    <x v="921"/>
    <n v="73"/>
    <x v="22"/>
    <n v="3612"/>
    <n v="74"/>
    <n v="0"/>
    <n v="0"/>
    <n v="4"/>
    <n v="55"/>
    <n v="0"/>
    <n v="1"/>
    <n v="2"/>
    <n v="237"/>
    <n v="0"/>
    <n v="9"/>
    <n v="44"/>
    <n v="1192"/>
    <n v="3"/>
    <n v="32"/>
    <n v="100"/>
    <n v="373"/>
    <n v="0"/>
    <n v="11"/>
    <n v="21"/>
    <n v="238"/>
    <n v="0"/>
    <n v="6"/>
    <n v="22"/>
    <n v="38156"/>
    <x v="1004"/>
    <n v="0"/>
    <x v="0"/>
    <x v="1"/>
    <n v="2.77"/>
    <x v="1"/>
    <x v="1"/>
    <x v="30"/>
    <x v="138"/>
    <n v="0"/>
  </r>
  <r>
    <n v="73461"/>
    <x v="922"/>
    <n v="73"/>
    <x v="22"/>
    <n v="690"/>
    <n v="9"/>
    <n v="0"/>
    <n v="0"/>
    <n v="4"/>
    <n v="6"/>
    <n v="0"/>
    <n v="0"/>
    <n v="0"/>
    <n v="31"/>
    <n v="0"/>
    <n v="0"/>
    <n v="0"/>
    <n v="259"/>
    <n v="6"/>
    <n v="2"/>
    <n v="6"/>
    <n v="86"/>
    <n v="1"/>
    <n v="2"/>
    <n v="0"/>
    <n v="56"/>
    <n v="0"/>
    <n v="5"/>
    <n v="1"/>
    <n v="4479"/>
    <x v="1005"/>
    <n v="0"/>
    <x v="0"/>
    <x v="1"/>
    <n v="2.77"/>
    <x v="1"/>
    <x v="1"/>
    <x v="1"/>
    <x v="2"/>
    <n v="0"/>
  </r>
  <r>
    <n v="73483"/>
    <x v="923"/>
    <n v="73"/>
    <x v="22"/>
    <n v="4564"/>
    <n v="33"/>
    <n v="0"/>
    <n v="24"/>
    <n v="0"/>
    <n v="27"/>
    <n v="0"/>
    <n v="20"/>
    <n v="0"/>
    <n v="138"/>
    <n v="0"/>
    <n v="275"/>
    <n v="2"/>
    <n v="919"/>
    <n v="0"/>
    <n v="1094"/>
    <n v="9"/>
    <n v="186"/>
    <n v="0"/>
    <n v="222"/>
    <n v="0"/>
    <n v="179"/>
    <n v="1"/>
    <n v="248"/>
    <n v="5"/>
    <n v="14923"/>
    <x v="1006"/>
    <n v="0"/>
    <x v="1"/>
    <x v="1"/>
    <n v="2.77"/>
    <x v="1"/>
    <x v="1"/>
    <x v="12"/>
    <x v="5"/>
    <n v="0"/>
  </r>
  <r>
    <n v="73504"/>
    <x v="924"/>
    <n v="73"/>
    <x v="22"/>
    <n v="3141"/>
    <n v="51"/>
    <n v="1"/>
    <n v="10"/>
    <n v="0"/>
    <n v="35"/>
    <n v="0"/>
    <n v="10"/>
    <n v="0"/>
    <n v="129"/>
    <n v="0"/>
    <n v="110"/>
    <n v="8"/>
    <n v="994"/>
    <n v="6"/>
    <n v="440"/>
    <n v="19"/>
    <n v="207"/>
    <n v="0"/>
    <n v="94"/>
    <n v="1"/>
    <n v="166"/>
    <n v="0"/>
    <n v="96"/>
    <n v="4"/>
    <n v="34847"/>
    <x v="1007"/>
    <n v="0"/>
    <x v="0"/>
    <x v="1"/>
    <n v="2.77"/>
    <x v="1"/>
    <x v="1"/>
    <x v="1"/>
    <x v="5"/>
    <n v="0"/>
  </r>
  <r>
    <n v="73520"/>
    <x v="925"/>
    <n v="73"/>
    <x v="22"/>
    <n v="1526"/>
    <n v="22"/>
    <n v="1"/>
    <n v="0"/>
    <n v="0"/>
    <n v="32"/>
    <n v="0"/>
    <n v="0"/>
    <n v="0"/>
    <n v="116"/>
    <n v="0"/>
    <n v="1"/>
    <n v="9"/>
    <n v="601"/>
    <n v="3"/>
    <n v="5"/>
    <n v="13"/>
    <n v="157"/>
    <n v="0"/>
    <n v="2"/>
    <n v="6"/>
    <n v="88"/>
    <n v="0"/>
    <n v="4"/>
    <n v="8"/>
    <n v="9762"/>
    <x v="1008"/>
    <n v="0"/>
    <x v="0"/>
    <x v="1"/>
    <n v="2.77"/>
    <x v="1"/>
    <x v="1"/>
    <x v="21"/>
    <x v="22"/>
    <n v="0"/>
  </r>
  <r>
    <n v="73547"/>
    <x v="926"/>
    <n v="73"/>
    <x v="22"/>
    <n v="350"/>
    <n v="13"/>
    <n v="0"/>
    <n v="0"/>
    <n v="0"/>
    <n v="5"/>
    <n v="0"/>
    <n v="0"/>
    <n v="0"/>
    <n v="11"/>
    <n v="0"/>
    <n v="1"/>
    <n v="0"/>
    <n v="107"/>
    <n v="0"/>
    <n v="3"/>
    <n v="1"/>
    <n v="16"/>
    <n v="0"/>
    <n v="0"/>
    <n v="1"/>
    <n v="38"/>
    <n v="0"/>
    <n v="2"/>
    <n v="0"/>
    <n v="7076"/>
    <x v="1009"/>
    <n v="0"/>
    <x v="0"/>
    <x v="1"/>
    <n v="2.77"/>
    <x v="1"/>
    <x v="1"/>
    <x v="1"/>
    <x v="1"/>
    <n v="0"/>
  </r>
  <r>
    <n v="73555"/>
    <x v="927"/>
    <n v="73"/>
    <x v="22"/>
    <n v="7750"/>
    <n v="93"/>
    <n v="1"/>
    <n v="3"/>
    <n v="0"/>
    <n v="114"/>
    <n v="0"/>
    <n v="7"/>
    <n v="1"/>
    <n v="509"/>
    <n v="1"/>
    <n v="31"/>
    <n v="23"/>
    <n v="3079"/>
    <n v="9"/>
    <n v="148"/>
    <n v="73"/>
    <n v="598"/>
    <n v="1"/>
    <n v="26"/>
    <n v="12"/>
    <n v="747"/>
    <n v="4"/>
    <n v="36"/>
    <n v="15"/>
    <n v="27453"/>
    <x v="1010"/>
    <n v="0"/>
    <x v="1"/>
    <x v="1"/>
    <n v="2.77"/>
    <x v="1"/>
    <x v="1"/>
    <x v="31"/>
    <x v="22"/>
    <n v="1"/>
  </r>
  <r>
    <n v="73563"/>
    <x v="928"/>
    <n v="73"/>
    <x v="22"/>
    <n v="3396"/>
    <n v="38"/>
    <n v="0"/>
    <n v="3"/>
    <n v="1"/>
    <n v="33"/>
    <n v="0"/>
    <n v="2"/>
    <n v="0"/>
    <n v="129"/>
    <n v="1"/>
    <n v="16"/>
    <n v="6"/>
    <n v="1020"/>
    <n v="2"/>
    <n v="93"/>
    <n v="9"/>
    <n v="237"/>
    <n v="1"/>
    <n v="31"/>
    <n v="4"/>
    <n v="128"/>
    <n v="1"/>
    <n v="17"/>
    <n v="1"/>
    <n v="8818"/>
    <x v="1011"/>
    <n v="0"/>
    <x v="0"/>
    <x v="1"/>
    <n v="2.77"/>
    <x v="1"/>
    <x v="1"/>
    <x v="13"/>
    <x v="2"/>
    <n v="0"/>
  </r>
  <r>
    <n v="73585"/>
    <x v="929"/>
    <n v="73"/>
    <x v="22"/>
    <n v="2030"/>
    <n v="28"/>
    <n v="0"/>
    <n v="2"/>
    <n v="3"/>
    <n v="31"/>
    <n v="0"/>
    <n v="3"/>
    <n v="1"/>
    <n v="124"/>
    <n v="0"/>
    <n v="37"/>
    <n v="1"/>
    <n v="891"/>
    <n v="1"/>
    <n v="94"/>
    <n v="11"/>
    <n v="245"/>
    <n v="0"/>
    <n v="20"/>
    <n v="4"/>
    <n v="132"/>
    <n v="0"/>
    <n v="28"/>
    <n v="2"/>
    <n v="24070"/>
    <x v="1012"/>
    <n v="0"/>
    <x v="0"/>
    <x v="1"/>
    <n v="2.77"/>
    <x v="1"/>
    <x v="1"/>
    <x v="6"/>
    <x v="2"/>
    <n v="1"/>
  </r>
  <r>
    <n v="73616"/>
    <x v="930"/>
    <n v="73"/>
    <x v="22"/>
    <n v="7236"/>
    <n v="98"/>
    <n v="0"/>
    <n v="4"/>
    <n v="3"/>
    <n v="136"/>
    <n v="0"/>
    <n v="2"/>
    <n v="1"/>
    <n v="329"/>
    <n v="2"/>
    <n v="34"/>
    <n v="7"/>
    <n v="2978"/>
    <n v="11"/>
    <n v="181"/>
    <n v="38"/>
    <n v="612"/>
    <n v="3"/>
    <n v="22"/>
    <n v="8"/>
    <n v="1058"/>
    <n v="1"/>
    <n v="50"/>
    <n v="12"/>
    <n v="23429"/>
    <x v="1013"/>
    <n v="0"/>
    <x v="1"/>
    <x v="1"/>
    <n v="2.77"/>
    <x v="1"/>
    <x v="1"/>
    <x v="18"/>
    <x v="1"/>
    <n v="0"/>
  </r>
  <r>
    <n v="73622"/>
    <x v="931"/>
    <n v="73"/>
    <x v="22"/>
    <n v="816"/>
    <n v="16"/>
    <n v="0"/>
    <n v="0"/>
    <n v="0"/>
    <n v="11"/>
    <n v="0"/>
    <n v="0"/>
    <n v="0"/>
    <n v="37"/>
    <n v="1"/>
    <n v="0"/>
    <n v="0"/>
    <n v="321"/>
    <n v="1"/>
    <n v="4"/>
    <n v="5"/>
    <n v="80"/>
    <n v="1"/>
    <n v="1"/>
    <n v="1"/>
    <n v="57"/>
    <n v="0"/>
    <n v="0"/>
    <n v="1"/>
    <n v="5652"/>
    <x v="1014"/>
    <n v="0"/>
    <x v="0"/>
    <x v="1"/>
    <n v="2.77"/>
    <x v="1"/>
    <x v="1"/>
    <x v="6"/>
    <x v="2"/>
    <n v="0"/>
  </r>
  <r>
    <n v="73624"/>
    <x v="932"/>
    <n v="73"/>
    <x v="22"/>
    <n v="6002"/>
    <n v="55"/>
    <n v="0"/>
    <n v="0"/>
    <n v="3"/>
    <n v="105"/>
    <n v="0"/>
    <n v="3"/>
    <n v="3"/>
    <n v="323"/>
    <n v="0"/>
    <n v="18"/>
    <n v="26"/>
    <n v="2690"/>
    <n v="9"/>
    <n v="61"/>
    <n v="75"/>
    <n v="585"/>
    <n v="0"/>
    <n v="6"/>
    <n v="17"/>
    <n v="435"/>
    <n v="0"/>
    <n v="12"/>
    <n v="18"/>
    <n v="22495"/>
    <x v="1015"/>
    <n v="0"/>
    <x v="0"/>
    <x v="1"/>
    <n v="2.77"/>
    <x v="1"/>
    <x v="1"/>
    <x v="13"/>
    <x v="4"/>
    <n v="0"/>
  </r>
  <r>
    <n v="73671"/>
    <x v="933"/>
    <n v="73"/>
    <x v="22"/>
    <n v="1067"/>
    <n v="7"/>
    <n v="0"/>
    <n v="1"/>
    <n v="1"/>
    <n v="15"/>
    <n v="0"/>
    <n v="1"/>
    <n v="1"/>
    <n v="106"/>
    <n v="9"/>
    <n v="20"/>
    <n v="11"/>
    <n v="449"/>
    <n v="12"/>
    <n v="52"/>
    <n v="14"/>
    <n v="129"/>
    <n v="3"/>
    <n v="11"/>
    <n v="0"/>
    <n v="110"/>
    <n v="2"/>
    <n v="18"/>
    <n v="1"/>
    <n v="14936"/>
    <x v="1016"/>
    <n v="0"/>
    <x v="0"/>
    <x v="1"/>
    <n v="2.77"/>
    <x v="1"/>
    <x v="1"/>
    <x v="1"/>
    <x v="2"/>
    <n v="0"/>
  </r>
  <r>
    <n v="73675"/>
    <x v="934"/>
    <n v="73"/>
    <x v="22"/>
    <n v="3158"/>
    <n v="54"/>
    <n v="0"/>
    <n v="3"/>
    <n v="0"/>
    <n v="45"/>
    <n v="0"/>
    <n v="6"/>
    <n v="0"/>
    <n v="206"/>
    <n v="0"/>
    <n v="21"/>
    <n v="8"/>
    <n v="1129"/>
    <n v="0"/>
    <n v="100"/>
    <n v="29"/>
    <n v="345"/>
    <n v="0"/>
    <n v="11"/>
    <n v="10"/>
    <n v="204"/>
    <n v="0"/>
    <n v="29"/>
    <n v="9"/>
    <n v="13535"/>
    <x v="1017"/>
    <n v="0"/>
    <x v="0"/>
    <x v="1"/>
    <n v="2.77"/>
    <x v="1"/>
    <x v="1"/>
    <x v="1"/>
    <x v="9"/>
    <n v="0"/>
  </r>
  <r>
    <n v="73678"/>
    <x v="94"/>
    <n v="73"/>
    <x v="22"/>
    <n v="2254"/>
    <n v="30"/>
    <n v="0"/>
    <n v="0"/>
    <n v="0"/>
    <n v="21"/>
    <n v="0"/>
    <n v="1"/>
    <n v="0"/>
    <n v="233"/>
    <n v="0"/>
    <n v="3"/>
    <n v="2"/>
    <n v="901"/>
    <n v="0"/>
    <n v="35"/>
    <n v="12"/>
    <n v="235"/>
    <n v="0"/>
    <n v="4"/>
    <n v="2"/>
    <n v="219"/>
    <n v="0"/>
    <n v="8"/>
    <n v="2"/>
    <n v="13478"/>
    <x v="1018"/>
    <n v="0"/>
    <x v="0"/>
    <x v="1"/>
    <n v="2.77"/>
    <x v="1"/>
    <x v="1"/>
    <x v="21"/>
    <x v="11"/>
    <n v="0"/>
  </r>
  <r>
    <n v="73686"/>
    <x v="935"/>
    <n v="73"/>
    <x v="22"/>
    <n v="1103"/>
    <n v="16"/>
    <n v="0"/>
    <n v="0"/>
    <n v="0"/>
    <n v="17"/>
    <n v="0"/>
    <n v="0"/>
    <n v="0"/>
    <n v="97"/>
    <n v="0"/>
    <n v="3"/>
    <n v="3"/>
    <n v="476"/>
    <n v="0"/>
    <n v="5"/>
    <n v="14"/>
    <n v="100"/>
    <n v="0"/>
    <n v="1"/>
    <n v="1"/>
    <n v="94"/>
    <n v="0"/>
    <n v="2"/>
    <n v="0"/>
    <n v="5815"/>
    <x v="1019"/>
    <n v="0"/>
    <x v="0"/>
    <x v="1"/>
    <n v="2.77"/>
    <x v="1"/>
    <x v="1"/>
    <x v="6"/>
    <x v="1"/>
    <n v="0"/>
  </r>
  <r>
    <n v="73770"/>
    <x v="387"/>
    <n v="73"/>
    <x v="22"/>
    <n v="489"/>
    <n v="6"/>
    <n v="0"/>
    <n v="1"/>
    <n v="0"/>
    <n v="8"/>
    <n v="0"/>
    <n v="3"/>
    <n v="3"/>
    <n v="145"/>
    <n v="0"/>
    <n v="124"/>
    <n v="176"/>
    <n v="205"/>
    <n v="0"/>
    <n v="128"/>
    <n v="212"/>
    <n v="32"/>
    <n v="0"/>
    <n v="0"/>
    <n v="26"/>
    <n v="27"/>
    <n v="0"/>
    <n v="16"/>
    <n v="62"/>
    <n v="3934"/>
    <x v="1020"/>
    <n v="0"/>
    <x v="0"/>
    <x v="1"/>
    <n v="2.77"/>
    <x v="1"/>
    <x v="1"/>
    <x v="1"/>
    <x v="2"/>
    <n v="0"/>
  </r>
  <r>
    <n v="73854"/>
    <x v="936"/>
    <n v="73"/>
    <x v="22"/>
    <n v="884"/>
    <n v="6"/>
    <n v="0"/>
    <n v="0"/>
    <n v="0"/>
    <n v="14"/>
    <n v="0"/>
    <n v="0"/>
    <n v="0"/>
    <n v="50"/>
    <n v="0"/>
    <n v="0"/>
    <n v="0"/>
    <n v="335"/>
    <n v="0"/>
    <n v="1"/>
    <n v="2"/>
    <n v="66"/>
    <n v="0"/>
    <n v="0"/>
    <n v="0"/>
    <n v="44"/>
    <n v="0"/>
    <n v="0"/>
    <n v="0"/>
    <n v="5545"/>
    <x v="1021"/>
    <n v="0"/>
    <x v="1"/>
    <x v="1"/>
    <n v="2.77"/>
    <x v="1"/>
    <x v="1"/>
    <x v="13"/>
    <x v="2"/>
    <n v="0"/>
  </r>
  <r>
    <n v="73861"/>
    <x v="937"/>
    <n v="73"/>
    <x v="22"/>
    <n v="1708"/>
    <n v="37"/>
    <n v="0"/>
    <n v="0"/>
    <n v="3"/>
    <n v="30"/>
    <n v="0"/>
    <n v="0"/>
    <n v="1"/>
    <n v="80"/>
    <n v="0"/>
    <n v="6"/>
    <n v="4"/>
    <n v="624"/>
    <n v="0"/>
    <n v="8"/>
    <n v="27"/>
    <n v="148"/>
    <n v="0"/>
    <n v="4"/>
    <n v="6"/>
    <n v="95"/>
    <n v="0"/>
    <n v="7"/>
    <n v="1"/>
    <n v="13266"/>
    <x v="1022"/>
    <n v="0"/>
    <x v="0"/>
    <x v="1"/>
    <n v="2.77"/>
    <x v="1"/>
    <x v="1"/>
    <x v="1"/>
    <x v="9"/>
    <n v="0"/>
  </r>
  <r>
    <n v="73870"/>
    <x v="938"/>
    <n v="73"/>
    <x v="22"/>
    <n v="1678"/>
    <n v="23"/>
    <n v="0"/>
    <n v="0"/>
    <n v="0"/>
    <n v="16"/>
    <n v="0"/>
    <n v="0"/>
    <n v="0"/>
    <n v="112"/>
    <n v="1"/>
    <n v="0"/>
    <n v="0"/>
    <n v="699"/>
    <n v="13"/>
    <n v="4"/>
    <n v="6"/>
    <n v="162"/>
    <n v="3"/>
    <n v="0"/>
    <n v="0"/>
    <n v="78"/>
    <n v="0"/>
    <n v="0"/>
    <n v="4"/>
    <n v="9801"/>
    <x v="1023"/>
    <n v="0"/>
    <x v="0"/>
    <x v="1"/>
    <n v="2.77"/>
    <x v="1"/>
    <x v="1"/>
    <x v="6"/>
    <x v="2"/>
    <n v="0"/>
  </r>
  <r>
    <n v="73873"/>
    <x v="939"/>
    <n v="73"/>
    <x v="22"/>
    <n v="1089"/>
    <n v="18"/>
    <n v="0"/>
    <n v="0"/>
    <n v="0"/>
    <n v="13"/>
    <n v="0"/>
    <n v="0"/>
    <n v="0"/>
    <n v="31"/>
    <n v="3"/>
    <n v="2"/>
    <n v="3"/>
    <n v="400"/>
    <n v="4"/>
    <n v="5"/>
    <n v="20"/>
    <n v="137"/>
    <n v="3"/>
    <n v="4"/>
    <n v="9"/>
    <n v="117"/>
    <n v="0"/>
    <n v="9"/>
    <n v="6"/>
    <n v="5228"/>
    <x v="1024"/>
    <n v="0"/>
    <x v="0"/>
    <x v="1"/>
    <n v="2.77"/>
    <x v="1"/>
    <x v="1"/>
    <x v="1"/>
    <x v="2"/>
    <n v="0"/>
  </r>
  <r>
    <n v="73"/>
    <x v="125"/>
    <n v="73"/>
    <x v="22"/>
    <n v="198356"/>
    <n v="3059"/>
    <n v="36"/>
    <n v="132"/>
    <n v="85"/>
    <n v="1792"/>
    <n v="0"/>
    <n v="121"/>
    <n v="22"/>
    <n v="11285"/>
    <n v="59"/>
    <n v="1819"/>
    <n v="758"/>
    <n v="66311"/>
    <n v="351"/>
    <n v="6189"/>
    <n v="1900"/>
    <n v="16870"/>
    <n v="105"/>
    <n v="1186"/>
    <n v="418"/>
    <n v="13309"/>
    <n v="39"/>
    <n v="1394"/>
    <n v="562"/>
    <n v="2386992"/>
    <x v="1025"/>
    <n v="0"/>
    <x v="1"/>
    <x v="0"/>
    <n v="2.77"/>
    <x v="0"/>
    <x v="0"/>
    <x v="149"/>
    <x v="203"/>
    <n v="7"/>
  </r>
  <r>
    <n v="76001"/>
    <x v="940"/>
    <n v="76"/>
    <x v="23"/>
    <n v="188178"/>
    <n v="2825"/>
    <n v="4"/>
    <n v="130"/>
    <n v="1657"/>
    <n v="2533"/>
    <n v="0"/>
    <n v="109"/>
    <n v="1992"/>
    <n v="10586"/>
    <n v="3"/>
    <n v="1360"/>
    <n v="24960"/>
    <n v="24503"/>
    <n v="19"/>
    <n v="2514"/>
    <n v="35105"/>
    <n v="9595"/>
    <n v="4"/>
    <n v="725"/>
    <n v="10842"/>
    <n v="6314"/>
    <n v="5"/>
    <n v="1038"/>
    <n v="10981"/>
    <n v="2283846"/>
    <x v="1026"/>
    <n v="1"/>
    <x v="1"/>
    <x v="1"/>
    <n v="2.98"/>
    <x v="0"/>
    <x v="0"/>
    <x v="150"/>
    <x v="204"/>
    <n v="0"/>
  </r>
  <r>
    <n v="76020"/>
    <x v="941"/>
    <n v="76"/>
    <x v="23"/>
    <n v="1932"/>
    <n v="47"/>
    <n v="0"/>
    <n v="2"/>
    <n v="5"/>
    <n v="22"/>
    <n v="0"/>
    <n v="0"/>
    <n v="4"/>
    <n v="184"/>
    <n v="2"/>
    <n v="22"/>
    <n v="47"/>
    <n v="529"/>
    <n v="3"/>
    <n v="52"/>
    <n v="72"/>
    <n v="184"/>
    <n v="0"/>
    <n v="16"/>
    <n v="28"/>
    <n v="195"/>
    <n v="0"/>
    <n v="35"/>
    <n v="22"/>
    <n v="14890"/>
    <x v="1027"/>
    <n v="0"/>
    <x v="0"/>
    <x v="1"/>
    <n v="2.98"/>
    <x v="1"/>
    <x v="1"/>
    <x v="10"/>
    <x v="44"/>
    <n v="0"/>
  </r>
  <r>
    <n v="76036"/>
    <x v="942"/>
    <n v="76"/>
    <x v="23"/>
    <n v="1215"/>
    <n v="36"/>
    <n v="0"/>
    <n v="0"/>
    <n v="0"/>
    <n v="22"/>
    <n v="0"/>
    <n v="0"/>
    <n v="1"/>
    <n v="79"/>
    <n v="0"/>
    <n v="4"/>
    <n v="5"/>
    <n v="367"/>
    <n v="0"/>
    <n v="17"/>
    <n v="40"/>
    <n v="83"/>
    <n v="0"/>
    <n v="9"/>
    <n v="12"/>
    <n v="156"/>
    <n v="0"/>
    <n v="2"/>
    <n v="12"/>
    <n v="23029"/>
    <x v="1028"/>
    <n v="0"/>
    <x v="0"/>
    <x v="1"/>
    <n v="2.98"/>
    <x v="1"/>
    <x v="1"/>
    <x v="1"/>
    <x v="9"/>
    <n v="0"/>
  </r>
  <r>
    <n v="76041"/>
    <x v="943"/>
    <n v="76"/>
    <x v="23"/>
    <n v="1419"/>
    <n v="28"/>
    <n v="0"/>
    <n v="1"/>
    <n v="1"/>
    <n v="27"/>
    <n v="0"/>
    <n v="6"/>
    <n v="0"/>
    <n v="52"/>
    <n v="0"/>
    <n v="20"/>
    <n v="19"/>
    <n v="471"/>
    <n v="0"/>
    <n v="64"/>
    <n v="36"/>
    <n v="200"/>
    <n v="0"/>
    <n v="14"/>
    <n v="13"/>
    <n v="142"/>
    <n v="0"/>
    <n v="13"/>
    <n v="23"/>
    <n v="18345"/>
    <x v="1029"/>
    <n v="0"/>
    <x v="0"/>
    <x v="1"/>
    <n v="2.98"/>
    <x v="1"/>
    <x v="1"/>
    <x v="21"/>
    <x v="52"/>
    <n v="0"/>
  </r>
  <r>
    <n v="76054"/>
    <x v="14"/>
    <n v="76"/>
    <x v="23"/>
    <n v="2733"/>
    <n v="101"/>
    <n v="0"/>
    <n v="5"/>
    <n v="2"/>
    <n v="111"/>
    <n v="0"/>
    <n v="6"/>
    <n v="3"/>
    <n v="1564"/>
    <n v="0"/>
    <n v="78"/>
    <n v="55"/>
    <n v="1435"/>
    <n v="0"/>
    <n v="86"/>
    <n v="56"/>
    <n v="252"/>
    <n v="0"/>
    <n v="32"/>
    <n v="24"/>
    <n v="91"/>
    <n v="0"/>
    <n v="7"/>
    <n v="10"/>
    <n v="5550"/>
    <x v="1030"/>
    <n v="0"/>
    <x v="0"/>
    <x v="1"/>
    <n v="2.98"/>
    <x v="1"/>
    <x v="1"/>
    <x v="22"/>
    <x v="16"/>
    <n v="0"/>
  </r>
  <r>
    <n v="76100"/>
    <x v="360"/>
    <n v="76"/>
    <x v="23"/>
    <n v="1643"/>
    <n v="24"/>
    <n v="0"/>
    <n v="41"/>
    <n v="2"/>
    <n v="17"/>
    <n v="0"/>
    <n v="50"/>
    <n v="3"/>
    <n v="163"/>
    <n v="0"/>
    <n v="94"/>
    <n v="16"/>
    <n v="417"/>
    <n v="0"/>
    <n v="115"/>
    <n v="44"/>
    <n v="124"/>
    <n v="0"/>
    <n v="18"/>
    <n v="7"/>
    <n v="144"/>
    <n v="0"/>
    <n v="22"/>
    <n v="19"/>
    <n v="16472"/>
    <x v="1031"/>
    <n v="0"/>
    <x v="1"/>
    <x v="1"/>
    <n v="2.98"/>
    <x v="1"/>
    <x v="1"/>
    <x v="74"/>
    <x v="92"/>
    <n v="0"/>
  </r>
  <r>
    <n v="76109"/>
    <x v="944"/>
    <n v="76"/>
    <x v="23"/>
    <n v="162079"/>
    <n v="3163"/>
    <n v="4"/>
    <n v="162"/>
    <n v="3270"/>
    <n v="2247"/>
    <n v="0"/>
    <n v="130"/>
    <n v="2859"/>
    <n v="16204"/>
    <n v="6"/>
    <n v="2253"/>
    <n v="41635"/>
    <n v="28230"/>
    <n v="11"/>
    <n v="2720"/>
    <n v="70362"/>
    <n v="7130"/>
    <n v="1"/>
    <n v="483"/>
    <n v="12931"/>
    <n v="6455"/>
    <n v="3"/>
    <n v="773"/>
    <n v="22829"/>
    <n v="324130"/>
    <x v="1032"/>
    <n v="1"/>
    <x v="1"/>
    <x v="0"/>
    <n v="2.98"/>
    <x v="0"/>
    <x v="0"/>
    <x v="151"/>
    <x v="205"/>
    <n v="0"/>
  </r>
  <r>
    <n v="76111"/>
    <x v="945"/>
    <n v="76"/>
    <x v="23"/>
    <n v="10373"/>
    <n v="191"/>
    <n v="0"/>
    <n v="3"/>
    <n v="31"/>
    <n v="91"/>
    <n v="0"/>
    <n v="5"/>
    <n v="11"/>
    <n v="205"/>
    <n v="0"/>
    <n v="17"/>
    <n v="105"/>
    <n v="1321"/>
    <n v="0"/>
    <n v="61"/>
    <n v="235"/>
    <n v="493"/>
    <n v="0"/>
    <n v="22"/>
    <n v="93"/>
    <n v="456"/>
    <n v="0"/>
    <n v="23"/>
    <n v="101"/>
    <n v="133690"/>
    <x v="1033"/>
    <n v="0"/>
    <x v="1"/>
    <x v="1"/>
    <n v="2.98"/>
    <x v="0"/>
    <x v="0"/>
    <x v="91"/>
    <x v="48"/>
    <n v="1"/>
  </r>
  <r>
    <n v="76113"/>
    <x v="946"/>
    <n v="76"/>
    <x v="23"/>
    <n v="5671"/>
    <n v="116"/>
    <n v="0"/>
    <n v="3"/>
    <n v="14"/>
    <n v="80"/>
    <n v="0"/>
    <n v="2"/>
    <n v="8"/>
    <n v="337"/>
    <n v="0"/>
    <n v="83"/>
    <n v="54"/>
    <n v="1317"/>
    <n v="0"/>
    <n v="150"/>
    <n v="146"/>
    <n v="387"/>
    <n v="0"/>
    <n v="19"/>
    <n v="25"/>
    <n v="311"/>
    <n v="0"/>
    <n v="36"/>
    <n v="31"/>
    <n v="26121"/>
    <x v="1034"/>
    <n v="0"/>
    <x v="1"/>
    <x v="0"/>
    <n v="2.98"/>
    <x v="1"/>
    <x v="1"/>
    <x v="77"/>
    <x v="43"/>
    <n v="0"/>
  </r>
  <r>
    <n v="76122"/>
    <x v="947"/>
    <n v="76"/>
    <x v="23"/>
    <n v="2713"/>
    <n v="50"/>
    <n v="0"/>
    <n v="0"/>
    <n v="4"/>
    <n v="32"/>
    <n v="0"/>
    <n v="3"/>
    <n v="2"/>
    <n v="87"/>
    <n v="0"/>
    <n v="22"/>
    <n v="7"/>
    <n v="510"/>
    <n v="0"/>
    <n v="57"/>
    <n v="28"/>
    <n v="141"/>
    <n v="0"/>
    <n v="9"/>
    <n v="8"/>
    <n v="169"/>
    <n v="0"/>
    <n v="40"/>
    <n v="8"/>
    <n v="29596"/>
    <x v="1035"/>
    <n v="0"/>
    <x v="0"/>
    <x v="1"/>
    <n v="2.98"/>
    <x v="1"/>
    <x v="1"/>
    <x v="10"/>
    <x v="16"/>
    <n v="0"/>
  </r>
  <r>
    <n v="76126"/>
    <x v="948"/>
    <n v="76"/>
    <x v="23"/>
    <n v="2772"/>
    <n v="39"/>
    <n v="0"/>
    <n v="2"/>
    <n v="4"/>
    <n v="31"/>
    <n v="0"/>
    <n v="2"/>
    <n v="5"/>
    <n v="168"/>
    <n v="0"/>
    <n v="26"/>
    <n v="59"/>
    <n v="629"/>
    <n v="0"/>
    <n v="92"/>
    <n v="108"/>
    <n v="202"/>
    <n v="0"/>
    <n v="20"/>
    <n v="26"/>
    <n v="370"/>
    <n v="0"/>
    <n v="51"/>
    <n v="25"/>
    <n v="19420"/>
    <x v="1036"/>
    <n v="0"/>
    <x v="0"/>
    <x v="1"/>
    <n v="2.98"/>
    <x v="1"/>
    <x v="1"/>
    <x v="20"/>
    <x v="30"/>
    <n v="0"/>
  </r>
  <r>
    <n v="76130"/>
    <x v="129"/>
    <n v="76"/>
    <x v="23"/>
    <n v="7441"/>
    <n v="110"/>
    <n v="0"/>
    <n v="2"/>
    <n v="34"/>
    <n v="95"/>
    <n v="1"/>
    <n v="2"/>
    <n v="50"/>
    <n v="313"/>
    <n v="3"/>
    <n v="46"/>
    <n v="520"/>
    <n v="1100"/>
    <n v="1"/>
    <n v="104"/>
    <n v="957"/>
    <n v="329"/>
    <n v="0"/>
    <n v="25"/>
    <n v="292"/>
    <n v="401"/>
    <n v="0"/>
    <n v="47"/>
    <n v="383"/>
    <n v="94103"/>
    <x v="1037"/>
    <n v="0"/>
    <x v="0"/>
    <x v="1"/>
    <n v="2.98"/>
    <x v="1"/>
    <x v="1"/>
    <x v="98"/>
    <x v="97"/>
    <n v="0"/>
  </r>
  <r>
    <n v="76147"/>
    <x v="949"/>
    <n v="76"/>
    <x v="23"/>
    <n v="7092"/>
    <n v="129"/>
    <n v="0"/>
    <n v="2"/>
    <n v="18"/>
    <n v="107"/>
    <n v="0"/>
    <n v="2"/>
    <n v="10"/>
    <n v="378"/>
    <n v="0"/>
    <n v="42"/>
    <n v="170"/>
    <n v="1302"/>
    <n v="2"/>
    <n v="56"/>
    <n v="334"/>
    <n v="455"/>
    <n v="0"/>
    <n v="10"/>
    <n v="97"/>
    <n v="321"/>
    <n v="1"/>
    <n v="6"/>
    <n v="69"/>
    <n v="143281"/>
    <x v="1038"/>
    <n v="0"/>
    <x v="0"/>
    <x v="0"/>
    <n v="2.98"/>
    <x v="0"/>
    <x v="0"/>
    <x v="26"/>
    <x v="206"/>
    <n v="1"/>
  </r>
  <r>
    <n v="76233"/>
    <x v="950"/>
    <n v="76"/>
    <x v="23"/>
    <n v="9512"/>
    <n v="188"/>
    <n v="0"/>
    <n v="10"/>
    <n v="42"/>
    <n v="116"/>
    <n v="0"/>
    <n v="7"/>
    <n v="11"/>
    <n v="623"/>
    <n v="0"/>
    <n v="119"/>
    <n v="261"/>
    <n v="2803"/>
    <n v="0"/>
    <n v="277"/>
    <n v="693"/>
    <n v="613"/>
    <n v="0"/>
    <n v="47"/>
    <n v="142"/>
    <n v="740"/>
    <n v="0"/>
    <n v="78"/>
    <n v="252"/>
    <n v="49793"/>
    <x v="1039"/>
    <n v="0"/>
    <x v="1"/>
    <x v="0"/>
    <n v="2.98"/>
    <x v="1"/>
    <x v="1"/>
    <x v="59"/>
    <x v="207"/>
    <n v="0"/>
  </r>
  <r>
    <n v="76243"/>
    <x v="951"/>
    <n v="76"/>
    <x v="23"/>
    <n v="753"/>
    <n v="16"/>
    <n v="0"/>
    <n v="1"/>
    <n v="2"/>
    <n v="11"/>
    <n v="0"/>
    <n v="0"/>
    <n v="0"/>
    <n v="30"/>
    <n v="0"/>
    <n v="5"/>
    <n v="7"/>
    <n v="269"/>
    <n v="0"/>
    <n v="43"/>
    <n v="25"/>
    <n v="77"/>
    <n v="0"/>
    <n v="19"/>
    <n v="6"/>
    <n v="62"/>
    <n v="0"/>
    <n v="14"/>
    <n v="11"/>
    <n v="9157"/>
    <x v="1040"/>
    <n v="0"/>
    <x v="0"/>
    <x v="1"/>
    <n v="2.98"/>
    <x v="1"/>
    <x v="1"/>
    <x v="12"/>
    <x v="16"/>
    <n v="0"/>
  </r>
  <r>
    <n v="76246"/>
    <x v="952"/>
    <n v="76"/>
    <x v="23"/>
    <n v="895"/>
    <n v="16"/>
    <n v="0"/>
    <n v="3"/>
    <n v="2"/>
    <n v="14"/>
    <n v="0"/>
    <n v="2"/>
    <n v="2"/>
    <n v="39"/>
    <n v="0"/>
    <n v="11"/>
    <n v="11"/>
    <n v="302"/>
    <n v="0"/>
    <n v="34"/>
    <n v="35"/>
    <n v="63"/>
    <n v="0"/>
    <n v="8"/>
    <n v="6"/>
    <n v="76"/>
    <n v="0"/>
    <n v="6"/>
    <n v="16"/>
    <n v="7056"/>
    <x v="1041"/>
    <n v="0"/>
    <x v="0"/>
    <x v="1"/>
    <n v="2.98"/>
    <x v="1"/>
    <x v="1"/>
    <x v="13"/>
    <x v="23"/>
    <n v="0"/>
  </r>
  <r>
    <n v="76248"/>
    <x v="953"/>
    <n v="76"/>
    <x v="23"/>
    <n v="4450"/>
    <n v="65"/>
    <n v="0"/>
    <n v="1"/>
    <n v="31"/>
    <n v="67"/>
    <n v="0"/>
    <n v="0"/>
    <n v="54"/>
    <n v="296"/>
    <n v="0"/>
    <n v="11"/>
    <n v="775"/>
    <n v="849"/>
    <n v="0"/>
    <n v="33"/>
    <n v="907"/>
    <n v="302"/>
    <n v="0"/>
    <n v="8"/>
    <n v="324"/>
    <n v="371"/>
    <n v="0"/>
    <n v="13"/>
    <n v="430"/>
    <n v="57960"/>
    <x v="1042"/>
    <n v="0"/>
    <x v="0"/>
    <x v="1"/>
    <n v="2.98"/>
    <x v="1"/>
    <x v="1"/>
    <x v="152"/>
    <x v="18"/>
    <n v="0"/>
  </r>
  <r>
    <n v="76250"/>
    <x v="954"/>
    <n v="76"/>
    <x v="23"/>
    <n v="1816"/>
    <n v="65"/>
    <n v="0"/>
    <n v="5"/>
    <n v="0"/>
    <n v="44"/>
    <n v="0"/>
    <n v="8"/>
    <n v="0"/>
    <n v="124"/>
    <n v="0"/>
    <n v="73"/>
    <n v="9"/>
    <n v="370"/>
    <n v="0"/>
    <n v="123"/>
    <n v="14"/>
    <n v="182"/>
    <n v="0"/>
    <n v="29"/>
    <n v="1"/>
    <n v="139"/>
    <n v="0"/>
    <n v="36"/>
    <n v="7"/>
    <n v="9220"/>
    <x v="1043"/>
    <n v="0"/>
    <x v="1"/>
    <x v="1"/>
    <n v="2.98"/>
    <x v="1"/>
    <x v="1"/>
    <x v="153"/>
    <x v="208"/>
    <n v="0"/>
  </r>
  <r>
    <n v="76275"/>
    <x v="955"/>
    <n v="76"/>
    <x v="23"/>
    <n v="8618"/>
    <n v="104"/>
    <n v="0"/>
    <n v="34"/>
    <n v="39"/>
    <n v="70"/>
    <n v="0"/>
    <n v="28"/>
    <n v="41"/>
    <n v="370"/>
    <n v="0"/>
    <n v="276"/>
    <n v="728"/>
    <n v="1113"/>
    <n v="0"/>
    <n v="994"/>
    <n v="1169"/>
    <n v="316"/>
    <n v="0"/>
    <n v="179"/>
    <n v="343"/>
    <n v="323"/>
    <n v="0"/>
    <n v="435"/>
    <n v="410"/>
    <n v="58522"/>
    <x v="1044"/>
    <n v="0"/>
    <x v="1"/>
    <x v="0"/>
    <n v="2.98"/>
    <x v="1"/>
    <x v="1"/>
    <x v="154"/>
    <x v="206"/>
    <n v="0"/>
  </r>
  <r>
    <n v="76306"/>
    <x v="956"/>
    <n v="76"/>
    <x v="23"/>
    <n v="1716"/>
    <n v="29"/>
    <n v="0"/>
    <n v="8"/>
    <n v="2"/>
    <n v="28"/>
    <n v="0"/>
    <n v="3"/>
    <n v="3"/>
    <n v="122"/>
    <n v="0"/>
    <n v="16"/>
    <n v="64"/>
    <n v="619"/>
    <n v="0"/>
    <n v="60"/>
    <n v="119"/>
    <n v="126"/>
    <n v="0"/>
    <n v="5"/>
    <n v="35"/>
    <n v="170"/>
    <n v="0"/>
    <n v="26"/>
    <n v="48"/>
    <n v="25104"/>
    <x v="1045"/>
    <n v="0"/>
    <x v="0"/>
    <x v="1"/>
    <n v="2.98"/>
    <x v="1"/>
    <x v="1"/>
    <x v="15"/>
    <x v="138"/>
    <n v="0"/>
  </r>
  <r>
    <n v="76318"/>
    <x v="957"/>
    <n v="76"/>
    <x v="23"/>
    <n v="2931"/>
    <n v="71"/>
    <n v="0"/>
    <n v="3"/>
    <n v="26"/>
    <n v="50"/>
    <n v="0"/>
    <n v="1"/>
    <n v="33"/>
    <n v="289"/>
    <n v="0"/>
    <n v="16"/>
    <n v="244"/>
    <n v="579"/>
    <n v="0"/>
    <n v="33"/>
    <n v="364"/>
    <n v="232"/>
    <n v="0"/>
    <n v="7"/>
    <n v="221"/>
    <n v="147"/>
    <n v="0"/>
    <n v="18"/>
    <n v="107"/>
    <n v="35513"/>
    <x v="1046"/>
    <n v="0"/>
    <x v="0"/>
    <x v="1"/>
    <n v="2.98"/>
    <x v="1"/>
    <x v="1"/>
    <x v="100"/>
    <x v="149"/>
    <n v="0"/>
  </r>
  <r>
    <n v="76364"/>
    <x v="958"/>
    <n v="76"/>
    <x v="23"/>
    <n v="18624"/>
    <n v="411"/>
    <n v="2"/>
    <n v="32"/>
    <n v="91"/>
    <n v="261"/>
    <n v="0"/>
    <n v="23"/>
    <n v="59"/>
    <n v="1149"/>
    <n v="0"/>
    <n v="229"/>
    <n v="757"/>
    <n v="3212"/>
    <n v="2"/>
    <n v="551"/>
    <n v="1390"/>
    <n v="994"/>
    <n v="0"/>
    <n v="143"/>
    <n v="396"/>
    <n v="930"/>
    <n v="0"/>
    <n v="194"/>
    <n v="605"/>
    <n v="181478"/>
    <x v="1047"/>
    <n v="0"/>
    <x v="0"/>
    <x v="1"/>
    <n v="2.98"/>
    <x v="0"/>
    <x v="0"/>
    <x v="155"/>
    <x v="100"/>
    <n v="0"/>
  </r>
  <r>
    <n v="76377"/>
    <x v="959"/>
    <n v="76"/>
    <x v="23"/>
    <n v="1190"/>
    <n v="30"/>
    <n v="0"/>
    <n v="0"/>
    <n v="2"/>
    <n v="7"/>
    <n v="0"/>
    <n v="0"/>
    <n v="2"/>
    <n v="48"/>
    <n v="0"/>
    <n v="3"/>
    <n v="13"/>
    <n v="372"/>
    <n v="0"/>
    <n v="34"/>
    <n v="28"/>
    <n v="52"/>
    <n v="0"/>
    <n v="3"/>
    <n v="4"/>
    <n v="109"/>
    <n v="0"/>
    <n v="9"/>
    <n v="14"/>
    <n v="17342"/>
    <x v="1048"/>
    <n v="0"/>
    <x v="0"/>
    <x v="1"/>
    <n v="2.98"/>
    <x v="1"/>
    <x v="1"/>
    <x v="24"/>
    <x v="38"/>
    <n v="0"/>
  </r>
  <r>
    <n v="76400"/>
    <x v="65"/>
    <n v="76"/>
    <x v="23"/>
    <n v="2305"/>
    <n v="70"/>
    <n v="0"/>
    <n v="1"/>
    <n v="5"/>
    <n v="37"/>
    <n v="0"/>
    <n v="5"/>
    <n v="1"/>
    <n v="251"/>
    <n v="1"/>
    <n v="52"/>
    <n v="31"/>
    <n v="819"/>
    <n v="1"/>
    <n v="77"/>
    <n v="78"/>
    <n v="263"/>
    <n v="0"/>
    <n v="16"/>
    <n v="27"/>
    <n v="188"/>
    <n v="0"/>
    <n v="22"/>
    <n v="16"/>
    <n v="34776"/>
    <x v="1049"/>
    <n v="0"/>
    <x v="0"/>
    <x v="1"/>
    <n v="2.98"/>
    <x v="1"/>
    <x v="1"/>
    <x v="31"/>
    <x v="44"/>
    <n v="0"/>
  </r>
  <r>
    <n v="76403"/>
    <x v="240"/>
    <n v="76"/>
    <x v="23"/>
    <n v="858"/>
    <n v="22"/>
    <n v="0"/>
    <n v="0"/>
    <n v="1"/>
    <n v="11"/>
    <n v="0"/>
    <n v="1"/>
    <n v="0"/>
    <n v="43"/>
    <n v="0"/>
    <n v="19"/>
    <n v="8"/>
    <n v="180"/>
    <n v="0"/>
    <n v="23"/>
    <n v="21"/>
    <n v="59"/>
    <n v="0"/>
    <n v="11"/>
    <n v="6"/>
    <n v="52"/>
    <n v="0"/>
    <n v="8"/>
    <n v="4"/>
    <n v="12501"/>
    <x v="1050"/>
    <n v="0"/>
    <x v="0"/>
    <x v="1"/>
    <n v="2.98"/>
    <x v="1"/>
    <x v="1"/>
    <x v="54"/>
    <x v="12"/>
    <n v="0"/>
  </r>
  <r>
    <n v="76497"/>
    <x v="960"/>
    <n v="76"/>
    <x v="23"/>
    <n v="1010"/>
    <n v="16"/>
    <n v="0"/>
    <n v="2"/>
    <n v="0"/>
    <n v="8"/>
    <n v="0"/>
    <n v="0"/>
    <n v="2"/>
    <n v="41"/>
    <n v="0"/>
    <n v="0"/>
    <n v="5"/>
    <n v="209"/>
    <n v="1"/>
    <n v="17"/>
    <n v="12"/>
    <n v="74"/>
    <n v="0"/>
    <n v="3"/>
    <n v="2"/>
    <n v="61"/>
    <n v="0"/>
    <n v="14"/>
    <n v="2"/>
    <n v="12640"/>
    <x v="1051"/>
    <n v="0"/>
    <x v="0"/>
    <x v="1"/>
    <n v="2.98"/>
    <x v="1"/>
    <x v="1"/>
    <x v="6"/>
    <x v="5"/>
    <n v="0"/>
  </r>
  <r>
    <n v="76520"/>
    <x v="961"/>
    <n v="76"/>
    <x v="23"/>
    <n v="19469"/>
    <n v="441"/>
    <n v="2"/>
    <n v="21"/>
    <n v="129"/>
    <n v="249"/>
    <n v="0"/>
    <n v="10"/>
    <n v="107"/>
    <n v="1429"/>
    <n v="3"/>
    <n v="151"/>
    <n v="1907"/>
    <n v="3433"/>
    <n v="5"/>
    <n v="267"/>
    <n v="2788"/>
    <n v="1130"/>
    <n v="0"/>
    <n v="79"/>
    <n v="754"/>
    <n v="1094"/>
    <n v="0"/>
    <n v="114"/>
    <n v="943"/>
    <n v="359549"/>
    <x v="1052"/>
    <n v="0"/>
    <x v="1"/>
    <x v="1"/>
    <n v="2.98"/>
    <x v="0"/>
    <x v="0"/>
    <x v="156"/>
    <x v="209"/>
    <n v="1"/>
  </r>
  <r>
    <n v="76563"/>
    <x v="962"/>
    <n v="76"/>
    <x v="23"/>
    <n v="6595"/>
    <n v="98"/>
    <n v="0"/>
    <n v="5"/>
    <n v="37"/>
    <n v="59"/>
    <n v="0"/>
    <n v="1"/>
    <n v="44"/>
    <n v="298"/>
    <n v="0"/>
    <n v="24"/>
    <n v="531"/>
    <n v="1102"/>
    <n v="1"/>
    <n v="91"/>
    <n v="1009"/>
    <n v="280"/>
    <n v="0"/>
    <n v="22"/>
    <n v="305"/>
    <n v="373"/>
    <n v="0"/>
    <n v="35"/>
    <n v="388"/>
    <n v="49416"/>
    <x v="1053"/>
    <n v="0"/>
    <x v="1"/>
    <x v="0"/>
    <n v="2.98"/>
    <x v="1"/>
    <x v="1"/>
    <x v="77"/>
    <x v="37"/>
    <n v="0"/>
  </r>
  <r>
    <n v="76606"/>
    <x v="680"/>
    <n v="76"/>
    <x v="23"/>
    <n v="2440"/>
    <n v="58"/>
    <n v="0"/>
    <n v="3"/>
    <n v="7"/>
    <n v="31"/>
    <n v="0"/>
    <n v="1"/>
    <n v="2"/>
    <n v="129"/>
    <n v="0"/>
    <n v="22"/>
    <n v="65"/>
    <n v="648"/>
    <n v="0"/>
    <n v="62"/>
    <n v="111"/>
    <n v="186"/>
    <n v="0"/>
    <n v="24"/>
    <n v="50"/>
    <n v="202"/>
    <n v="0"/>
    <n v="18"/>
    <n v="59"/>
    <n v="16541"/>
    <x v="1054"/>
    <n v="0"/>
    <x v="1"/>
    <x v="1"/>
    <n v="2.98"/>
    <x v="1"/>
    <x v="1"/>
    <x v="17"/>
    <x v="4"/>
    <n v="0"/>
  </r>
  <r>
    <n v="76616"/>
    <x v="963"/>
    <n v="76"/>
    <x v="23"/>
    <n v="3670"/>
    <n v="94"/>
    <n v="0"/>
    <n v="1"/>
    <n v="2"/>
    <n v="46"/>
    <n v="0"/>
    <n v="0"/>
    <n v="3"/>
    <n v="177"/>
    <n v="0"/>
    <n v="16"/>
    <n v="46"/>
    <n v="762"/>
    <n v="0"/>
    <n v="32"/>
    <n v="98"/>
    <n v="186"/>
    <n v="0"/>
    <n v="11"/>
    <n v="28"/>
    <n v="134"/>
    <n v="0"/>
    <n v="7"/>
    <n v="13"/>
    <n v="15991"/>
    <x v="1055"/>
    <n v="0"/>
    <x v="0"/>
    <x v="1"/>
    <n v="2.98"/>
    <x v="1"/>
    <x v="1"/>
    <x v="30"/>
    <x v="99"/>
    <n v="0"/>
  </r>
  <r>
    <n v="76622"/>
    <x v="964"/>
    <n v="76"/>
    <x v="23"/>
    <n v="3603"/>
    <n v="60"/>
    <n v="0"/>
    <n v="0"/>
    <n v="5"/>
    <n v="35"/>
    <n v="0"/>
    <n v="0"/>
    <n v="2"/>
    <n v="183"/>
    <n v="0"/>
    <n v="4"/>
    <n v="31"/>
    <n v="704"/>
    <n v="0"/>
    <n v="16"/>
    <n v="74"/>
    <n v="253"/>
    <n v="0"/>
    <n v="0"/>
    <n v="27"/>
    <n v="295"/>
    <n v="0"/>
    <n v="11"/>
    <n v="24"/>
    <n v="37773"/>
    <x v="1056"/>
    <n v="0"/>
    <x v="0"/>
    <x v="1"/>
    <n v="2.98"/>
    <x v="1"/>
    <x v="1"/>
    <x v="3"/>
    <x v="32"/>
    <n v="0"/>
  </r>
  <r>
    <n v="76670"/>
    <x v="891"/>
    <n v="76"/>
    <x v="23"/>
    <n v="2935"/>
    <n v="52"/>
    <n v="0"/>
    <n v="0"/>
    <n v="2"/>
    <n v="33"/>
    <n v="0"/>
    <n v="1"/>
    <n v="4"/>
    <n v="98"/>
    <n v="0"/>
    <n v="18"/>
    <n v="24"/>
    <n v="672"/>
    <n v="0"/>
    <n v="28"/>
    <n v="50"/>
    <n v="186"/>
    <n v="0"/>
    <n v="5"/>
    <n v="15"/>
    <n v="151"/>
    <n v="0"/>
    <n v="7"/>
    <n v="18"/>
    <n v="18136"/>
    <x v="1057"/>
    <n v="0"/>
    <x v="0"/>
    <x v="0"/>
    <n v="2.98"/>
    <x v="1"/>
    <x v="1"/>
    <x v="13"/>
    <x v="5"/>
    <n v="0"/>
  </r>
  <r>
    <n v="76736"/>
    <x v="965"/>
    <n v="76"/>
    <x v="23"/>
    <n v="3644"/>
    <n v="85"/>
    <n v="0"/>
    <n v="8"/>
    <n v="4"/>
    <n v="45"/>
    <n v="0"/>
    <n v="15"/>
    <n v="2"/>
    <n v="198"/>
    <n v="0"/>
    <n v="94"/>
    <n v="57"/>
    <n v="840"/>
    <n v="0"/>
    <n v="188"/>
    <n v="89"/>
    <n v="225"/>
    <n v="0"/>
    <n v="34"/>
    <n v="20"/>
    <n v="261"/>
    <n v="0"/>
    <n v="52"/>
    <n v="29"/>
    <n v="43794"/>
    <x v="1058"/>
    <n v="0"/>
    <x v="1"/>
    <x v="1"/>
    <n v="2.98"/>
    <x v="1"/>
    <x v="1"/>
    <x v="10"/>
    <x v="12"/>
    <n v="0"/>
  </r>
  <r>
    <n v="76823"/>
    <x v="966"/>
    <n v="76"/>
    <x v="23"/>
    <n v="1522"/>
    <n v="24"/>
    <n v="0"/>
    <n v="2"/>
    <n v="5"/>
    <n v="18"/>
    <n v="0"/>
    <n v="0"/>
    <n v="3"/>
    <n v="92"/>
    <n v="0"/>
    <n v="13"/>
    <n v="15"/>
    <n v="342"/>
    <n v="1"/>
    <n v="25"/>
    <n v="26"/>
    <n v="74"/>
    <n v="0"/>
    <n v="7"/>
    <n v="5"/>
    <n v="59"/>
    <n v="0"/>
    <n v="2"/>
    <n v="10"/>
    <n v="14995"/>
    <x v="1059"/>
    <n v="0"/>
    <x v="0"/>
    <x v="1"/>
    <n v="2.98"/>
    <x v="1"/>
    <x v="1"/>
    <x v="54"/>
    <x v="38"/>
    <n v="0"/>
  </r>
  <r>
    <n v="76828"/>
    <x v="967"/>
    <n v="76"/>
    <x v="23"/>
    <n v="3484"/>
    <n v="61"/>
    <n v="0"/>
    <n v="2"/>
    <n v="0"/>
    <n v="41"/>
    <n v="0"/>
    <n v="14"/>
    <n v="1"/>
    <n v="195"/>
    <n v="0"/>
    <n v="24"/>
    <n v="23"/>
    <n v="956"/>
    <n v="1"/>
    <n v="87"/>
    <n v="45"/>
    <n v="219"/>
    <n v="0"/>
    <n v="33"/>
    <n v="21"/>
    <n v="178"/>
    <n v="3"/>
    <n v="22"/>
    <n v="4"/>
    <n v="19748"/>
    <x v="1060"/>
    <n v="0"/>
    <x v="1"/>
    <x v="1"/>
    <n v="2.98"/>
    <x v="1"/>
    <x v="1"/>
    <x v="11"/>
    <x v="15"/>
    <n v="0"/>
  </r>
  <r>
    <n v="76834"/>
    <x v="968"/>
    <n v="76"/>
    <x v="23"/>
    <n v="28609"/>
    <n v="687"/>
    <n v="0"/>
    <n v="15"/>
    <n v="90"/>
    <n v="299"/>
    <n v="0"/>
    <n v="10"/>
    <n v="76"/>
    <n v="1005"/>
    <n v="0"/>
    <n v="125"/>
    <n v="929"/>
    <n v="4894"/>
    <n v="0"/>
    <n v="252"/>
    <n v="1701"/>
    <n v="1609"/>
    <n v="1"/>
    <n v="93"/>
    <n v="521"/>
    <n v="1431"/>
    <n v="0"/>
    <n v="70"/>
    <n v="491"/>
    <n v="232775"/>
    <x v="1061"/>
    <n v="0"/>
    <x v="1"/>
    <x v="1"/>
    <n v="2.98"/>
    <x v="0"/>
    <x v="0"/>
    <x v="157"/>
    <x v="210"/>
    <n v="1"/>
  </r>
  <r>
    <n v="76845"/>
    <x v="969"/>
    <n v="76"/>
    <x v="23"/>
    <n v="424"/>
    <n v="3"/>
    <n v="0"/>
    <n v="0"/>
    <n v="0"/>
    <n v="4"/>
    <n v="0"/>
    <n v="0"/>
    <n v="1"/>
    <n v="30"/>
    <n v="0"/>
    <n v="0"/>
    <n v="1"/>
    <n v="94"/>
    <n v="1"/>
    <n v="1"/>
    <n v="3"/>
    <n v="37"/>
    <n v="0"/>
    <n v="0"/>
    <n v="0"/>
    <n v="20"/>
    <n v="0"/>
    <n v="2"/>
    <n v="3"/>
    <n v="5831"/>
    <x v="1062"/>
    <n v="0"/>
    <x v="0"/>
    <x v="1"/>
    <n v="2.98"/>
    <x v="1"/>
    <x v="1"/>
    <x v="1"/>
    <x v="2"/>
    <n v="0"/>
  </r>
  <r>
    <n v="76863"/>
    <x v="970"/>
    <n v="76"/>
    <x v="23"/>
    <n v="543"/>
    <n v="11"/>
    <n v="0"/>
    <n v="5"/>
    <n v="0"/>
    <n v="7"/>
    <n v="0"/>
    <n v="1"/>
    <n v="1"/>
    <n v="39"/>
    <n v="0"/>
    <n v="0"/>
    <n v="5"/>
    <n v="148"/>
    <n v="0"/>
    <n v="22"/>
    <n v="22"/>
    <n v="38"/>
    <n v="0"/>
    <n v="0"/>
    <n v="11"/>
    <n v="32"/>
    <n v="0"/>
    <n v="0"/>
    <n v="1"/>
    <n v="7461"/>
    <x v="1063"/>
    <n v="0"/>
    <x v="0"/>
    <x v="1"/>
    <n v="2.98"/>
    <x v="1"/>
    <x v="1"/>
    <x v="12"/>
    <x v="9"/>
    <n v="0"/>
  </r>
  <r>
    <n v="76869"/>
    <x v="971"/>
    <n v="76"/>
    <x v="23"/>
    <n v="681"/>
    <n v="13"/>
    <n v="0"/>
    <n v="0"/>
    <n v="0"/>
    <n v="7"/>
    <n v="0"/>
    <n v="0"/>
    <n v="0"/>
    <n v="35"/>
    <n v="0"/>
    <n v="2"/>
    <n v="3"/>
    <n v="201"/>
    <n v="0"/>
    <n v="17"/>
    <n v="29"/>
    <n v="56"/>
    <n v="0"/>
    <n v="8"/>
    <n v="6"/>
    <n v="45"/>
    <n v="0"/>
    <n v="9"/>
    <n v="5"/>
    <n v="13291"/>
    <x v="1064"/>
    <n v="0"/>
    <x v="0"/>
    <x v="1"/>
    <n v="2.98"/>
    <x v="1"/>
    <x v="1"/>
    <x v="13"/>
    <x v="2"/>
    <n v="0"/>
  </r>
  <r>
    <n v="76890"/>
    <x v="972"/>
    <n v="76"/>
    <x v="23"/>
    <n v="1659"/>
    <n v="37"/>
    <n v="0"/>
    <n v="5"/>
    <n v="4"/>
    <n v="18"/>
    <n v="0"/>
    <n v="3"/>
    <n v="2"/>
    <n v="77"/>
    <n v="0"/>
    <n v="10"/>
    <n v="20"/>
    <n v="366"/>
    <n v="0"/>
    <n v="66"/>
    <n v="68"/>
    <n v="103"/>
    <n v="0"/>
    <n v="10"/>
    <n v="15"/>
    <n v="114"/>
    <n v="0"/>
    <n v="21"/>
    <n v="24"/>
    <n v="16468"/>
    <x v="1065"/>
    <n v="0"/>
    <x v="0"/>
    <x v="1"/>
    <n v="2.98"/>
    <x v="1"/>
    <x v="1"/>
    <x v="1"/>
    <x v="38"/>
    <n v="0"/>
  </r>
  <r>
    <n v="76892"/>
    <x v="973"/>
    <n v="76"/>
    <x v="23"/>
    <n v="8279"/>
    <n v="182"/>
    <n v="0"/>
    <n v="12"/>
    <n v="39"/>
    <n v="137"/>
    <n v="0"/>
    <n v="8"/>
    <n v="33"/>
    <n v="539"/>
    <n v="3"/>
    <n v="61"/>
    <n v="335"/>
    <n v="1842"/>
    <n v="3"/>
    <n v="189"/>
    <n v="618"/>
    <n v="671"/>
    <n v="0"/>
    <n v="54"/>
    <n v="186"/>
    <n v="718"/>
    <n v="1"/>
    <n v="143"/>
    <n v="329"/>
    <n v="108869"/>
    <x v="1066"/>
    <n v="0"/>
    <x v="0"/>
    <x v="1"/>
    <n v="2.98"/>
    <x v="0"/>
    <x v="0"/>
    <x v="49"/>
    <x v="211"/>
    <n v="0"/>
  </r>
  <r>
    <n v="76895"/>
    <x v="974"/>
    <n v="76"/>
    <x v="23"/>
    <n v="4314"/>
    <n v="60"/>
    <n v="0"/>
    <n v="0"/>
    <n v="25"/>
    <n v="31"/>
    <n v="0"/>
    <n v="0"/>
    <n v="16"/>
    <n v="182"/>
    <n v="0"/>
    <n v="10"/>
    <n v="120"/>
    <n v="824"/>
    <n v="0"/>
    <n v="41"/>
    <n v="311"/>
    <n v="233"/>
    <n v="0"/>
    <n v="5"/>
    <n v="62"/>
    <n v="188"/>
    <n v="0"/>
    <n v="5"/>
    <n v="79"/>
    <n v="43194"/>
    <x v="1067"/>
    <n v="0"/>
    <x v="0"/>
    <x v="1"/>
    <n v="2.98"/>
    <x v="1"/>
    <x v="1"/>
    <x v="3"/>
    <x v="102"/>
    <n v="0"/>
  </r>
  <r>
    <n v="76"/>
    <x v="125"/>
    <n v="76"/>
    <x v="23"/>
    <n v="541810"/>
    <n v="9928"/>
    <n v="12"/>
    <n v="532"/>
    <n v="5634"/>
    <n v="1275"/>
    <n v="1"/>
    <n v="162"/>
    <n v="306"/>
    <n v="38451"/>
    <n v="21"/>
    <n v="5471"/>
    <n v="74677"/>
    <n v="91655"/>
    <n v="52"/>
    <n v="9771"/>
    <n v="119420"/>
    <n v="28414"/>
    <n v="6"/>
    <n v="2265"/>
    <n v="27937"/>
    <n v="24188"/>
    <n v="13"/>
    <n v="3484"/>
    <n v="38855"/>
    <n v="4647367"/>
    <x v="1068"/>
    <n v="2"/>
    <x v="1"/>
    <x v="0"/>
    <n v="2.98"/>
    <x v="2"/>
    <x v="0"/>
    <x v="158"/>
    <x v="212"/>
    <n v="4"/>
  </r>
  <r>
    <n v="81001"/>
    <x v="975"/>
    <n v="81"/>
    <x v="24"/>
    <n v="23029"/>
    <n v="505"/>
    <n v="0"/>
    <n v="20"/>
    <n v="21"/>
    <n v="515"/>
    <n v="0"/>
    <n v="27"/>
    <n v="25"/>
    <n v="1950"/>
    <n v="0"/>
    <n v="229"/>
    <n v="210"/>
    <n v="8202"/>
    <n v="0"/>
    <n v="388"/>
    <n v="676"/>
    <n v="1615"/>
    <n v="0"/>
    <n v="37"/>
    <n v="181"/>
    <n v="1011"/>
    <n v="1"/>
    <n v="60"/>
    <n v="122"/>
    <n v="100690"/>
    <x v="1069"/>
    <n v="1"/>
    <x v="1"/>
    <x v="0"/>
    <n v="2.71"/>
    <x v="1"/>
    <x v="1"/>
    <x v="159"/>
    <x v="213"/>
    <n v="0"/>
  </r>
  <r>
    <n v="81065"/>
    <x v="976"/>
    <n v="81"/>
    <x v="24"/>
    <n v="13801"/>
    <n v="205"/>
    <n v="0"/>
    <n v="4"/>
    <n v="14"/>
    <n v="357"/>
    <n v="0"/>
    <n v="5"/>
    <n v="16"/>
    <n v="2055"/>
    <n v="0"/>
    <n v="40"/>
    <n v="275"/>
    <n v="6009"/>
    <n v="9"/>
    <n v="65"/>
    <n v="500"/>
    <n v="1124"/>
    <n v="2"/>
    <n v="4"/>
    <n v="60"/>
    <n v="603"/>
    <n v="0"/>
    <n v="8"/>
    <n v="82"/>
    <n v="63432"/>
    <x v="1070"/>
    <n v="0"/>
    <x v="1"/>
    <x v="1"/>
    <n v="2.71"/>
    <x v="1"/>
    <x v="1"/>
    <x v="101"/>
    <x v="214"/>
    <n v="1"/>
  </r>
  <r>
    <n v="81220"/>
    <x v="977"/>
    <n v="81"/>
    <x v="24"/>
    <n v="1063"/>
    <n v="25"/>
    <n v="0"/>
    <n v="1"/>
    <n v="0"/>
    <n v="19"/>
    <n v="0"/>
    <n v="0"/>
    <n v="1"/>
    <n v="97"/>
    <n v="0"/>
    <n v="13"/>
    <n v="6"/>
    <n v="366"/>
    <n v="0"/>
    <n v="33"/>
    <n v="17"/>
    <n v="121"/>
    <n v="0"/>
    <n v="0"/>
    <n v="0"/>
    <n v="33"/>
    <n v="0"/>
    <n v="0"/>
    <n v="2"/>
    <n v="4576"/>
    <x v="1071"/>
    <n v="0"/>
    <x v="0"/>
    <x v="1"/>
    <n v="2.71"/>
    <x v="1"/>
    <x v="1"/>
    <x v="3"/>
    <x v="16"/>
    <n v="1"/>
  </r>
  <r>
    <n v="81300"/>
    <x v="978"/>
    <n v="81"/>
    <x v="24"/>
    <n v="8250"/>
    <n v="156"/>
    <n v="0"/>
    <n v="5"/>
    <n v="0"/>
    <n v="213"/>
    <n v="0"/>
    <n v="25"/>
    <n v="4"/>
    <n v="2075"/>
    <n v="0"/>
    <n v="171"/>
    <n v="106"/>
    <n v="3358"/>
    <n v="1"/>
    <n v="237"/>
    <n v="165"/>
    <n v="770"/>
    <n v="0"/>
    <n v="12"/>
    <n v="34"/>
    <n v="409"/>
    <n v="1"/>
    <n v="47"/>
    <n v="24"/>
    <n v="24198"/>
    <x v="1072"/>
    <n v="0"/>
    <x v="1"/>
    <x v="1"/>
    <n v="2.71"/>
    <x v="1"/>
    <x v="1"/>
    <x v="160"/>
    <x v="215"/>
    <n v="1"/>
  </r>
  <r>
    <n v="81591"/>
    <x v="979"/>
    <n v="81"/>
    <x v="24"/>
    <n v="2247"/>
    <n v="22"/>
    <n v="0"/>
    <n v="10"/>
    <n v="1"/>
    <n v="34"/>
    <n v="0"/>
    <n v="9"/>
    <n v="0"/>
    <n v="121"/>
    <n v="0"/>
    <n v="41"/>
    <n v="1"/>
    <n v="321"/>
    <n v="2"/>
    <n v="78"/>
    <n v="9"/>
    <n v="91"/>
    <n v="0"/>
    <n v="1"/>
    <n v="1"/>
    <n v="50"/>
    <n v="0"/>
    <n v="6"/>
    <n v="3"/>
    <n v="5235"/>
    <x v="1073"/>
    <n v="0"/>
    <x v="1"/>
    <x v="1"/>
    <n v="2.71"/>
    <x v="1"/>
    <x v="1"/>
    <x v="8"/>
    <x v="61"/>
    <n v="1"/>
  </r>
  <r>
    <n v="81736"/>
    <x v="980"/>
    <n v="81"/>
    <x v="24"/>
    <n v="15782"/>
    <n v="300"/>
    <n v="0"/>
    <n v="3"/>
    <n v="6"/>
    <n v="442"/>
    <n v="0"/>
    <n v="11"/>
    <n v="9"/>
    <n v="3512"/>
    <n v="0"/>
    <n v="47"/>
    <n v="160"/>
    <n v="6749"/>
    <n v="2"/>
    <n v="82"/>
    <n v="335"/>
    <n v="1334"/>
    <n v="1"/>
    <n v="11"/>
    <n v="77"/>
    <n v="886"/>
    <n v="0"/>
    <n v="8"/>
    <n v="60"/>
    <n v="65107"/>
    <x v="1074"/>
    <n v="0"/>
    <x v="0"/>
    <x v="1"/>
    <n v="2.71"/>
    <x v="1"/>
    <x v="1"/>
    <x v="161"/>
    <x v="80"/>
    <n v="1"/>
  </r>
  <r>
    <n v="81794"/>
    <x v="981"/>
    <n v="81"/>
    <x v="24"/>
    <n v="27830"/>
    <n v="342"/>
    <n v="0"/>
    <n v="18"/>
    <n v="10"/>
    <n v="591"/>
    <n v="0"/>
    <n v="31"/>
    <n v="29"/>
    <n v="3360"/>
    <n v="1"/>
    <n v="306"/>
    <n v="248"/>
    <n v="9979"/>
    <n v="6"/>
    <n v="381"/>
    <n v="410"/>
    <n v="2470"/>
    <n v="0"/>
    <n v="28"/>
    <n v="94"/>
    <n v="1918"/>
    <n v="4"/>
    <n v="73"/>
    <n v="99"/>
    <n v="54160"/>
    <x v="1075"/>
    <n v="1"/>
    <x v="1"/>
    <x v="0"/>
    <n v="2.71"/>
    <x v="1"/>
    <x v="1"/>
    <x v="162"/>
    <x v="216"/>
    <n v="0"/>
  </r>
  <r>
    <n v="81"/>
    <x v="125"/>
    <n v="81"/>
    <x v="24"/>
    <n v="92002"/>
    <n v="1555"/>
    <n v="0"/>
    <n v="61"/>
    <n v="52"/>
    <n v="2171"/>
    <n v="0"/>
    <n v="108"/>
    <n v="84"/>
    <n v="13170"/>
    <n v="1"/>
    <n v="847"/>
    <n v="1006"/>
    <n v="34984"/>
    <n v="20"/>
    <n v="1264"/>
    <n v="2112"/>
    <n v="7525"/>
    <n v="3"/>
    <n v="93"/>
    <n v="447"/>
    <n v="4910"/>
    <n v="6"/>
    <n v="202"/>
    <n v="392"/>
    <n v="317398"/>
    <x v="1076"/>
    <n v="2"/>
    <x v="1"/>
    <x v="0"/>
    <n v="2.71"/>
    <x v="2"/>
    <x v="0"/>
    <x v="163"/>
    <x v="217"/>
    <n v="5"/>
  </r>
  <r>
    <n v="85001"/>
    <x v="982"/>
    <n v="85"/>
    <x v="25"/>
    <n v="26481"/>
    <n v="320"/>
    <n v="1"/>
    <n v="9"/>
    <n v="10"/>
    <n v="330"/>
    <n v="0"/>
    <n v="8"/>
    <n v="13"/>
    <n v="1505"/>
    <n v="1"/>
    <n v="56"/>
    <n v="123"/>
    <n v="7182"/>
    <n v="3"/>
    <n v="151"/>
    <n v="319"/>
    <n v="1528"/>
    <n v="1"/>
    <n v="26"/>
    <n v="69"/>
    <n v="1036"/>
    <n v="1"/>
    <n v="24"/>
    <n v="59"/>
    <n v="194079"/>
    <x v="1077"/>
    <n v="0"/>
    <x v="1"/>
    <x v="1"/>
    <n v="2.82"/>
    <x v="0"/>
    <x v="0"/>
    <x v="164"/>
    <x v="140"/>
    <n v="1"/>
  </r>
  <r>
    <n v="85010"/>
    <x v="983"/>
    <n v="85"/>
    <x v="25"/>
    <n v="5444"/>
    <n v="73"/>
    <n v="0"/>
    <n v="2"/>
    <n v="1"/>
    <n v="38"/>
    <n v="0"/>
    <n v="0"/>
    <n v="0"/>
    <n v="169"/>
    <n v="0"/>
    <n v="15"/>
    <n v="4"/>
    <n v="1009"/>
    <n v="0"/>
    <n v="27"/>
    <n v="24"/>
    <n v="285"/>
    <n v="0"/>
    <n v="10"/>
    <n v="9"/>
    <n v="274"/>
    <n v="0"/>
    <n v="6"/>
    <n v="11"/>
    <n v="41166"/>
    <x v="1078"/>
    <n v="0"/>
    <x v="0"/>
    <x v="1"/>
    <n v="2.82"/>
    <x v="1"/>
    <x v="1"/>
    <x v="31"/>
    <x v="32"/>
    <n v="0"/>
  </r>
  <r>
    <n v="85015"/>
    <x v="984"/>
    <n v="85"/>
    <x v="25"/>
    <n v="626"/>
    <n v="11"/>
    <n v="0"/>
    <n v="0"/>
    <n v="0"/>
    <n v="5"/>
    <n v="0"/>
    <n v="0"/>
    <n v="0"/>
    <n v="7"/>
    <n v="0"/>
    <n v="1"/>
    <n v="0"/>
    <n v="237"/>
    <n v="1"/>
    <n v="1"/>
    <n v="3"/>
    <n v="47"/>
    <n v="0"/>
    <n v="1"/>
    <n v="0"/>
    <n v="29"/>
    <n v="0"/>
    <n v="0"/>
    <n v="0"/>
    <n v="2531"/>
    <x v="1079"/>
    <n v="0"/>
    <x v="1"/>
    <x v="1"/>
    <n v="2.82"/>
    <x v="1"/>
    <x v="1"/>
    <x v="1"/>
    <x v="2"/>
    <n v="0"/>
  </r>
  <r>
    <n v="85125"/>
    <x v="985"/>
    <n v="85"/>
    <x v="25"/>
    <n v="2551"/>
    <n v="42"/>
    <n v="0"/>
    <n v="4"/>
    <n v="2"/>
    <n v="33"/>
    <n v="0"/>
    <n v="4"/>
    <n v="1"/>
    <n v="149"/>
    <n v="0"/>
    <n v="30"/>
    <n v="12"/>
    <n v="865"/>
    <n v="0"/>
    <n v="48"/>
    <n v="35"/>
    <n v="256"/>
    <n v="0"/>
    <n v="1"/>
    <n v="4"/>
    <n v="175"/>
    <n v="0"/>
    <n v="10"/>
    <n v="11"/>
    <n v="13866"/>
    <x v="1080"/>
    <n v="0"/>
    <x v="1"/>
    <x v="0"/>
    <n v="2.82"/>
    <x v="1"/>
    <x v="1"/>
    <x v="153"/>
    <x v="108"/>
    <n v="0"/>
  </r>
  <r>
    <n v="85136"/>
    <x v="986"/>
    <n v="85"/>
    <x v="25"/>
    <n v="158"/>
    <n v="1"/>
    <n v="0"/>
    <n v="0"/>
    <n v="0"/>
    <n v="2"/>
    <n v="0"/>
    <n v="0"/>
    <n v="0"/>
    <n v="13"/>
    <n v="0"/>
    <n v="0"/>
    <n v="0"/>
    <n v="48"/>
    <n v="0"/>
    <n v="1"/>
    <n v="0"/>
    <n v="15"/>
    <n v="0"/>
    <n v="0"/>
    <n v="0"/>
    <n v="2"/>
    <n v="0"/>
    <n v="0"/>
    <n v="0"/>
    <n v="1437"/>
    <x v="1081"/>
    <n v="0"/>
    <x v="0"/>
    <x v="1"/>
    <n v="2.82"/>
    <x v="1"/>
    <x v="1"/>
    <x v="6"/>
    <x v="2"/>
    <n v="0"/>
  </r>
  <r>
    <n v="85139"/>
    <x v="987"/>
    <n v="85"/>
    <x v="25"/>
    <n v="2954"/>
    <n v="68"/>
    <n v="0"/>
    <n v="1"/>
    <n v="1"/>
    <n v="44"/>
    <n v="0"/>
    <n v="0"/>
    <n v="0"/>
    <n v="96"/>
    <n v="0"/>
    <n v="5"/>
    <n v="21"/>
    <n v="890"/>
    <n v="0"/>
    <n v="16"/>
    <n v="67"/>
    <n v="161"/>
    <n v="0"/>
    <n v="13"/>
    <n v="14"/>
    <n v="106"/>
    <n v="0"/>
    <n v="12"/>
    <n v="4"/>
    <n v="18304"/>
    <x v="1082"/>
    <n v="0"/>
    <x v="1"/>
    <x v="1"/>
    <n v="2.82"/>
    <x v="1"/>
    <x v="1"/>
    <x v="15"/>
    <x v="138"/>
    <n v="0"/>
  </r>
  <r>
    <n v="85162"/>
    <x v="988"/>
    <n v="85"/>
    <x v="25"/>
    <n v="2894"/>
    <n v="35"/>
    <n v="0"/>
    <n v="0"/>
    <n v="0"/>
    <n v="34"/>
    <n v="0"/>
    <n v="1"/>
    <n v="1"/>
    <n v="130"/>
    <n v="0"/>
    <n v="1"/>
    <n v="4"/>
    <n v="551"/>
    <n v="3"/>
    <n v="9"/>
    <n v="9"/>
    <n v="153"/>
    <n v="0"/>
    <n v="3"/>
    <n v="0"/>
    <n v="323"/>
    <n v="0"/>
    <n v="10"/>
    <n v="10"/>
    <n v="19474"/>
    <x v="1083"/>
    <n v="0"/>
    <x v="1"/>
    <x v="1"/>
    <n v="2.82"/>
    <x v="1"/>
    <x v="1"/>
    <x v="17"/>
    <x v="39"/>
    <n v="0"/>
  </r>
  <r>
    <n v="85225"/>
    <x v="989"/>
    <n v="85"/>
    <x v="25"/>
    <n v="492"/>
    <n v="11"/>
    <n v="0"/>
    <n v="0"/>
    <n v="0"/>
    <n v="9"/>
    <n v="0"/>
    <n v="0"/>
    <n v="0"/>
    <n v="14"/>
    <n v="0"/>
    <n v="0"/>
    <n v="0"/>
    <n v="275"/>
    <n v="0"/>
    <n v="7"/>
    <n v="3"/>
    <n v="38"/>
    <n v="0"/>
    <n v="1"/>
    <n v="0"/>
    <n v="71"/>
    <n v="0"/>
    <n v="2"/>
    <n v="0"/>
    <n v="9987"/>
    <x v="1084"/>
    <n v="0"/>
    <x v="0"/>
    <x v="1"/>
    <n v="2.82"/>
    <x v="1"/>
    <x v="1"/>
    <x v="13"/>
    <x v="9"/>
    <n v="0"/>
  </r>
  <r>
    <n v="85230"/>
    <x v="990"/>
    <n v="85"/>
    <x v="25"/>
    <n v="1222"/>
    <n v="31"/>
    <n v="0"/>
    <n v="0"/>
    <n v="0"/>
    <n v="13"/>
    <n v="0"/>
    <n v="0"/>
    <n v="0"/>
    <n v="66"/>
    <n v="0"/>
    <n v="14"/>
    <n v="8"/>
    <n v="298"/>
    <n v="0"/>
    <n v="32"/>
    <n v="17"/>
    <n v="89"/>
    <n v="0"/>
    <n v="0"/>
    <n v="1"/>
    <n v="90"/>
    <n v="0"/>
    <n v="7"/>
    <n v="3"/>
    <n v="14075"/>
    <x v="1085"/>
    <n v="0"/>
    <x v="1"/>
    <x v="1"/>
    <n v="2.82"/>
    <x v="1"/>
    <x v="1"/>
    <x v="17"/>
    <x v="38"/>
    <n v="0"/>
  </r>
  <r>
    <n v="85250"/>
    <x v="991"/>
    <n v="85"/>
    <x v="25"/>
    <n v="5327"/>
    <n v="70"/>
    <n v="0"/>
    <n v="2"/>
    <n v="0"/>
    <n v="73"/>
    <n v="0"/>
    <n v="5"/>
    <n v="0"/>
    <n v="390"/>
    <n v="0"/>
    <n v="32"/>
    <n v="24"/>
    <n v="1603"/>
    <n v="0"/>
    <n v="57"/>
    <n v="54"/>
    <n v="402"/>
    <n v="0"/>
    <n v="5"/>
    <n v="12"/>
    <n v="345"/>
    <n v="0"/>
    <n v="10"/>
    <n v="15"/>
    <n v="40991"/>
    <x v="1086"/>
    <n v="0"/>
    <x v="0"/>
    <x v="1"/>
    <n v="2.82"/>
    <x v="1"/>
    <x v="1"/>
    <x v="74"/>
    <x v="153"/>
    <n v="1"/>
  </r>
  <r>
    <n v="85263"/>
    <x v="992"/>
    <n v="85"/>
    <x v="25"/>
    <n v="1766"/>
    <n v="21"/>
    <n v="0"/>
    <n v="0"/>
    <n v="1"/>
    <n v="26"/>
    <n v="0"/>
    <n v="0"/>
    <n v="0"/>
    <n v="96"/>
    <n v="0"/>
    <n v="2"/>
    <n v="1"/>
    <n v="545"/>
    <n v="0"/>
    <n v="8"/>
    <n v="14"/>
    <n v="159"/>
    <n v="0"/>
    <n v="0"/>
    <n v="2"/>
    <n v="165"/>
    <n v="0"/>
    <n v="0"/>
    <n v="4"/>
    <n v="12875"/>
    <x v="1087"/>
    <n v="0"/>
    <x v="0"/>
    <x v="1"/>
    <n v="2.82"/>
    <x v="1"/>
    <x v="1"/>
    <x v="6"/>
    <x v="41"/>
    <n v="0"/>
  </r>
  <r>
    <n v="85279"/>
    <x v="993"/>
    <n v="85"/>
    <x v="25"/>
    <n v="723"/>
    <n v="2"/>
    <n v="0"/>
    <n v="0"/>
    <n v="0"/>
    <n v="2"/>
    <n v="0"/>
    <n v="0"/>
    <n v="0"/>
    <n v="3"/>
    <n v="0"/>
    <n v="0"/>
    <n v="0"/>
    <n v="295"/>
    <n v="0"/>
    <n v="2"/>
    <n v="2"/>
    <n v="42"/>
    <n v="0"/>
    <n v="0"/>
    <n v="0"/>
    <n v="29"/>
    <n v="0"/>
    <n v="0"/>
    <n v="0"/>
    <n v="1592"/>
    <x v="1088"/>
    <n v="0"/>
    <x v="1"/>
    <x v="0"/>
    <n v="2.82"/>
    <x v="1"/>
    <x v="1"/>
    <x v="1"/>
    <x v="1"/>
    <n v="0"/>
  </r>
  <r>
    <n v="85300"/>
    <x v="85"/>
    <n v="85"/>
    <x v="25"/>
    <n v="561"/>
    <n v="6"/>
    <n v="0"/>
    <n v="0"/>
    <n v="0"/>
    <n v="9"/>
    <n v="0"/>
    <n v="0"/>
    <n v="0"/>
    <n v="127"/>
    <n v="0"/>
    <n v="1"/>
    <n v="15"/>
    <n v="258"/>
    <n v="0"/>
    <n v="8"/>
    <n v="25"/>
    <n v="77"/>
    <n v="0"/>
    <n v="4"/>
    <n v="10"/>
    <n v="66"/>
    <n v="0"/>
    <n v="1"/>
    <n v="4"/>
    <n v="4078"/>
    <x v="1089"/>
    <n v="0"/>
    <x v="0"/>
    <x v="1"/>
    <n v="2.82"/>
    <x v="1"/>
    <x v="1"/>
    <x v="1"/>
    <x v="1"/>
    <n v="0"/>
  </r>
  <r>
    <n v="85315"/>
    <x v="994"/>
    <n v="85"/>
    <x v="25"/>
    <n v="712"/>
    <n v="17"/>
    <n v="0"/>
    <n v="0"/>
    <n v="0"/>
    <n v="7"/>
    <n v="0"/>
    <n v="0"/>
    <n v="0"/>
    <n v="34"/>
    <n v="0"/>
    <n v="1"/>
    <n v="0"/>
    <n v="134"/>
    <n v="0"/>
    <n v="1"/>
    <n v="0"/>
    <n v="54"/>
    <n v="0"/>
    <n v="0"/>
    <n v="0"/>
    <n v="56"/>
    <n v="0"/>
    <n v="2"/>
    <n v="0"/>
    <n v="2367"/>
    <x v="1090"/>
    <n v="0"/>
    <x v="0"/>
    <x v="1"/>
    <n v="2.82"/>
    <x v="1"/>
    <x v="1"/>
    <x v="22"/>
    <x v="12"/>
    <n v="0"/>
  </r>
  <r>
    <n v="85325"/>
    <x v="995"/>
    <n v="85"/>
    <x v="25"/>
    <n v="751"/>
    <n v="14"/>
    <n v="0"/>
    <n v="0"/>
    <n v="0"/>
    <n v="13"/>
    <n v="0"/>
    <n v="0"/>
    <n v="0"/>
    <n v="31"/>
    <n v="0"/>
    <n v="6"/>
    <n v="0"/>
    <n v="212"/>
    <n v="0"/>
    <n v="8"/>
    <n v="2"/>
    <n v="35"/>
    <n v="0"/>
    <n v="0"/>
    <n v="0"/>
    <n v="34"/>
    <n v="0"/>
    <n v="1"/>
    <n v="2"/>
    <n v="9031"/>
    <x v="1091"/>
    <n v="0"/>
    <x v="0"/>
    <x v="1"/>
    <n v="2.82"/>
    <x v="1"/>
    <x v="1"/>
    <x v="6"/>
    <x v="23"/>
    <n v="0"/>
  </r>
  <r>
    <n v="85400"/>
    <x v="996"/>
    <n v="85"/>
    <x v="25"/>
    <n v="724"/>
    <n v="13"/>
    <n v="0"/>
    <n v="0"/>
    <n v="0"/>
    <n v="18"/>
    <n v="0"/>
    <n v="0"/>
    <n v="0"/>
    <n v="75"/>
    <n v="0"/>
    <n v="0"/>
    <n v="0"/>
    <n v="267"/>
    <n v="0"/>
    <n v="7"/>
    <n v="7"/>
    <n v="45"/>
    <n v="0"/>
    <n v="0"/>
    <n v="0"/>
    <n v="95"/>
    <n v="0"/>
    <n v="3"/>
    <n v="0"/>
    <n v="7076"/>
    <x v="1092"/>
    <n v="0"/>
    <x v="0"/>
    <x v="1"/>
    <n v="2.82"/>
    <x v="1"/>
    <x v="1"/>
    <x v="10"/>
    <x v="23"/>
    <n v="0"/>
  </r>
  <r>
    <n v="85410"/>
    <x v="997"/>
    <n v="85"/>
    <x v="25"/>
    <n v="4108"/>
    <n v="39"/>
    <n v="0"/>
    <n v="0"/>
    <n v="3"/>
    <n v="44"/>
    <n v="0"/>
    <n v="0"/>
    <n v="5"/>
    <n v="149"/>
    <n v="0"/>
    <n v="7"/>
    <n v="10"/>
    <n v="728"/>
    <n v="0"/>
    <n v="15"/>
    <n v="35"/>
    <n v="194"/>
    <n v="0"/>
    <n v="2"/>
    <n v="9"/>
    <n v="356"/>
    <n v="0"/>
    <n v="6"/>
    <n v="18"/>
    <n v="26791"/>
    <x v="1093"/>
    <n v="0"/>
    <x v="0"/>
    <x v="1"/>
    <n v="2.82"/>
    <x v="1"/>
    <x v="1"/>
    <x v="17"/>
    <x v="26"/>
    <n v="0"/>
  </r>
  <r>
    <n v="85430"/>
    <x v="998"/>
    <n v="85"/>
    <x v="25"/>
    <n v="1031"/>
    <n v="23"/>
    <n v="0"/>
    <n v="0"/>
    <n v="1"/>
    <n v="13"/>
    <n v="0"/>
    <n v="0"/>
    <n v="0"/>
    <n v="28"/>
    <n v="0"/>
    <n v="1"/>
    <n v="0"/>
    <n v="265"/>
    <n v="0"/>
    <n v="6"/>
    <n v="7"/>
    <n v="71"/>
    <n v="0"/>
    <n v="1"/>
    <n v="1"/>
    <n v="43"/>
    <n v="0"/>
    <n v="1"/>
    <n v="0"/>
    <n v="15197"/>
    <x v="1094"/>
    <n v="0"/>
    <x v="1"/>
    <x v="1"/>
    <n v="2.82"/>
    <x v="1"/>
    <x v="1"/>
    <x v="1"/>
    <x v="2"/>
    <n v="0"/>
  </r>
  <r>
    <n v="85440"/>
    <x v="193"/>
    <n v="85"/>
    <x v="25"/>
    <n v="6358"/>
    <n v="85"/>
    <n v="0"/>
    <n v="2"/>
    <n v="7"/>
    <n v="112"/>
    <n v="0"/>
    <n v="4"/>
    <n v="7"/>
    <n v="235"/>
    <n v="0"/>
    <n v="38"/>
    <n v="46"/>
    <n v="1447"/>
    <n v="0"/>
    <n v="89"/>
    <n v="122"/>
    <n v="408"/>
    <n v="0"/>
    <n v="26"/>
    <n v="38"/>
    <n v="409"/>
    <n v="0"/>
    <n v="37"/>
    <n v="63"/>
    <n v="40227"/>
    <x v="1095"/>
    <n v="0"/>
    <x v="0"/>
    <x v="1"/>
    <n v="2.82"/>
    <x v="1"/>
    <x v="1"/>
    <x v="24"/>
    <x v="86"/>
    <n v="1"/>
  </r>
  <r>
    <n v="85"/>
    <x v="125"/>
    <n v="85"/>
    <x v="25"/>
    <n v="64883"/>
    <n v="882"/>
    <n v="1"/>
    <n v="20"/>
    <n v="26"/>
    <n v="495"/>
    <n v="0"/>
    <n v="14"/>
    <n v="14"/>
    <n v="3317"/>
    <n v="1"/>
    <n v="210"/>
    <n v="268"/>
    <n v="17109"/>
    <n v="7"/>
    <n v="493"/>
    <n v="745"/>
    <n v="4059"/>
    <n v="1"/>
    <n v="93"/>
    <n v="169"/>
    <n v="3704"/>
    <n v="1"/>
    <n v="132"/>
    <n v="204"/>
    <n v="475144"/>
    <x v="1096"/>
    <n v="0"/>
    <x v="1"/>
    <x v="0"/>
    <n v="2.82"/>
    <x v="0"/>
    <x v="0"/>
    <x v="165"/>
    <x v="218"/>
    <n v="3"/>
  </r>
  <r>
    <n v="86001"/>
    <x v="999"/>
    <n v="86"/>
    <x v="26"/>
    <n v="23981"/>
    <n v="376"/>
    <n v="0"/>
    <n v="82"/>
    <n v="11"/>
    <n v="268"/>
    <n v="1"/>
    <n v="60"/>
    <n v="5"/>
    <n v="1349"/>
    <n v="2"/>
    <n v="771"/>
    <n v="135"/>
    <n v="4691"/>
    <n v="5"/>
    <n v="1822"/>
    <n v="296"/>
    <n v="755"/>
    <n v="0"/>
    <n v="202"/>
    <n v="53"/>
    <n v="1322"/>
    <n v="1"/>
    <n v="628"/>
    <n v="102"/>
    <n v="64807"/>
    <x v="1097"/>
    <n v="0"/>
    <x v="1"/>
    <x v="0"/>
    <n v="2.46"/>
    <x v="1"/>
    <x v="1"/>
    <x v="166"/>
    <x v="219"/>
    <n v="1"/>
  </r>
  <r>
    <n v="86219"/>
    <x v="691"/>
    <n v="86"/>
    <x v="26"/>
    <n v="1514"/>
    <n v="10"/>
    <n v="0"/>
    <n v="3"/>
    <n v="1"/>
    <n v="16"/>
    <n v="0"/>
    <n v="6"/>
    <n v="0"/>
    <n v="56"/>
    <n v="0"/>
    <n v="53"/>
    <n v="6"/>
    <n v="196"/>
    <n v="0"/>
    <n v="133"/>
    <n v="13"/>
    <n v="61"/>
    <n v="1"/>
    <n v="20"/>
    <n v="0"/>
    <n v="111"/>
    <n v="0"/>
    <n v="80"/>
    <n v="5"/>
    <n v="5893"/>
    <x v="1098"/>
    <n v="0"/>
    <x v="1"/>
    <x v="1"/>
    <n v="2.46"/>
    <x v="1"/>
    <x v="1"/>
    <x v="24"/>
    <x v="36"/>
    <n v="0"/>
  </r>
  <r>
    <n v="86320"/>
    <x v="1000"/>
    <n v="86"/>
    <x v="26"/>
    <n v="16546"/>
    <n v="206"/>
    <n v="3"/>
    <n v="45"/>
    <n v="11"/>
    <n v="192"/>
    <n v="2"/>
    <n v="65"/>
    <n v="8"/>
    <n v="994"/>
    <n v="0"/>
    <n v="651"/>
    <n v="107"/>
    <n v="4775"/>
    <n v="5"/>
    <n v="1685"/>
    <n v="357"/>
    <n v="692"/>
    <n v="0"/>
    <n v="179"/>
    <n v="55"/>
    <n v="856"/>
    <n v="1"/>
    <n v="385"/>
    <n v="96"/>
    <n v="40980"/>
    <x v="1099"/>
    <n v="0"/>
    <x v="1"/>
    <x v="0"/>
    <n v="2.46"/>
    <x v="1"/>
    <x v="1"/>
    <x v="167"/>
    <x v="220"/>
    <n v="1"/>
  </r>
  <r>
    <n v="86568"/>
    <x v="1001"/>
    <n v="86"/>
    <x v="26"/>
    <n v="30544"/>
    <n v="581"/>
    <n v="4"/>
    <n v="89"/>
    <n v="28"/>
    <n v="423"/>
    <n v="1"/>
    <n v="70"/>
    <n v="20"/>
    <n v="1603"/>
    <n v="2"/>
    <n v="717"/>
    <n v="306"/>
    <n v="10372"/>
    <n v="11"/>
    <n v="2105"/>
    <n v="913"/>
    <n v="1372"/>
    <n v="1"/>
    <n v="185"/>
    <n v="115"/>
    <n v="1338"/>
    <n v="5"/>
    <n v="374"/>
    <n v="157"/>
    <n v="73141"/>
    <x v="1100"/>
    <n v="0"/>
    <x v="1"/>
    <x v="0"/>
    <n v="2.46"/>
    <x v="1"/>
    <x v="1"/>
    <x v="168"/>
    <x v="142"/>
    <n v="1"/>
  </r>
  <r>
    <n v="86569"/>
    <x v="1002"/>
    <n v="86"/>
    <x v="26"/>
    <n v="6097"/>
    <n v="68"/>
    <n v="0"/>
    <n v="17"/>
    <n v="6"/>
    <n v="83"/>
    <n v="0"/>
    <n v="11"/>
    <n v="2"/>
    <n v="465"/>
    <n v="0"/>
    <n v="191"/>
    <n v="55"/>
    <n v="1502"/>
    <n v="2"/>
    <n v="372"/>
    <n v="107"/>
    <n v="290"/>
    <n v="0"/>
    <n v="46"/>
    <n v="28"/>
    <n v="428"/>
    <n v="0"/>
    <n v="129"/>
    <n v="35"/>
    <n v="17043"/>
    <x v="1101"/>
    <n v="0"/>
    <x v="1"/>
    <x v="1"/>
    <n v="2.46"/>
    <x v="1"/>
    <x v="1"/>
    <x v="2"/>
    <x v="17"/>
    <n v="0"/>
  </r>
  <r>
    <n v="86571"/>
    <x v="1003"/>
    <n v="86"/>
    <x v="26"/>
    <n v="7383"/>
    <n v="143"/>
    <n v="0"/>
    <n v="12"/>
    <n v="3"/>
    <n v="119"/>
    <n v="0"/>
    <n v="11"/>
    <n v="2"/>
    <n v="593"/>
    <n v="0"/>
    <n v="137"/>
    <n v="70"/>
    <n v="2879"/>
    <n v="4"/>
    <n v="450"/>
    <n v="215"/>
    <n v="401"/>
    <n v="0"/>
    <n v="45"/>
    <n v="35"/>
    <n v="385"/>
    <n v="0"/>
    <n v="104"/>
    <n v="56"/>
    <n v="38586"/>
    <x v="1102"/>
    <n v="0"/>
    <x v="1"/>
    <x v="1"/>
    <n v="2.46"/>
    <x v="1"/>
    <x v="1"/>
    <x v="112"/>
    <x v="59"/>
    <n v="0"/>
  </r>
  <r>
    <n v="86573"/>
    <x v="1004"/>
    <n v="86"/>
    <x v="26"/>
    <n v="6926"/>
    <n v="187"/>
    <n v="0"/>
    <n v="45"/>
    <n v="4"/>
    <n v="166"/>
    <n v="0"/>
    <n v="86"/>
    <n v="3"/>
    <n v="731"/>
    <n v="1"/>
    <n v="717"/>
    <n v="39"/>
    <n v="2715"/>
    <n v="1"/>
    <n v="1558"/>
    <n v="123"/>
    <n v="256"/>
    <n v="0"/>
    <n v="76"/>
    <n v="12"/>
    <n v="317"/>
    <n v="1"/>
    <n v="282"/>
    <n v="29"/>
    <n v="32718"/>
    <x v="1103"/>
    <n v="0"/>
    <x v="1"/>
    <x v="0"/>
    <n v="2.46"/>
    <x v="1"/>
    <x v="1"/>
    <x v="69"/>
    <x v="221"/>
    <n v="1"/>
  </r>
  <r>
    <n v="86749"/>
    <x v="1005"/>
    <n v="86"/>
    <x v="26"/>
    <n v="4428"/>
    <n v="43"/>
    <n v="0"/>
    <n v="19"/>
    <n v="5"/>
    <n v="24"/>
    <n v="0"/>
    <n v="19"/>
    <n v="2"/>
    <n v="165"/>
    <n v="0"/>
    <n v="235"/>
    <n v="15"/>
    <n v="566"/>
    <n v="1"/>
    <n v="621"/>
    <n v="50"/>
    <n v="211"/>
    <n v="0"/>
    <n v="122"/>
    <n v="14"/>
    <n v="351"/>
    <n v="0"/>
    <n v="411"/>
    <n v="31"/>
    <n v="16997"/>
    <x v="1104"/>
    <n v="0"/>
    <x v="1"/>
    <x v="1"/>
    <n v="2.46"/>
    <x v="1"/>
    <x v="1"/>
    <x v="74"/>
    <x v="70"/>
    <n v="1"/>
  </r>
  <r>
    <n v="86755"/>
    <x v="90"/>
    <n v="86"/>
    <x v="26"/>
    <n v="1696"/>
    <n v="11"/>
    <n v="0"/>
    <n v="1"/>
    <n v="2"/>
    <n v="14"/>
    <n v="0"/>
    <n v="3"/>
    <n v="0"/>
    <n v="87"/>
    <n v="0"/>
    <n v="36"/>
    <n v="10"/>
    <n v="243"/>
    <n v="1"/>
    <n v="116"/>
    <n v="20"/>
    <n v="63"/>
    <n v="0"/>
    <n v="22"/>
    <n v="2"/>
    <n v="88"/>
    <n v="1"/>
    <n v="44"/>
    <n v="13"/>
    <n v="6332"/>
    <x v="1105"/>
    <n v="0"/>
    <x v="1"/>
    <x v="1"/>
    <n v="2.46"/>
    <x v="1"/>
    <x v="1"/>
    <x v="30"/>
    <x v="36"/>
    <n v="0"/>
  </r>
  <r>
    <n v="86757"/>
    <x v="860"/>
    <n v="86"/>
    <x v="26"/>
    <n v="9981"/>
    <n v="165"/>
    <n v="0"/>
    <n v="35"/>
    <n v="8"/>
    <n v="226"/>
    <n v="0"/>
    <n v="36"/>
    <n v="12"/>
    <n v="544"/>
    <n v="2"/>
    <n v="309"/>
    <n v="63"/>
    <n v="3827"/>
    <n v="9"/>
    <n v="1141"/>
    <n v="215"/>
    <n v="424"/>
    <n v="2"/>
    <n v="72"/>
    <n v="28"/>
    <n v="471"/>
    <n v="0"/>
    <n v="159"/>
    <n v="68"/>
    <n v="21293"/>
    <x v="1106"/>
    <n v="0"/>
    <x v="1"/>
    <x v="0"/>
    <n v="2.46"/>
    <x v="1"/>
    <x v="1"/>
    <x v="169"/>
    <x v="222"/>
    <n v="1"/>
  </r>
  <r>
    <n v="86760"/>
    <x v="769"/>
    <n v="86"/>
    <x v="26"/>
    <n v="1904"/>
    <n v="15"/>
    <n v="0"/>
    <n v="6"/>
    <n v="1"/>
    <n v="9"/>
    <n v="0"/>
    <n v="13"/>
    <n v="0"/>
    <n v="80"/>
    <n v="0"/>
    <n v="168"/>
    <n v="3"/>
    <n v="194"/>
    <n v="1"/>
    <n v="427"/>
    <n v="13"/>
    <n v="70"/>
    <n v="0"/>
    <n v="44"/>
    <n v="4"/>
    <n v="219"/>
    <n v="0"/>
    <n v="203"/>
    <n v="7"/>
    <n v="7831"/>
    <x v="1107"/>
    <n v="0"/>
    <x v="1"/>
    <x v="0"/>
    <n v="2.46"/>
    <x v="1"/>
    <x v="1"/>
    <x v="106"/>
    <x v="70"/>
    <n v="0"/>
  </r>
  <r>
    <n v="86865"/>
    <x v="1006"/>
    <n v="86"/>
    <x v="26"/>
    <n v="19533"/>
    <n v="381"/>
    <n v="0"/>
    <n v="32"/>
    <n v="7"/>
    <n v="329"/>
    <n v="1"/>
    <n v="52"/>
    <n v="11"/>
    <n v="1342"/>
    <n v="1"/>
    <n v="610"/>
    <n v="123"/>
    <n v="6468"/>
    <n v="4"/>
    <n v="1707"/>
    <n v="443"/>
    <n v="1190"/>
    <n v="2"/>
    <n v="202"/>
    <n v="88"/>
    <n v="1550"/>
    <n v="1"/>
    <n v="552"/>
    <n v="124"/>
    <n v="35984"/>
    <x v="1108"/>
    <n v="0"/>
    <x v="1"/>
    <x v="0"/>
    <n v="2.46"/>
    <x v="1"/>
    <x v="1"/>
    <x v="144"/>
    <x v="223"/>
    <n v="1"/>
  </r>
  <r>
    <n v="86885"/>
    <x v="1007"/>
    <n v="86"/>
    <x v="26"/>
    <n v="12964"/>
    <n v="169"/>
    <n v="2"/>
    <n v="52"/>
    <n v="2"/>
    <n v="144"/>
    <n v="1"/>
    <n v="34"/>
    <n v="3"/>
    <n v="830"/>
    <n v="10"/>
    <n v="461"/>
    <n v="65"/>
    <n v="2814"/>
    <n v="24"/>
    <n v="1055"/>
    <n v="135"/>
    <n v="616"/>
    <n v="7"/>
    <n v="154"/>
    <n v="20"/>
    <n v="1484"/>
    <n v="6"/>
    <n v="557"/>
    <n v="79"/>
    <n v="27111"/>
    <x v="1109"/>
    <n v="0"/>
    <x v="1"/>
    <x v="0"/>
    <n v="2.46"/>
    <x v="1"/>
    <x v="1"/>
    <x v="5"/>
    <x v="224"/>
    <n v="1"/>
  </r>
  <r>
    <n v="86"/>
    <x v="125"/>
    <n v="86"/>
    <x v="26"/>
    <n v="143497"/>
    <n v="2355"/>
    <n v="9"/>
    <n v="438"/>
    <n v="89"/>
    <n v="2013"/>
    <n v="6"/>
    <n v="466"/>
    <n v="68"/>
    <n v="8839"/>
    <n v="18"/>
    <n v="5056"/>
    <n v="997"/>
    <n v="41242"/>
    <n v="68"/>
    <n v="13192"/>
    <n v="2900"/>
    <n v="6401"/>
    <n v="13"/>
    <n v="1369"/>
    <n v="454"/>
    <n v="8920"/>
    <n v="16"/>
    <n v="3908"/>
    <n v="802"/>
    <n v="388716"/>
    <x v="1110"/>
    <n v="0"/>
    <x v="1"/>
    <x v="0"/>
    <n v="2.46"/>
    <x v="0"/>
    <x v="0"/>
    <x v="170"/>
    <x v="225"/>
    <n v="8"/>
  </r>
  <r>
    <n v="88564"/>
    <x v="723"/>
    <n v="88"/>
    <x v="27"/>
    <n v="31"/>
    <n v="1"/>
    <n v="0"/>
    <n v="0"/>
    <n v="0"/>
    <n v="1"/>
    <n v="0"/>
    <n v="0"/>
    <n v="0"/>
    <n v="0"/>
    <n v="0"/>
    <n v="0"/>
    <n v="0"/>
    <n v="6"/>
    <n v="0"/>
    <n v="0"/>
    <n v="2"/>
    <n v="0"/>
    <n v="0"/>
    <n v="0"/>
    <n v="0"/>
    <n v="3"/>
    <n v="0"/>
    <n v="0"/>
    <n v="1"/>
    <n v="5940"/>
    <x v="1111"/>
    <n v="0"/>
    <x v="0"/>
    <x v="1"/>
    <n v="2.74"/>
    <x v="1"/>
    <x v="1"/>
    <x v="171"/>
    <x v="226"/>
    <n v="0"/>
  </r>
  <r>
    <n v="88"/>
    <x v="125"/>
    <n v="88"/>
    <x v="27"/>
    <n v="609"/>
    <n v="10"/>
    <n v="0"/>
    <n v="0"/>
    <n v="2"/>
    <n v="2"/>
    <n v="0"/>
    <n v="0"/>
    <n v="0"/>
    <n v="8"/>
    <n v="0"/>
    <n v="0"/>
    <n v="12"/>
    <n v="102"/>
    <n v="0"/>
    <n v="4"/>
    <n v="67"/>
    <n v="15"/>
    <n v="0"/>
    <n v="1"/>
    <n v="3"/>
    <n v="30"/>
    <n v="0"/>
    <n v="0"/>
    <n v="26"/>
    <n v="62249"/>
    <x v="1112"/>
    <n v="0"/>
    <x v="1"/>
    <x v="0"/>
    <n v="2.74"/>
    <x v="0"/>
    <x v="0"/>
    <x v="171"/>
    <x v="226"/>
    <n v="0"/>
  </r>
  <r>
    <n v="91001"/>
    <x v="1008"/>
    <n v="91"/>
    <x v="28"/>
    <n v="2754"/>
    <n v="65"/>
    <n v="0"/>
    <n v="23"/>
    <n v="6"/>
    <n v="64"/>
    <n v="0"/>
    <n v="20"/>
    <n v="8"/>
    <n v="210"/>
    <n v="1"/>
    <n v="335"/>
    <n v="25"/>
    <n v="735"/>
    <n v="0"/>
    <n v="617"/>
    <n v="66"/>
    <n v="134"/>
    <n v="0"/>
    <n v="64"/>
    <n v="14"/>
    <n v="84"/>
    <n v="0"/>
    <n v="104"/>
    <n v="22"/>
    <n v="54927"/>
    <x v="1113"/>
    <n v="0"/>
    <x v="1"/>
    <x v="0"/>
    <n v="3.8"/>
    <x v="1"/>
    <x v="1"/>
    <x v="11"/>
    <x v="106"/>
    <n v="1"/>
  </r>
  <r>
    <n v="91540"/>
    <x v="1009"/>
    <n v="91"/>
    <x v="28"/>
    <n v="48"/>
    <n v="1"/>
    <n v="0"/>
    <n v="0"/>
    <n v="0"/>
    <n v="0"/>
    <n v="0"/>
    <n v="2"/>
    <n v="0"/>
    <n v="2"/>
    <n v="0"/>
    <n v="6"/>
    <n v="1"/>
    <n v="15"/>
    <n v="0"/>
    <n v="28"/>
    <n v="1"/>
    <n v="5"/>
    <n v="0"/>
    <n v="0"/>
    <n v="0"/>
    <n v="3"/>
    <n v="0"/>
    <n v="2"/>
    <n v="0"/>
    <n v="10928"/>
    <x v="1114"/>
    <n v="0"/>
    <x v="1"/>
    <x v="0"/>
    <n v="3.8"/>
    <x v="1"/>
    <x v="1"/>
    <x v="13"/>
    <x v="2"/>
    <n v="0"/>
  </r>
  <r>
    <n v="91"/>
    <x v="125"/>
    <n v="91"/>
    <x v="28"/>
    <n v="3085"/>
    <n v="84"/>
    <n v="0"/>
    <n v="34"/>
    <n v="6"/>
    <n v="79"/>
    <n v="0"/>
    <n v="28"/>
    <n v="8"/>
    <n v="217"/>
    <n v="1"/>
    <n v="359"/>
    <n v="30"/>
    <n v="766"/>
    <n v="0"/>
    <n v="676"/>
    <n v="72"/>
    <n v="140"/>
    <n v="0"/>
    <n v="64"/>
    <n v="14"/>
    <n v="87"/>
    <n v="0"/>
    <n v="109"/>
    <n v="23"/>
    <n v="65855"/>
    <x v="1115"/>
    <n v="0"/>
    <x v="1"/>
    <x v="0"/>
    <n v="3.8"/>
    <x v="0"/>
    <x v="0"/>
    <x v="62"/>
    <x v="31"/>
    <n v="1"/>
  </r>
  <r>
    <n v="94001"/>
    <x v="1010"/>
    <n v="94"/>
    <x v="29"/>
    <n v="7254"/>
    <n v="123"/>
    <n v="1"/>
    <n v="152"/>
    <n v="5"/>
    <n v="125"/>
    <n v="0"/>
    <n v="144"/>
    <n v="2"/>
    <n v="626"/>
    <n v="0"/>
    <n v="2684"/>
    <n v="18"/>
    <n v="1117"/>
    <n v="0"/>
    <n v="4193"/>
    <n v="58"/>
    <n v="127"/>
    <n v="0"/>
    <n v="241"/>
    <n v="10"/>
    <n v="149"/>
    <n v="0"/>
    <n v="850"/>
    <n v="12"/>
    <n v="37917"/>
    <x v="1116"/>
    <n v="0"/>
    <x v="1"/>
    <x v="1"/>
    <n v="3.38"/>
    <x v="1"/>
    <x v="1"/>
    <x v="24"/>
    <x v="79"/>
    <n v="1"/>
  </r>
  <r>
    <n v="94343"/>
    <x v="1011"/>
    <n v="94"/>
    <x v="29"/>
    <n v="1075"/>
    <n v="19"/>
    <n v="0"/>
    <n v="61"/>
    <n v="0"/>
    <n v="6"/>
    <n v="0"/>
    <n v="25"/>
    <n v="0"/>
    <n v="74"/>
    <n v="0"/>
    <n v="449"/>
    <n v="0"/>
    <n v="149"/>
    <n v="4"/>
    <n v="661"/>
    <n v="0"/>
    <n v="13"/>
    <n v="0"/>
    <n v="22"/>
    <n v="0"/>
    <n v="24"/>
    <n v="4"/>
    <n v="130"/>
    <n v="0"/>
    <n v="11085"/>
    <x v="1117"/>
    <n v="0"/>
    <x v="0"/>
    <x v="1"/>
    <n v="3.38"/>
    <x v="1"/>
    <x v="1"/>
    <x v="2"/>
    <x v="5"/>
    <n v="0"/>
  </r>
  <r>
    <n v="94"/>
    <x v="125"/>
    <n v="94"/>
    <x v="29"/>
    <n v="8487"/>
    <n v="154"/>
    <n v="1"/>
    <n v="217"/>
    <n v="5"/>
    <n v="145"/>
    <n v="0"/>
    <n v="173"/>
    <n v="2"/>
    <n v="717"/>
    <n v="0"/>
    <n v="3166"/>
    <n v="28"/>
    <n v="1302"/>
    <n v="4"/>
    <n v="4904"/>
    <n v="74"/>
    <n v="141"/>
    <n v="0"/>
    <n v="264"/>
    <n v="13"/>
    <n v="181"/>
    <n v="4"/>
    <n v="997"/>
    <n v="12"/>
    <n v="49002"/>
    <x v="1118"/>
    <n v="0"/>
    <x v="1"/>
    <x v="2"/>
    <n v="3.38"/>
    <x v="0"/>
    <x v="0"/>
    <x v="23"/>
    <x v="34"/>
    <n v="1"/>
  </r>
  <r>
    <n v="95001"/>
    <x v="1012"/>
    <n v="95"/>
    <x v="30"/>
    <n v="24846"/>
    <n v="314"/>
    <n v="0"/>
    <n v="79"/>
    <n v="20"/>
    <n v="246"/>
    <n v="0"/>
    <n v="71"/>
    <n v="6"/>
    <n v="1254"/>
    <n v="1"/>
    <n v="871"/>
    <n v="161"/>
    <n v="7941"/>
    <n v="8"/>
    <n v="1481"/>
    <n v="552"/>
    <n v="1259"/>
    <n v="1"/>
    <n v="134"/>
    <n v="86"/>
    <n v="856"/>
    <n v="0"/>
    <n v="181"/>
    <n v="75"/>
    <n v="63208"/>
    <x v="1119"/>
    <n v="1"/>
    <x v="1"/>
    <x v="0"/>
    <n v="2.83"/>
    <x v="1"/>
    <x v="1"/>
    <x v="172"/>
    <x v="227"/>
    <n v="0"/>
  </r>
  <r>
    <n v="95015"/>
    <x v="156"/>
    <n v="95"/>
    <x v="30"/>
    <n v="2736"/>
    <n v="41"/>
    <n v="0"/>
    <n v="2"/>
    <n v="5"/>
    <n v="47"/>
    <n v="0"/>
    <n v="1"/>
    <n v="3"/>
    <n v="263"/>
    <n v="0"/>
    <n v="60"/>
    <n v="49"/>
    <n v="1321"/>
    <n v="3"/>
    <n v="152"/>
    <n v="164"/>
    <n v="192"/>
    <n v="0"/>
    <n v="17"/>
    <n v="16"/>
    <n v="117"/>
    <n v="0"/>
    <n v="19"/>
    <n v="32"/>
    <n v="11618"/>
    <x v="1120"/>
    <n v="0"/>
    <x v="0"/>
    <x v="1"/>
    <n v="2.83"/>
    <x v="1"/>
    <x v="1"/>
    <x v="27"/>
    <x v="29"/>
    <n v="0"/>
  </r>
  <r>
    <n v="95025"/>
    <x v="1013"/>
    <n v="95"/>
    <x v="30"/>
    <n v="3025"/>
    <n v="37"/>
    <n v="0"/>
    <n v="3"/>
    <n v="3"/>
    <n v="42"/>
    <n v="0"/>
    <n v="1"/>
    <n v="1"/>
    <n v="171"/>
    <n v="0"/>
    <n v="26"/>
    <n v="20"/>
    <n v="1108"/>
    <n v="1"/>
    <n v="110"/>
    <n v="75"/>
    <n v="181"/>
    <n v="0"/>
    <n v="9"/>
    <n v="7"/>
    <n v="117"/>
    <n v="0"/>
    <n v="13"/>
    <n v="19"/>
    <n v="17478"/>
    <x v="1121"/>
    <n v="0"/>
    <x v="0"/>
    <x v="0"/>
    <n v="2.83"/>
    <x v="1"/>
    <x v="1"/>
    <x v="4"/>
    <x v="138"/>
    <n v="0"/>
  </r>
  <r>
    <n v="95200"/>
    <x v="245"/>
    <n v="95"/>
    <x v="30"/>
    <n v="632"/>
    <n v="12"/>
    <n v="0"/>
    <n v="6"/>
    <n v="1"/>
    <n v="5"/>
    <n v="0"/>
    <n v="7"/>
    <n v="1"/>
    <n v="14"/>
    <n v="0"/>
    <n v="25"/>
    <n v="2"/>
    <n v="137"/>
    <n v="0"/>
    <n v="128"/>
    <n v="13"/>
    <n v="3"/>
    <n v="0"/>
    <n v="13"/>
    <n v="0"/>
    <n v="30"/>
    <n v="0"/>
    <n v="19"/>
    <n v="1"/>
    <n v="8193"/>
    <x v="1122"/>
    <n v="0"/>
    <x v="1"/>
    <x v="1"/>
    <n v="2.83"/>
    <x v="1"/>
    <x v="1"/>
    <x v="24"/>
    <x v="9"/>
    <n v="0"/>
  </r>
  <r>
    <n v="95"/>
    <x v="125"/>
    <n v="95"/>
    <x v="30"/>
    <n v="31239"/>
    <n v="404"/>
    <n v="0"/>
    <n v="90"/>
    <n v="29"/>
    <n v="340"/>
    <n v="0"/>
    <n v="80"/>
    <n v="11"/>
    <n v="1702"/>
    <n v="1"/>
    <n v="982"/>
    <n v="232"/>
    <n v="10507"/>
    <n v="12"/>
    <n v="1871"/>
    <n v="804"/>
    <n v="1635"/>
    <n v="1"/>
    <n v="173"/>
    <n v="109"/>
    <n v="1120"/>
    <n v="0"/>
    <n v="232"/>
    <n v="127"/>
    <n v="100497"/>
    <x v="1123"/>
    <n v="1"/>
    <x v="1"/>
    <x v="0"/>
    <n v="2.83"/>
    <x v="0"/>
    <x v="0"/>
    <x v="173"/>
    <x v="172"/>
    <n v="0"/>
  </r>
  <r>
    <n v="97001"/>
    <x v="1014"/>
    <n v="97"/>
    <x v="31"/>
    <n v="4512"/>
    <n v="71"/>
    <n v="0"/>
    <n v="73"/>
    <n v="4"/>
    <n v="32"/>
    <n v="0"/>
    <n v="45"/>
    <n v="1"/>
    <n v="72"/>
    <n v="1"/>
    <n v="652"/>
    <n v="7"/>
    <n v="437"/>
    <n v="1"/>
    <n v="1619"/>
    <n v="32"/>
    <n v="102"/>
    <n v="0"/>
    <n v="209"/>
    <n v="3"/>
    <n v="46"/>
    <n v="0"/>
    <n v="254"/>
    <n v="5"/>
    <n v="34886"/>
    <x v="1124"/>
    <n v="0"/>
    <x v="0"/>
    <x v="0"/>
    <n v="3.54"/>
    <x v="1"/>
    <x v="1"/>
    <x v="24"/>
    <x v="23"/>
    <n v="1"/>
  </r>
  <r>
    <n v="97161"/>
    <x v="1015"/>
    <n v="97"/>
    <x v="31"/>
    <n v="336"/>
    <n v="6"/>
    <n v="0"/>
    <n v="5"/>
    <n v="0"/>
    <n v="1"/>
    <n v="0"/>
    <n v="1"/>
    <n v="0"/>
    <n v="4"/>
    <n v="0"/>
    <n v="74"/>
    <n v="0"/>
    <n v="19"/>
    <n v="0"/>
    <n v="187"/>
    <n v="1"/>
    <n v="6"/>
    <n v="0"/>
    <n v="33"/>
    <n v="0"/>
    <n v="4"/>
    <n v="0"/>
    <n v="21"/>
    <n v="0"/>
    <n v="3600"/>
    <x v="1125"/>
    <n v="0"/>
    <x v="0"/>
    <x v="1"/>
    <n v="3.54"/>
    <x v="1"/>
    <x v="1"/>
    <x v="1"/>
    <x v="2"/>
    <n v="0"/>
  </r>
  <r>
    <n v="97666"/>
    <x v="1016"/>
    <n v="97"/>
    <x v="31"/>
    <n v="86"/>
    <n v="2"/>
    <n v="0"/>
    <n v="4"/>
    <n v="0"/>
    <n v="0"/>
    <n v="0"/>
    <n v="1"/>
    <n v="0"/>
    <n v="1"/>
    <n v="0"/>
    <n v="1"/>
    <n v="0"/>
    <n v="23"/>
    <n v="0"/>
    <n v="28"/>
    <n v="0"/>
    <n v="0"/>
    <n v="0"/>
    <n v="2"/>
    <n v="0"/>
    <n v="1"/>
    <n v="0"/>
    <n v="1"/>
    <n v="0"/>
    <n v="2608"/>
    <x v="1126"/>
    <n v="0"/>
    <x v="0"/>
    <x v="1"/>
    <n v="3.54"/>
    <x v="1"/>
    <x v="1"/>
    <x v="1"/>
    <x v="36"/>
    <n v="0"/>
  </r>
  <r>
    <n v="97"/>
    <x v="125"/>
    <n v="97"/>
    <x v="31"/>
    <n v="4988"/>
    <n v="81"/>
    <n v="0"/>
    <n v="85"/>
    <n v="4"/>
    <n v="34"/>
    <n v="0"/>
    <n v="49"/>
    <n v="1"/>
    <n v="77"/>
    <n v="1"/>
    <n v="736"/>
    <n v="7"/>
    <n v="479"/>
    <n v="1"/>
    <n v="1849"/>
    <n v="33"/>
    <n v="108"/>
    <n v="0"/>
    <n v="244"/>
    <n v="3"/>
    <n v="51"/>
    <n v="0"/>
    <n v="283"/>
    <n v="5"/>
    <n v="41094"/>
    <x v="1127"/>
    <n v="0"/>
    <x v="0"/>
    <x v="0"/>
    <n v="3.54"/>
    <x v="0"/>
    <x v="0"/>
    <x v="22"/>
    <x v="4"/>
    <n v="1"/>
  </r>
  <r>
    <n v="99001"/>
    <x v="1017"/>
    <n v="99"/>
    <x v="32"/>
    <n v="3298"/>
    <n v="103"/>
    <n v="0"/>
    <n v="20"/>
    <n v="3"/>
    <n v="82"/>
    <n v="0"/>
    <n v="16"/>
    <n v="0"/>
    <n v="317"/>
    <n v="0"/>
    <n v="208"/>
    <n v="4"/>
    <n v="1125"/>
    <n v="0"/>
    <n v="353"/>
    <n v="28"/>
    <n v="215"/>
    <n v="0"/>
    <n v="69"/>
    <n v="5"/>
    <n v="187"/>
    <n v="0"/>
    <n v="84"/>
    <n v="6"/>
    <n v="22614"/>
    <x v="1128"/>
    <n v="0"/>
    <x v="1"/>
    <x v="0"/>
    <n v="3.48"/>
    <x v="1"/>
    <x v="1"/>
    <x v="174"/>
    <x v="7"/>
    <n v="1"/>
  </r>
  <r>
    <n v="99524"/>
    <x v="1018"/>
    <n v="99"/>
    <x v="32"/>
    <n v="891"/>
    <n v="33"/>
    <n v="0"/>
    <n v="7"/>
    <n v="1"/>
    <n v="10"/>
    <n v="0"/>
    <n v="3"/>
    <n v="1"/>
    <n v="85"/>
    <n v="0"/>
    <n v="81"/>
    <n v="6"/>
    <n v="507"/>
    <n v="0"/>
    <n v="159"/>
    <n v="49"/>
    <n v="62"/>
    <n v="0"/>
    <n v="17"/>
    <n v="6"/>
    <n v="88"/>
    <n v="0"/>
    <n v="77"/>
    <n v="11"/>
    <n v="11205"/>
    <x v="1129"/>
    <n v="0"/>
    <x v="0"/>
    <x v="1"/>
    <n v="3.48"/>
    <x v="1"/>
    <x v="1"/>
    <x v="30"/>
    <x v="7"/>
    <n v="0"/>
  </r>
  <r>
    <n v="99624"/>
    <x v="1019"/>
    <n v="99"/>
    <x v="32"/>
    <n v="409"/>
    <n v="10"/>
    <n v="0"/>
    <n v="5"/>
    <n v="0"/>
    <n v="1"/>
    <n v="0"/>
    <n v="1"/>
    <n v="0"/>
    <n v="4"/>
    <n v="0"/>
    <n v="8"/>
    <n v="0"/>
    <n v="120"/>
    <n v="0"/>
    <n v="24"/>
    <n v="4"/>
    <n v="19"/>
    <n v="0"/>
    <n v="0"/>
    <n v="0"/>
    <n v="27"/>
    <n v="0"/>
    <n v="16"/>
    <n v="5"/>
    <n v="4640"/>
    <x v="1130"/>
    <n v="0"/>
    <x v="0"/>
    <x v="1"/>
    <n v="3.48"/>
    <x v="1"/>
    <x v="1"/>
    <x v="1"/>
    <x v="2"/>
    <n v="0"/>
  </r>
  <r>
    <n v="99773"/>
    <x v="1020"/>
    <n v="99"/>
    <x v="32"/>
    <n v="1759"/>
    <n v="54"/>
    <n v="0"/>
    <n v="54"/>
    <n v="0"/>
    <n v="25"/>
    <n v="0"/>
    <n v="32"/>
    <n v="0"/>
    <n v="85"/>
    <n v="2"/>
    <n v="204"/>
    <n v="2"/>
    <n v="463"/>
    <n v="2"/>
    <n v="349"/>
    <n v="12"/>
    <n v="95"/>
    <n v="0"/>
    <n v="27"/>
    <n v="4"/>
    <n v="46"/>
    <n v="0"/>
    <n v="42"/>
    <n v="1"/>
    <n v="87018"/>
    <x v="1131"/>
    <n v="0"/>
    <x v="0"/>
    <x v="1"/>
    <n v="3.48"/>
    <x v="1"/>
    <x v="1"/>
    <x v="1"/>
    <x v="5"/>
    <n v="1"/>
  </r>
  <r>
    <n v="99"/>
    <x v="125"/>
    <n v="99"/>
    <x v="32"/>
    <n v="6357"/>
    <n v="200"/>
    <n v="0"/>
    <n v="86"/>
    <n v="4"/>
    <n v="118"/>
    <n v="0"/>
    <n v="52"/>
    <n v="1"/>
    <n v="491"/>
    <n v="2"/>
    <n v="501"/>
    <n v="12"/>
    <n v="2215"/>
    <n v="2"/>
    <n v="885"/>
    <n v="93"/>
    <n v="391"/>
    <n v="0"/>
    <n v="113"/>
    <n v="15"/>
    <n v="348"/>
    <n v="0"/>
    <n v="219"/>
    <n v="23"/>
    <n v="125477"/>
    <x v="1132"/>
    <n v="0"/>
    <x v="1"/>
    <x v="0"/>
    <n v="3.48"/>
    <x v="0"/>
    <x v="0"/>
    <x v="175"/>
    <x v="17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763F41-EFCC-4110-B393-CA4505E8DDD0}" name="TablaDinámica9" cacheId="7" applyNumberFormats="0" applyBorderFormats="0" applyFontFormats="0" applyPatternFormats="0" applyAlignmentFormats="0" applyWidthHeightFormats="1" dataCaption="Valores" updatedVersion="8" minRefreshableVersion="3" rowGrandTotals="0" colGrandTotals="0" itemPrintTitles="1" createdVersion="8" indent="0" compact="0" compactData="0" multipleFieldFilters="0">
  <location ref="AI7:AJ8" firstHeaderRow="1" firstDataRow="1" firstDataCol="2"/>
  <pivotFields count="40">
    <pivotField compact="0" outline="0" showAll="0" defaultSubtotal="0"/>
    <pivotField compact="0" outline="0" subtotalTop="0" showAll="0" defaultSubtotal="0">
      <items count="1021">
        <item h="1" x="1"/>
        <item h="1" x="739"/>
        <item h="1" x="2"/>
        <item h="1" x="661"/>
        <item h="1" x="558"/>
        <item h="1" x="587"/>
        <item h="1" x="150"/>
        <item h="1" x="588"/>
        <item h="1" x="447"/>
        <item h="1" x="395"/>
        <item h="1" x="799"/>
        <item h="1" x="316"/>
        <item h="1" x="983"/>
        <item h="1" x="396"/>
        <item h="1" x="589"/>
        <item h="1" x="448"/>
        <item h="1" x="343"/>
        <item h="1" x="941"/>
        <item h="1" x="686"/>
        <item h="1" x="3"/>
        <item h="1" x="633"/>
        <item h="1" x="590"/>
        <item h="1" x="358"/>
        <item h="1" x="196"/>
        <item h="1" x="896"/>
        <item h="1" x="591"/>
        <item h="1" x="559"/>
        <item h="1" x="151"/>
        <item h="1" x="897"/>
        <item h="1" x="4"/>
        <item h="1" x="5"/>
        <item h="1" x="898"/>
        <item h="1" x="449"/>
        <item h="1" x="687"/>
        <item h="1" x="942"/>
        <item h="1" x="6"/>
        <item h="1" x="7"/>
        <item h="1" x="8"/>
        <item h="1" x="450"/>
        <item h="1" x="9"/>
        <item h="1" x="317"/>
        <item h="1" x="943"/>
        <item h="1" x="11"/>
        <item h="1" x="899"/>
        <item h="1" x="12"/>
        <item h="1" x="786"/>
        <item h="1" x="516"/>
        <item h="1" x="197"/>
        <item h="1" x="634"/>
        <item h="1" x="318"/>
        <item h="1" x="800"/>
        <item h="1" x="975"/>
        <item h="1" x="976"/>
        <item h="1" x="451"/>
        <item h="1" x="688"/>
        <item h="1" x="740"/>
        <item h="1" x="13"/>
        <item h="1" x="198"/>
        <item h="1" x="152"/>
        <item h="1" x="14"/>
        <item h="1" x="635"/>
        <item h="1" x="153"/>
        <item h="1" x="15"/>
        <item h="1" x="900"/>
        <item h="1" x="154"/>
        <item h="1" x="397"/>
        <item h="1" x="901"/>
        <item h="1" x="560"/>
        <item h="1" x="420"/>
        <item h="1" x="561"/>
        <item h="1" x="562"/>
        <item h="1" x="563"/>
        <item h="1" x="359"/>
        <item h="1" x="127"/>
        <item h="1" x="592"/>
        <item h="1" x="689"/>
        <item x="16"/>
        <item h="1" x="801"/>
        <item h="1" x="662"/>
        <item h="1" x="802"/>
        <item h="1" x="621"/>
        <item h="1" x="155"/>
        <item h="1" x="1011"/>
        <item h="1" x="126"/>
        <item h="1" x="398"/>
        <item h="1" x="319"/>
        <item h="1" x="199"/>
        <item h="1" x="344"/>
        <item h="1" x="787"/>
        <item h="1" x="18"/>
        <item h="1" x="17"/>
        <item h="1" x="452"/>
        <item h="1" x="200"/>
        <item h="1" x="19"/>
        <item h="1" x="201"/>
        <item h="1" x="20"/>
        <item h="1" x="453"/>
        <item h="1" x="202"/>
        <item h="1" x="741"/>
        <item h="1" x="148"/>
        <item h="1" x="454"/>
        <item h="1" x="564"/>
        <item h="1" x="360"/>
        <item h="1" x="399"/>
        <item h="1" x="203"/>
        <item h="1" x="22"/>
        <item h="1" x="798"/>
        <item h="1" x="742"/>
        <item h="1" x="944"/>
        <item h="1" x="204"/>
        <item h="1" x="361"/>
        <item h="1" x="690"/>
        <item h="1" x="946"/>
        <item h="1" x="23"/>
        <item h="1" x="205"/>
        <item h="1" x="455"/>
        <item h="1" x="663"/>
        <item h="1" x="24"/>
        <item h="1" x="456"/>
        <item h="1" x="744"/>
        <item h="1" x="743"/>
        <item h="1" x="25"/>
        <item h="1" x="947"/>
        <item h="1" x="873"/>
        <item h="1" x="902"/>
        <item h="1" x="362"/>
        <item h="1" x="457"/>
        <item h="1" x="156"/>
        <item h="1" x="776"/>
        <item h="1" x="26"/>
        <item h="1" x="363"/>
        <item h="1" x="803"/>
        <item h="1" x="948"/>
        <item h="1" x="364"/>
        <item h="1" x="27"/>
        <item h="1" x="128"/>
        <item h="1" x="593"/>
        <item h="1" x="206"/>
        <item h="1" x="421"/>
        <item h="1" x="129"/>
        <item h="1" x="157"/>
        <item h="1" x="28"/>
        <item h="1" x="458"/>
        <item h="1" x="804"/>
        <item h="1" x="459"/>
        <item h="1" x="29"/>
        <item h="1" x="30"/>
        <item h="1" x="805"/>
        <item h="1" x="31"/>
        <item h="1" x="903"/>
        <item h="1" x="460"/>
        <item h="1" x="566"/>
        <item h="1" x="33"/>
        <item h="1" x="149"/>
        <item h="1" x="345"/>
        <item h="1" x="949"/>
        <item h="1" x="1015"/>
        <item h="1" x="904"/>
        <item h="1" x="664"/>
        <item h="1" x="34"/>
        <item h="1" x="806"/>
        <item h="1" x="422"/>
        <item h="1" x="207"/>
        <item h="1" x="807"/>
        <item h="1" x="636"/>
        <item h="1" x="567"/>
        <item h="1" x="697"/>
        <item h="1" x="461"/>
        <item h="1" x="877"/>
        <item h="1" x="984"/>
        <item h="1" x="905"/>
        <item h="1" x="808"/>
        <item h="1" x="809"/>
        <item h="1" x="462"/>
        <item h="1" x="35"/>
        <item h="1" x="810"/>
        <item h="1" x="423"/>
        <item h="1" x="400"/>
        <item h="1" x="745"/>
        <item h="1" x="208"/>
        <item h="1" x="320"/>
        <item h="1" x="424"/>
        <item h="1" x="463"/>
        <item h="1" x="811"/>
        <item h="1" x="209"/>
        <item h="1" x="222"/>
        <item h="1" x="401"/>
        <item h="1" x="210"/>
        <item h="1" x="211"/>
        <item h="1" x="746"/>
        <item h="1" x="212"/>
        <item h="1" x="213"/>
        <item h="1" x="637"/>
        <item h="1" x="223"/>
        <item h="1" x="464"/>
        <item h="1" x="465"/>
        <item h="1" x="158"/>
        <item h="1" x="638"/>
        <item h="1" x="425"/>
        <item h="1" x="214"/>
        <item h="1" x="812"/>
        <item h="1" x="777"/>
        <item h="1" x="36"/>
        <item h="1" x="21"/>
        <item h="1" x="160"/>
        <item h="1" x="37"/>
        <item h="1" x="906"/>
        <item h="1" x="466"/>
        <item h="1" x="594"/>
        <item h="1" x="691"/>
        <item h="1" x="874"/>
        <item h="1" x="215"/>
        <item h="1" x="38"/>
        <item h="1" x="39"/>
        <item h="1" x="568"/>
        <item h="1" x="813"/>
        <item h="1" x="692"/>
        <item h="1" x="693"/>
        <item h="1" x="814"/>
        <item h="1" x="747"/>
        <item h="1" x="40"/>
        <item h="1" x="216"/>
        <item h="1" x="159"/>
        <item h="1" x="365"/>
        <item h="1" x="815"/>
        <item h="1" x="875"/>
        <item h="1" x="217"/>
        <item h="1" x="467"/>
        <item h="1" x="426"/>
        <item h="1" x="218"/>
        <item h="1" x="876"/>
        <item h="1" x="907"/>
        <item h="1" x="977"/>
        <item h="1" x="694"/>
        <item h="1" x="219"/>
        <item h="1" x="665"/>
        <item h="1" x="220"/>
        <item h="1" x="468"/>
        <item h="1" x="748"/>
        <item h="1" x="221"/>
        <item h="1" x="666"/>
        <item h="1" x="1020"/>
        <item h="1" x="695"/>
        <item h="1" x="696"/>
        <item h="1" x="908"/>
        <item h="1" x="346"/>
        <item h="1" x="816"/>
        <item h="1" x="402"/>
        <item h="1" x="41"/>
        <item h="1" x="950"/>
        <item h="1" x="622"/>
        <item h="1" x="623"/>
        <item h="1" x="909"/>
        <item h="1" x="42"/>
        <item h="1" x="788"/>
        <item h="1" x="224"/>
        <item h="1" x="749"/>
        <item h="1" x="43"/>
        <item h="1" x="951"/>
        <item h="1" x="44"/>
        <item h="1" x="639"/>
        <item h="1" x="952"/>
        <item h="1" x="667"/>
        <item h="1" x="565"/>
        <item h="1" x="750"/>
        <item h="1" x="569"/>
        <item h="1" x="161"/>
        <item h="1" x="817"/>
        <item h="1" x="32"/>
        <item h="1" x="668"/>
        <item h="1" x="953"/>
        <item h="1" x="698"/>
        <item h="1" x="225"/>
        <item h="1" x="469"/>
        <item h="1" x="403"/>
        <item h="1" x="347"/>
        <item h="1" x="669"/>
        <item h="1" x="954"/>
        <item h="1" x="226"/>
        <item h="1" x="818"/>
        <item h="1" x="162"/>
        <item h="1" x="570"/>
        <item h="1" x="624"/>
        <item h="1" x="404"/>
        <item h="1" x="348"/>
        <item h="1" x="699"/>
        <item h="1" x="163"/>
        <item h="1" x="640"/>
        <item h="1" x="819"/>
        <item h="1" x="641"/>
        <item h="1" x="1013"/>
        <item h="1" x="878"/>
        <item h="1" x="470"/>
        <item h="1" x="700"/>
        <item h="1" x="103"/>
        <item h="1" x="701"/>
        <item h="1" x="366"/>
        <item h="1" x="751"/>
        <item h="1" x="752"/>
        <item h="1" x="595"/>
        <item h="1" x="820"/>
        <item h="1" x="821"/>
        <item h="1" x="45"/>
        <item h="1" x="46"/>
        <item h="1" x="910"/>
        <item h="1" x="471"/>
        <item h="1" x="911"/>
        <item h="1" x="321"/>
        <item h="1" x="778"/>
        <item h="1" x="227"/>
        <item h="1" x="912"/>
        <item h="1" x="342"/>
        <item h="1" x="228"/>
        <item h="1" x="822"/>
        <item h="1" x="955"/>
        <item h="1" x="823"/>
        <item h="1" x="472"/>
        <item h="1" x="625"/>
        <item h="1" x="978"/>
        <item h="1" x="473"/>
        <item h="1" x="720"/>
        <item h="1" x="47"/>
        <item h="1" x="913"/>
        <item h="1" x="48"/>
        <item h="1" x="670"/>
        <item h="1" x="642"/>
        <item h="1" x="702"/>
        <item h="1" x="474"/>
        <item h="1" x="475"/>
        <item h="1" x="476"/>
        <item h="1" x="477"/>
        <item h="1" x="478"/>
        <item h="1" x="229"/>
        <item h="1" x="479"/>
        <item h="1" x="824"/>
        <item h="1" x="130"/>
        <item h="1" x="879"/>
        <item h="1" x="480"/>
        <item h="1" x="405"/>
        <item h="1" x="825"/>
        <item h="1" x="230"/>
        <item h="1" x="231"/>
        <item h="1" x="596"/>
        <item h="1" x="779"/>
        <item h="1" x="597"/>
        <item h="1" x="956"/>
        <item h="1" x="49"/>
        <item h="1" x="481"/>
        <item h="1" x="50"/>
        <item h="1" x="826"/>
        <item h="1" x="125"/>
        <item h="1" x="51"/>
        <item h="1" x="406"/>
        <item h="1" x="753"/>
        <item h="1" x="52"/>
        <item h="1" x="827"/>
        <item h="1" x="232"/>
        <item h="1" x="957"/>
        <item h="1" x="367"/>
        <item h="1" x="482"/>
        <item h="1" x="703"/>
        <item h="1" x="945"/>
        <item h="1" x="53"/>
        <item h="1" x="483"/>
        <item h="1" x="704"/>
        <item h="1" x="705"/>
        <item h="1" x="643"/>
        <item h="1" x="914"/>
        <item h="1" x="368"/>
        <item h="1" x="828"/>
        <item h="1" x="880"/>
        <item h="1" x="54"/>
        <item h="1" x="484"/>
        <item h="1" x="55"/>
        <item h="1" x="485"/>
        <item h="1" x="486"/>
        <item h="1" x="233"/>
        <item h="1" x="789"/>
        <item h="1" x="829"/>
        <item h="1" x="487"/>
        <item h="1" x="488"/>
        <item h="1" x="234"/>
        <item h="1" x="830"/>
        <item h="1" x="235"/>
        <item h="1" x="489"/>
        <item h="1" x="754"/>
        <item h="1" x="164"/>
        <item h="1" x="831"/>
        <item h="1" x="985"/>
        <item h="1" x="626"/>
        <item h="1" x="56"/>
        <item h="1" x="755"/>
        <item h="1" x="915"/>
        <item h="1" x="57"/>
        <item h="1" x="598"/>
        <item h="1" x="916"/>
        <item h="1" x="895"/>
        <item h="1" x="917"/>
        <item h="1" x="706"/>
        <item h="1" x="707"/>
        <item h="1" x="1010"/>
        <item h="1" x="369"/>
        <item h="1" x="708"/>
        <item h="1" x="599"/>
        <item h="1" x="600"/>
        <item h="1" x="571"/>
        <item h="1" x="58"/>
        <item h="1" x="59"/>
        <item h="1" x="236"/>
        <item h="1" x="370"/>
        <item h="1" x="958"/>
        <item h="1" x="60"/>
        <item h="1" x="237"/>
        <item h="1" x="61"/>
        <item h="1" x="490"/>
        <item h="1" x="832"/>
        <item h="1" x="833"/>
        <item h="1" x="131"/>
        <item h="1" x="491"/>
        <item h="1" x="572"/>
        <item h="1" x="427"/>
        <item h="1" x="601"/>
        <item h="1" x="834"/>
        <item h="1" x="492"/>
        <item h="1" x="239"/>
        <item h="1" x="62"/>
        <item h="1" x="790"/>
        <item h="1" x="709"/>
        <item h="1" x="959"/>
        <item h="1" x="322"/>
        <item h="1" x="757"/>
        <item h="1" x="63"/>
        <item h="1" x="710"/>
        <item h="1" x="407"/>
        <item h="1" x="408"/>
        <item h="1" x="627"/>
        <item h="1" x="711"/>
        <item h="1" x="673"/>
        <item h="1" x="323"/>
        <item h="1" x="493"/>
        <item h="1" x="349"/>
        <item h="1" x="494"/>
        <item h="1" x="414"/>
        <item h="1" x="495"/>
        <item h="1" x="64"/>
        <item h="1" x="602"/>
        <item h="1" x="758"/>
        <item h="1" x="1018"/>
        <item h="1" x="986"/>
        <item h="1" x="371"/>
        <item h="1" x="780"/>
        <item h="1" x="712"/>
        <item h="1" x="65"/>
        <item h="1" x="241"/>
        <item h="1" x="372"/>
        <item h="1" x="240"/>
        <item h="1" x="791"/>
        <item h="1" x="756"/>
        <item h="1" x="238"/>
        <item h="1" x="835"/>
        <item h="1" x="836"/>
        <item h="1" x="713"/>
        <item h="1" x="675"/>
        <item h="1" x="496"/>
        <item h="1" x="918"/>
        <item h="1" x="1008"/>
        <item h="1" x="919"/>
        <item h="1" x="66"/>
        <item h="1" x="714"/>
        <item h="1" x="573"/>
        <item h="1" x="373"/>
        <item h="1" x="428"/>
        <item h="1" x="715"/>
        <item h="1" x="429"/>
        <item h="1" x="881"/>
        <item h="1" x="759"/>
        <item h="1" x="837"/>
        <item h="1" x="760"/>
        <item h="1" x="132"/>
        <item h="1" x="243"/>
        <item h="1" x="838"/>
        <item h="1" x="67"/>
        <item h="1" x="497"/>
        <item h="1" x="498"/>
        <item h="1" x="165"/>
        <item h="1" x="716"/>
        <item h="1" x="166"/>
        <item h="1" x="628"/>
        <item h="1" x="882"/>
        <item h="1" x="839"/>
        <item h="1" x="133"/>
        <item h="1" x="717"/>
        <item h="1" x="134"/>
        <item h="1" x="409"/>
        <item h="1" x="987"/>
        <item h="1" x="315"/>
        <item h="1" x="499"/>
        <item h="1" x="324"/>
        <item h="1" x="671"/>
        <item h="1" x="167"/>
        <item h="1" x="168"/>
        <item h="1" x="68"/>
        <item h="1" x="244"/>
        <item h="1" x="325"/>
        <item h="1" x="326"/>
        <item h="1" x="792"/>
        <item h="1" x="327"/>
        <item h="1" x="840"/>
        <item h="1" x="0"/>
        <item h="1" x="500"/>
        <item h="1" x="574"/>
        <item h="1" x="575"/>
        <item h="1" x="576"/>
        <item h="1" x="921"/>
        <item h="1" x="374"/>
        <item h="1" x="672"/>
        <item h="1" x="350"/>
        <item h="1" x="245"/>
        <item h="1" x="375"/>
        <item h="1" x="793"/>
        <item h="1" x="1014"/>
        <item h="1" x="999"/>
        <item h="1" x="841"/>
        <item h="1" x="842"/>
        <item h="1" x="430"/>
        <item h="1" x="246"/>
        <item h="1" x="247"/>
        <item h="1" x="248"/>
        <item h="1" x="69"/>
        <item h="1" x="169"/>
        <item h="1" x="431"/>
        <item h="1" x="781"/>
        <item h="1" x="419"/>
        <item h="1" x="988"/>
        <item h="1" x="432"/>
        <item h="1" x="171"/>
        <item h="1" x="351"/>
        <item h="1" x="883"/>
        <item h="1" x="501"/>
        <item h="1" x="249"/>
        <item h="1" x="922"/>
        <item h="1" x="70"/>
        <item h="1" x="71"/>
        <item h="1" x="761"/>
        <item h="1" x="250"/>
        <item h="1" x="72"/>
        <item h="1" x="603"/>
        <item h="1" x="923"/>
        <item h="1" x="74"/>
        <item h="1" x="73"/>
        <item h="1" x="328"/>
        <item h="1" x="586"/>
        <item h="1" x="502"/>
        <item h="1" x="503"/>
        <item h="1" x="504"/>
        <item h="1" x="251"/>
        <item h="1" x="505"/>
        <item h="1" x="329"/>
        <item h="1" x="172"/>
        <item h="1" x="577"/>
        <item h="1" x="644"/>
        <item h="1" x="252"/>
        <item h="1" x="989"/>
        <item h="1" x="578"/>
        <item h="1" x="960"/>
        <item h="1" x="843"/>
        <item h="1" x="762"/>
        <item h="1" x="844"/>
        <item h="1" x="253"/>
        <item h="1" x="75"/>
        <item h="1" x="718"/>
        <item h="1" x="845"/>
        <item h="1" x="604"/>
        <item h="1" x="1000"/>
        <item h="1" x="990"/>
        <item h="1" x="924"/>
        <item h="1" x="719"/>
        <item h="1" x="254"/>
        <item h="1" x="884"/>
        <item h="1" x="255"/>
        <item h="1" x="506"/>
        <item h="1" x="330"/>
        <item h="1" x="376"/>
        <item h="1" x="256"/>
        <item h="1" x="605"/>
        <item h="1" x="410"/>
        <item h="1" x="507"/>
        <item h="1" x="257"/>
        <item h="1" x="258"/>
        <item h="1" x="606"/>
        <item h="1" x="331"/>
        <item h="1" x="846"/>
        <item h="1" x="135"/>
        <item h="1" x="847"/>
        <item h="1" x="961"/>
        <item h="1" x="885"/>
        <item h="1" x="925"/>
        <item h="1" x="763"/>
        <item h="1" x="764"/>
        <item h="1" x="508"/>
        <item h="1" x="259"/>
        <item h="1" x="848"/>
        <item h="1" x="509"/>
        <item h="1" x="510"/>
        <item h="1" x="685"/>
        <item h="1" x="377"/>
        <item h="1" x="260"/>
        <item h="1" x="261"/>
        <item h="1" x="991"/>
        <item h="1" x="262"/>
        <item h="1" x="645"/>
        <item h="1" x="411"/>
        <item h="1" x="332"/>
        <item h="1" x="76"/>
        <item h="1" x="77"/>
        <item h="1" x="785"/>
        <item h="1" x="263"/>
        <item h="1" x="378"/>
        <item h="1" x="849"/>
        <item h="1" x="926"/>
        <item h="1" x="379"/>
        <item h="1" x="782"/>
        <item h="1" x="646"/>
        <item h="1" x="850"/>
        <item h="1" x="173"/>
        <item h="1" x="136"/>
        <item h="1" x="264"/>
        <item h="1" x="607"/>
        <item h="1" x="608"/>
        <item h="1" x="647"/>
        <item h="1" x="927"/>
        <item h="1" x="433"/>
        <item h="1" x="648"/>
        <item h="1" x="721"/>
        <item h="1" x="137"/>
        <item h="1" x="138"/>
        <item h="1" x="357"/>
        <item h="1" x="992"/>
        <item h="1" x="722"/>
        <item h="1" x="962"/>
        <item h="1" x="928"/>
        <item h="1" x="723"/>
        <item h="1" x="412"/>
        <item h="1" x="434"/>
        <item h="1" x="794"/>
        <item h="1" x="78"/>
        <item h="1" x="649"/>
        <item h="1" x="851"/>
        <item h="1" x="724"/>
        <item h="1" x="1001"/>
        <item h="1" x="79"/>
        <item h="1" x="265"/>
        <item h="1" x="1002"/>
        <item h="1" x="1017"/>
        <item h="1" x="139"/>
        <item h="1" x="676"/>
        <item h="1" x="435"/>
        <item h="1" x="677"/>
        <item h="1" x="1003"/>
        <item h="1" x="1004"/>
        <item h="1" x="436"/>
        <item h="1" x="679"/>
        <item h="1" x="678"/>
        <item h="1" x="80"/>
        <item h="1" x="1009"/>
        <item h="1" x="852"/>
        <item h="1" x="352"/>
        <item h="1" x="979"/>
        <item h="1" x="511"/>
        <item h="1" x="765"/>
        <item h="1" x="380"/>
        <item h="1" x="81"/>
        <item h="1" x="853"/>
        <item h="1" x="512"/>
        <item h="1" x="725"/>
        <item h="1" x="381"/>
        <item h="1" x="929"/>
        <item h="1" x="437"/>
        <item h="1" x="513"/>
        <item h="1" x="514"/>
        <item h="1" x="557"/>
        <item h="1" x="783"/>
        <item h="1" x="795"/>
        <item h="1" x="266"/>
        <item h="1" x="515"/>
        <item h="1" x="766"/>
        <item h="1" x="267"/>
        <item h="1" x="268"/>
        <item h="1" x="993"/>
        <item h="1" x="174"/>
        <item h="1" x="82"/>
        <item h="1" x="650"/>
        <item h="1" x="140"/>
        <item h="1" x="680"/>
        <item h="1" x="83"/>
        <item h="1" x="517"/>
        <item h="1" x="413"/>
        <item h="1" x="579"/>
        <item h="1" x="580"/>
        <item h="1" x="175"/>
        <item h="1" x="930"/>
        <item h="1" x="963"/>
        <item h="1" x="620"/>
        <item h="1" x="84"/>
        <item h="1" x="333"/>
        <item h="1" x="334"/>
        <item h="1" x="609"/>
        <item h="1" x="726"/>
        <item h="1" x="964"/>
        <item h="1" x="931"/>
        <item h="1" x="269"/>
        <item h="1" x="382"/>
        <item h="1" x="932"/>
        <item h="1" x="854"/>
        <item h="1" x="141"/>
        <item h="1" x="85"/>
        <item h="1" x="651"/>
        <item h="1" x="86"/>
        <item h="1" x="270"/>
        <item h="1" x="994"/>
        <item h="1" x="271"/>
        <item h="1" x="438"/>
        <item h="1" x="610"/>
        <item h="1" x="335"/>
        <item h="1" x="767"/>
        <item h="1" x="933"/>
        <item h="1" x="784"/>
        <item h="1" x="87"/>
        <item h="1" x="272"/>
        <item h="1" x="336"/>
        <item h="1" x="727"/>
        <item h="1" x="886"/>
        <item h="1" x="611"/>
        <item h="1" x="415"/>
        <item h="1" x="855"/>
        <item h="1" x="88"/>
        <item h="1" x="439"/>
        <item h="1" x="735"/>
        <item h="1" x="440"/>
        <item h="1" x="934"/>
        <item h="1" x="518"/>
        <item h="1" x="856"/>
        <item h="1" x="887"/>
        <item h="1" x="519"/>
        <item h="1" x="441"/>
        <item h="1" x="768"/>
        <item h="1" x="89"/>
        <item h="1" x="681"/>
        <item h="1" x="520"/>
        <item h="1" x="176"/>
        <item h="1" x="416"/>
        <item h="1" x="273"/>
        <item h="1" x="177"/>
        <item h="1" x="178"/>
        <item h="1" x="90"/>
        <item h="1" x="857"/>
        <item h="1" x="179"/>
        <item h="1" x="180"/>
        <item h="1" x="91"/>
        <item h="1" x="858"/>
        <item h="1" x="337"/>
        <item h="1" x="738"/>
        <item h="1" x="92"/>
        <item h="1" x="859"/>
        <item h="1" x="274"/>
        <item h="1" x="894"/>
        <item h="1" x="442"/>
        <item h="1" x="353"/>
        <item h="1" x="1012"/>
        <item h="1" x="581"/>
        <item h="1" x="682"/>
        <item h="1" x="888"/>
        <item h="1" x="521"/>
        <item h="1" x="93"/>
        <item h="1" x="629"/>
        <item h="1" x="181"/>
        <item h="1" x="683"/>
        <item h="1" x="729"/>
        <item h="1" x="94"/>
        <item h="1" x="275"/>
        <item h="1" x="995"/>
        <item h="1" x="892"/>
        <item h="1" x="889"/>
        <item h="1" x="417"/>
        <item h="1" x="182"/>
        <item h="1" x="276"/>
        <item h="1" x="860"/>
        <item h="1" x="277"/>
        <item h="1" x="890"/>
        <item h="1" x="183"/>
        <item h="1" x="278"/>
        <item h="1" x="891"/>
        <item h="1" x="730"/>
        <item h="1" x="95"/>
        <item h="1" x="96"/>
        <item h="1" x="443"/>
        <item h="1" x="97"/>
        <item h="1" x="98"/>
        <item h="1" x="383"/>
        <item h="1" x="652"/>
        <item h="1" x="920"/>
        <item h="1" x="861"/>
        <item h="1" x="354"/>
        <item h="1" x="99"/>
        <item h="1" x="653"/>
        <item h="1" x="728"/>
        <item h="1" x="654"/>
        <item h="1" x="100"/>
        <item h="1" x="655"/>
        <item h="1" x="184"/>
        <item h="1" x="170"/>
        <item h="1" x="10"/>
        <item h="1" x="862"/>
        <item h="1" x="935"/>
        <item h="1" x="142"/>
        <item h="1" x="280"/>
        <item h="1" x="632"/>
        <item h="1" x="185"/>
        <item h="1" x="796"/>
        <item h="1" x="101"/>
        <item h="1" x="281"/>
        <item h="1" x="186"/>
        <item h="1" x="1019"/>
        <item h="1" x="282"/>
        <item h="1" x="731"/>
        <item h="1" x="279"/>
        <item h="1" x="384"/>
        <item h="1" x="769"/>
        <item h="1" x="940"/>
        <item h="1" x="893"/>
        <item h="1" x="102"/>
        <item h="1" x="143"/>
        <item h="1" x="797"/>
        <item h="1" x="732"/>
        <item h="1" x="980"/>
        <item h="1" x="770"/>
        <item h="1" x="522"/>
        <item h="1" x="283"/>
        <item h="1" x="284"/>
        <item h="1" x="104"/>
        <item h="1" x="523"/>
        <item h="1" x="965"/>
        <item h="1" x="285"/>
        <item h="1" x="524"/>
        <item h="1" x="1005"/>
        <item h="1" x="771"/>
        <item h="1" x="525"/>
        <item h="1" x="385"/>
        <item h="1" x="863"/>
        <item h="1" x="526"/>
        <item h="1" x="187"/>
        <item h="1" x="872"/>
        <item h="1" x="582"/>
        <item h="1" x="656"/>
        <item h="1" x="527"/>
        <item h="1" x="286"/>
        <item h="1" x="288"/>
        <item h="1" x="864"/>
        <item h="1" x="287"/>
        <item h="1" x="289"/>
        <item h="1" x="355"/>
        <item h="1" x="144"/>
        <item h="1" x="356"/>
        <item h="1" x="290"/>
        <item h="1" x="105"/>
        <item h="1" x="106"/>
        <item h="1" x="188"/>
        <item h="1" x="528"/>
        <item h="1" x="291"/>
        <item h="1" x="293"/>
        <item h="1" x="292"/>
        <item h="1" x="386"/>
        <item h="1" x="865"/>
        <item h="1" x="145"/>
        <item h="1" x="387"/>
        <item h="1" x="612"/>
        <item h="1" x="529"/>
        <item h="1" x="388"/>
        <item h="1" x="530"/>
        <item h="1" x="531"/>
        <item h="1" x="338"/>
        <item h="1" x="866"/>
        <item h="1" x="532"/>
        <item h="1" x="294"/>
        <item h="1" x="295"/>
        <item h="1" x="533"/>
        <item h="1" x="296"/>
        <item h="1" x="534"/>
        <item h="1" x="583"/>
        <item h="1" x="189"/>
        <item h="1" x="418"/>
        <item h="1" x="996"/>
        <item h="1" x="981"/>
        <item h="1" x="107"/>
        <item h="1" x="733"/>
        <item h="1" x="734"/>
        <item h="1" x="1016"/>
        <item h="1" x="108"/>
        <item h="1" x="613"/>
        <item h="1" x="109"/>
        <item h="1" x="297"/>
        <item h="1" x="997"/>
        <item h="1" x="535"/>
        <item h="1" x="615"/>
        <item h="1" x="536"/>
        <item h="1" x="657"/>
        <item h="1" x="537"/>
        <item h="1" x="298"/>
        <item h="1" x="772"/>
        <item h="1" x="616"/>
        <item h="1" x="614"/>
        <item h="1" x="538"/>
        <item h="1" x="299"/>
        <item h="1" x="300"/>
        <item h="1" x="539"/>
        <item h="1" x="773"/>
        <item h="1" x="444"/>
        <item h="1" x="617"/>
        <item h="1" x="389"/>
        <item h="1" x="390"/>
        <item h="1" x="301"/>
        <item h="1" x="302"/>
        <item h="1" x="190"/>
        <item h="1" x="110"/>
        <item h="1" x="303"/>
        <item h="1" x="540"/>
        <item h="1" x="541"/>
        <item h="1" x="304"/>
        <item h="1" x="111"/>
        <item h="1" x="867"/>
        <item h="1" x="305"/>
        <item h="1" x="542"/>
        <item h="1" x="391"/>
        <item h="1" x="966"/>
        <item h="1" x="306"/>
        <item h="1" x="392"/>
        <item h="1" x="998"/>
        <item h="1" x="967"/>
        <item h="1" x="146"/>
        <item h="1" x="445"/>
        <item h="1" x="968"/>
        <item h="1" x="195"/>
        <item h="1" x="307"/>
        <item h="1" x="736"/>
        <item h="1" x="191"/>
        <item h="1" x="192"/>
        <item h="1" x="112"/>
        <item h="1" x="308"/>
        <item h="1" x="309"/>
        <item h="1" x="310"/>
        <item h="1" x="543"/>
        <item h="1" x="544"/>
        <item h="1" x="969"/>
        <item h="1" x="311"/>
        <item h="1" x="546"/>
        <item h="1" x="584"/>
        <item h="1" x="585"/>
        <item h="1" x="113"/>
        <item h="1" x="674"/>
        <item h="1" x="630"/>
        <item h="1" x="114"/>
        <item h="1" x="631"/>
        <item h="1" x="147"/>
        <item h="1" x="547"/>
        <item h="1" x="115"/>
        <item h="1" x="446"/>
        <item h="1" x="868"/>
        <item h="1" x="936"/>
        <item h="1" x="1006"/>
        <item h="1" x="394"/>
        <item h="1" x="116"/>
        <item h="1" x="117"/>
        <item h="1" x="869"/>
        <item h="1" x="937"/>
        <item h="1" x="118"/>
        <item h="1" x="312"/>
        <item h="1" x="548"/>
        <item h="1" x="970"/>
        <item h="1" x="870"/>
        <item h="1" x="549"/>
        <item h="1" x="339"/>
        <item h="1" x="119"/>
        <item h="1" x="971"/>
        <item h="1" x="774"/>
        <item h="1" x="242"/>
        <item h="1" x="545"/>
        <item h="1" x="775"/>
        <item h="1" x="393"/>
        <item h="1" x="1007"/>
        <item h="1" x="550"/>
        <item h="1" x="938"/>
        <item h="1" x="340"/>
        <item h="1" x="193"/>
        <item h="1" x="551"/>
        <item h="1" x="939"/>
        <item h="1" x="660"/>
        <item h="1" x="618"/>
        <item h="1" x="552"/>
        <item h="1" x="553"/>
        <item h="1" x="313"/>
        <item h="1" x="684"/>
        <item h="1" x="341"/>
        <item h="1" x="554"/>
        <item h="1" x="737"/>
        <item h="1" x="619"/>
        <item h="1" x="120"/>
        <item h="1" x="121"/>
        <item h="1" x="122"/>
        <item h="1" x="123"/>
        <item h="1" x="982"/>
        <item h="1" x="972"/>
        <item h="1" x="973"/>
        <item h="1" x="194"/>
        <item h="1" x="871"/>
        <item h="1" x="658"/>
        <item h="1" x="124"/>
        <item h="1" x="974"/>
        <item h="1" x="314"/>
        <item h="1" x="555"/>
        <item h="1" x="556"/>
        <item h="1" x="659"/>
      </items>
    </pivotField>
    <pivotField compact="0" outline="0" showAll="0" defaultSubtotal="0"/>
    <pivotField compact="0" outline="0" subtotalTop="0" showAll="0" defaultSubtotal="0">
      <items count="33">
        <item h="1" x="28"/>
        <item x="0"/>
        <item h="1" x="24"/>
        <item h="1" x="27"/>
        <item h="1" x="1"/>
        <item h="1" x="2"/>
        <item h="1" x="3"/>
        <item h="1" x="4"/>
        <item h="1" x="5"/>
        <item h="1" x="6"/>
        <item h="1" x="25"/>
        <item h="1" x="7"/>
        <item h="1" x="8"/>
        <item h="1" x="11"/>
        <item h="1" x="9"/>
        <item h="1" x="10"/>
        <item h="1" x="29"/>
        <item h="1" x="30"/>
        <item h="1" x="12"/>
        <item h="1" x="13"/>
        <item h="1" x="14"/>
        <item h="1" x="15"/>
        <item h="1" x="16"/>
        <item h="1" x="17"/>
        <item h="1" x="26"/>
        <item h="1" x="18"/>
        <item h="1" x="19"/>
        <item h="1" x="20"/>
        <item h="1" x="21"/>
        <item h="1" x="22"/>
        <item h="1" x="23"/>
        <item h="1" x="31"/>
        <item h="1" x="32"/>
      </items>
    </pivotField>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numFmtId="3" outline="0" showAll="0" defaultSubtotal="0"/>
    <pivotField compact="0" numFmtId="10" outline="0" showAll="0" defaultSubtotal="0"/>
    <pivotField compact="0" outline="0" showAll="0" defaultSubtotal="0"/>
    <pivotField axis="axisRow" compact="0" outline="0" showAll="0" defaultSubtotal="0">
      <items count="2">
        <item x="0"/>
        <item x="1"/>
      </items>
    </pivotField>
    <pivotField axis="axisRow" compact="0" outline="0" showAll="0" defaultSubtotal="0">
      <items count="3">
        <item x="1"/>
        <item x="0"/>
        <item x="2"/>
      </items>
    </pivotField>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s>
  <rowFields count="2">
    <field x="32"/>
    <field x="33"/>
  </rowFields>
  <rowItems count="1">
    <i>
      <x/>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86B4B15-A2B1-4908-B454-79D64D147ED4}" name="TablaDinámica2" cacheId="7" applyNumberFormats="0" applyBorderFormats="0" applyFontFormats="0" applyPatternFormats="0" applyAlignmentFormats="0" applyWidthHeightFormats="1" dataCaption="Valores" updatedVersion="8" minRefreshableVersion="3" preserveFormatting="0" rowGrandTotals="0" colGrandTotals="0" itemPrintTitles="1" createdVersion="8" indent="0" compact="0" compactData="0" multipleFieldFilters="0">
  <location ref="BO4:BO5" firstHeaderRow="1" firstDataRow="1" firstDataCol="1"/>
  <pivotFields count="40">
    <pivotField compact="0" outline="0" showAll="0" defaultSubtotal="0"/>
    <pivotField compact="0" outline="0" subtotalTop="0" showAll="0" defaultSubtotal="0">
      <items count="1021">
        <item h="1" x="1"/>
        <item h="1" x="739"/>
        <item h="1" x="2"/>
        <item h="1" x="661"/>
        <item h="1" x="558"/>
        <item h="1" x="587"/>
        <item h="1" x="150"/>
        <item h="1" x="588"/>
        <item h="1" x="447"/>
        <item h="1" x="395"/>
        <item h="1" x="799"/>
        <item h="1" x="316"/>
        <item h="1" x="983"/>
        <item h="1" x="396"/>
        <item h="1" x="589"/>
        <item h="1" x="448"/>
        <item h="1" x="343"/>
        <item h="1" x="941"/>
        <item h="1" x="686"/>
        <item h="1" x="3"/>
        <item h="1" x="633"/>
        <item h="1" x="590"/>
        <item h="1" x="358"/>
        <item h="1" x="196"/>
        <item h="1" x="896"/>
        <item h="1" x="591"/>
        <item h="1" x="559"/>
        <item h="1" x="151"/>
        <item h="1" x="897"/>
        <item h="1" x="4"/>
        <item h="1" x="5"/>
        <item h="1" x="898"/>
        <item h="1" x="449"/>
        <item h="1" x="687"/>
        <item h="1" x="942"/>
        <item h="1" x="6"/>
        <item h="1" x="7"/>
        <item h="1" x="8"/>
        <item h="1" x="450"/>
        <item h="1" x="9"/>
        <item h="1" x="317"/>
        <item h="1" x="943"/>
        <item h="1" x="11"/>
        <item h="1" x="899"/>
        <item h="1" x="12"/>
        <item h="1" x="786"/>
        <item h="1" x="516"/>
        <item h="1" x="197"/>
        <item h="1" x="634"/>
        <item h="1" x="318"/>
        <item h="1" x="800"/>
        <item h="1" x="975"/>
        <item h="1" x="976"/>
        <item h="1" x="451"/>
        <item h="1" x="688"/>
        <item h="1" x="740"/>
        <item h="1" x="13"/>
        <item h="1" x="198"/>
        <item h="1" x="152"/>
        <item h="1" x="14"/>
        <item h="1" x="635"/>
        <item h="1" x="153"/>
        <item h="1" x="15"/>
        <item h="1" x="900"/>
        <item h="1" x="154"/>
        <item h="1" x="397"/>
        <item h="1" x="901"/>
        <item h="1" x="560"/>
        <item h="1" x="420"/>
        <item h="1" x="561"/>
        <item h="1" x="562"/>
        <item h="1" x="563"/>
        <item h="1" x="359"/>
        <item h="1" x="127"/>
        <item h="1" x="592"/>
        <item h="1" x="689"/>
        <item x="16"/>
        <item h="1" x="801"/>
        <item h="1" x="662"/>
        <item h="1" x="802"/>
        <item h="1" x="621"/>
        <item h="1" x="155"/>
        <item h="1" x="1011"/>
        <item h="1" x="126"/>
        <item h="1" x="398"/>
        <item h="1" x="319"/>
        <item h="1" x="199"/>
        <item h="1" x="344"/>
        <item h="1" x="787"/>
        <item h="1" x="18"/>
        <item h="1" x="17"/>
        <item h="1" x="452"/>
        <item h="1" x="200"/>
        <item h="1" x="19"/>
        <item h="1" x="201"/>
        <item h="1" x="20"/>
        <item h="1" x="453"/>
        <item h="1" x="202"/>
        <item h="1" x="741"/>
        <item h="1" x="148"/>
        <item h="1" x="454"/>
        <item h="1" x="564"/>
        <item h="1" x="360"/>
        <item h="1" x="399"/>
        <item h="1" x="203"/>
        <item h="1" x="22"/>
        <item h="1" x="798"/>
        <item h="1" x="742"/>
        <item h="1" x="944"/>
        <item h="1" x="204"/>
        <item h="1" x="361"/>
        <item h="1" x="690"/>
        <item h="1" x="946"/>
        <item h="1" x="23"/>
        <item h="1" x="205"/>
        <item h="1" x="455"/>
        <item h="1" x="663"/>
        <item h="1" x="24"/>
        <item h="1" x="456"/>
        <item h="1" x="744"/>
        <item h="1" x="743"/>
        <item h="1" x="25"/>
        <item h="1" x="947"/>
        <item h="1" x="873"/>
        <item h="1" x="902"/>
        <item h="1" x="362"/>
        <item h="1" x="457"/>
        <item h="1" x="156"/>
        <item h="1" x="776"/>
        <item h="1" x="26"/>
        <item h="1" x="363"/>
        <item h="1" x="803"/>
        <item h="1" x="948"/>
        <item h="1" x="364"/>
        <item h="1" x="27"/>
        <item h="1" x="128"/>
        <item h="1" x="593"/>
        <item h="1" x="206"/>
        <item h="1" x="421"/>
        <item h="1" x="129"/>
        <item h="1" x="157"/>
        <item h="1" x="28"/>
        <item h="1" x="458"/>
        <item h="1" x="804"/>
        <item h="1" x="459"/>
        <item h="1" x="29"/>
        <item h="1" x="30"/>
        <item h="1" x="805"/>
        <item h="1" x="31"/>
        <item h="1" x="903"/>
        <item h="1" x="460"/>
        <item h="1" x="566"/>
        <item h="1" x="33"/>
        <item h="1" x="149"/>
        <item h="1" x="345"/>
        <item h="1" x="949"/>
        <item h="1" x="1015"/>
        <item h="1" x="904"/>
        <item h="1" x="664"/>
        <item h="1" x="34"/>
        <item h="1" x="806"/>
        <item h="1" x="422"/>
        <item h="1" x="207"/>
        <item h="1" x="807"/>
        <item h="1" x="636"/>
        <item h="1" x="567"/>
        <item h="1" x="697"/>
        <item h="1" x="461"/>
        <item h="1" x="877"/>
        <item h="1" x="984"/>
        <item h="1" x="905"/>
        <item h="1" x="808"/>
        <item h="1" x="809"/>
        <item h="1" x="462"/>
        <item h="1" x="35"/>
        <item h="1" x="810"/>
        <item h="1" x="423"/>
        <item h="1" x="400"/>
        <item h="1" x="745"/>
        <item h="1" x="208"/>
        <item h="1" x="320"/>
        <item h="1" x="424"/>
        <item h="1" x="463"/>
        <item h="1" x="811"/>
        <item h="1" x="209"/>
        <item h="1" x="222"/>
        <item h="1" x="401"/>
        <item h="1" x="210"/>
        <item h="1" x="211"/>
        <item h="1" x="746"/>
        <item h="1" x="212"/>
        <item h="1" x="213"/>
        <item h="1" x="637"/>
        <item h="1" x="223"/>
        <item h="1" x="464"/>
        <item h="1" x="465"/>
        <item h="1" x="158"/>
        <item h="1" x="638"/>
        <item h="1" x="425"/>
        <item h="1" x="214"/>
        <item h="1" x="812"/>
        <item h="1" x="777"/>
        <item h="1" x="36"/>
        <item h="1" x="21"/>
        <item h="1" x="160"/>
        <item h="1" x="37"/>
        <item h="1" x="906"/>
        <item h="1" x="466"/>
        <item h="1" x="594"/>
        <item h="1" x="691"/>
        <item h="1" x="874"/>
        <item h="1" x="215"/>
        <item h="1" x="38"/>
        <item h="1" x="39"/>
        <item h="1" x="568"/>
        <item h="1" x="813"/>
        <item h="1" x="692"/>
        <item h="1" x="693"/>
        <item h="1" x="814"/>
        <item h="1" x="747"/>
        <item h="1" x="40"/>
        <item h="1" x="216"/>
        <item h="1" x="159"/>
        <item h="1" x="365"/>
        <item h="1" x="815"/>
        <item h="1" x="875"/>
        <item h="1" x="217"/>
        <item h="1" x="467"/>
        <item h="1" x="426"/>
        <item h="1" x="218"/>
        <item h="1" x="876"/>
        <item h="1" x="907"/>
        <item h="1" x="977"/>
        <item h="1" x="694"/>
        <item h="1" x="219"/>
        <item h="1" x="665"/>
        <item h="1" x="220"/>
        <item h="1" x="468"/>
        <item h="1" x="748"/>
        <item h="1" x="221"/>
        <item h="1" x="666"/>
        <item h="1" x="1020"/>
        <item h="1" x="695"/>
        <item h="1" x="696"/>
        <item h="1" x="908"/>
        <item h="1" x="346"/>
        <item h="1" x="816"/>
        <item h="1" x="402"/>
        <item h="1" x="41"/>
        <item h="1" x="950"/>
        <item h="1" x="622"/>
        <item h="1" x="623"/>
        <item h="1" x="909"/>
        <item h="1" x="42"/>
        <item h="1" x="788"/>
        <item h="1" x="224"/>
        <item h="1" x="749"/>
        <item h="1" x="43"/>
        <item h="1" x="951"/>
        <item h="1" x="44"/>
        <item h="1" x="639"/>
        <item h="1" x="952"/>
        <item h="1" x="667"/>
        <item h="1" x="565"/>
        <item h="1" x="750"/>
        <item h="1" x="569"/>
        <item h="1" x="161"/>
        <item h="1" x="817"/>
        <item h="1" x="32"/>
        <item h="1" x="668"/>
        <item h="1" x="953"/>
        <item h="1" x="698"/>
        <item h="1" x="225"/>
        <item h="1" x="469"/>
        <item h="1" x="403"/>
        <item h="1" x="347"/>
        <item h="1" x="669"/>
        <item h="1" x="954"/>
        <item h="1" x="226"/>
        <item h="1" x="818"/>
        <item h="1" x="162"/>
        <item h="1" x="570"/>
        <item h="1" x="624"/>
        <item h="1" x="404"/>
        <item h="1" x="348"/>
        <item h="1" x="699"/>
        <item h="1" x="163"/>
        <item h="1" x="640"/>
        <item h="1" x="819"/>
        <item h="1" x="641"/>
        <item h="1" x="1013"/>
        <item h="1" x="878"/>
        <item h="1" x="470"/>
        <item h="1" x="700"/>
        <item h="1" x="103"/>
        <item h="1" x="701"/>
        <item h="1" x="366"/>
        <item h="1" x="751"/>
        <item h="1" x="752"/>
        <item h="1" x="595"/>
        <item h="1" x="820"/>
        <item h="1" x="821"/>
        <item h="1" x="45"/>
        <item h="1" x="46"/>
        <item h="1" x="910"/>
        <item h="1" x="471"/>
        <item h="1" x="911"/>
        <item h="1" x="321"/>
        <item h="1" x="778"/>
        <item h="1" x="227"/>
        <item h="1" x="912"/>
        <item h="1" x="342"/>
        <item h="1" x="228"/>
        <item h="1" x="822"/>
        <item h="1" x="955"/>
        <item h="1" x="823"/>
        <item h="1" x="472"/>
        <item h="1" x="625"/>
        <item h="1" x="978"/>
        <item h="1" x="473"/>
        <item h="1" x="720"/>
        <item h="1" x="47"/>
        <item h="1" x="913"/>
        <item h="1" x="48"/>
        <item h="1" x="670"/>
        <item h="1" x="642"/>
        <item h="1" x="702"/>
        <item h="1" x="474"/>
        <item h="1" x="475"/>
        <item h="1" x="476"/>
        <item h="1" x="477"/>
        <item h="1" x="478"/>
        <item h="1" x="229"/>
        <item h="1" x="479"/>
        <item h="1" x="824"/>
        <item h="1" x="130"/>
        <item h="1" x="879"/>
        <item h="1" x="480"/>
        <item h="1" x="405"/>
        <item h="1" x="825"/>
        <item h="1" x="230"/>
        <item h="1" x="231"/>
        <item h="1" x="596"/>
        <item h="1" x="779"/>
        <item h="1" x="597"/>
        <item h="1" x="956"/>
        <item h="1" x="49"/>
        <item h="1" x="481"/>
        <item h="1" x="50"/>
        <item h="1" x="826"/>
        <item h="1" x="125"/>
        <item h="1" x="51"/>
        <item h="1" x="406"/>
        <item h="1" x="753"/>
        <item h="1" x="52"/>
        <item h="1" x="827"/>
        <item h="1" x="232"/>
        <item h="1" x="957"/>
        <item h="1" x="367"/>
        <item h="1" x="482"/>
        <item h="1" x="703"/>
        <item h="1" x="945"/>
        <item h="1" x="53"/>
        <item h="1" x="483"/>
        <item h="1" x="704"/>
        <item h="1" x="705"/>
        <item h="1" x="643"/>
        <item h="1" x="914"/>
        <item h="1" x="368"/>
        <item h="1" x="828"/>
        <item h="1" x="880"/>
        <item h="1" x="54"/>
        <item h="1" x="484"/>
        <item h="1" x="55"/>
        <item h="1" x="485"/>
        <item h="1" x="486"/>
        <item h="1" x="233"/>
        <item h="1" x="789"/>
        <item h="1" x="829"/>
        <item h="1" x="487"/>
        <item h="1" x="488"/>
        <item h="1" x="234"/>
        <item h="1" x="830"/>
        <item h="1" x="235"/>
        <item h="1" x="489"/>
        <item h="1" x="754"/>
        <item h="1" x="164"/>
        <item h="1" x="831"/>
        <item h="1" x="985"/>
        <item h="1" x="626"/>
        <item h="1" x="56"/>
        <item h="1" x="755"/>
        <item h="1" x="915"/>
        <item h="1" x="57"/>
        <item h="1" x="598"/>
        <item h="1" x="916"/>
        <item h="1" x="895"/>
        <item h="1" x="917"/>
        <item h="1" x="706"/>
        <item h="1" x="707"/>
        <item h="1" x="1010"/>
        <item h="1" x="369"/>
        <item h="1" x="708"/>
        <item h="1" x="599"/>
        <item h="1" x="600"/>
        <item h="1" x="571"/>
        <item h="1" x="58"/>
        <item h="1" x="59"/>
        <item h="1" x="236"/>
        <item h="1" x="370"/>
        <item h="1" x="958"/>
        <item h="1" x="60"/>
        <item h="1" x="237"/>
        <item h="1" x="61"/>
        <item h="1" x="490"/>
        <item h="1" x="832"/>
        <item h="1" x="833"/>
        <item h="1" x="131"/>
        <item h="1" x="491"/>
        <item h="1" x="572"/>
        <item h="1" x="427"/>
        <item h="1" x="601"/>
        <item h="1" x="834"/>
        <item h="1" x="492"/>
        <item h="1" x="239"/>
        <item h="1" x="62"/>
        <item h="1" x="790"/>
        <item h="1" x="709"/>
        <item h="1" x="959"/>
        <item h="1" x="322"/>
        <item h="1" x="757"/>
        <item h="1" x="63"/>
        <item h="1" x="710"/>
        <item h="1" x="407"/>
        <item h="1" x="408"/>
        <item h="1" x="627"/>
        <item h="1" x="711"/>
        <item h="1" x="673"/>
        <item h="1" x="323"/>
        <item h="1" x="493"/>
        <item h="1" x="349"/>
        <item h="1" x="494"/>
        <item h="1" x="414"/>
        <item h="1" x="495"/>
        <item h="1" x="64"/>
        <item h="1" x="602"/>
        <item h="1" x="758"/>
        <item h="1" x="1018"/>
        <item h="1" x="986"/>
        <item h="1" x="371"/>
        <item h="1" x="780"/>
        <item h="1" x="712"/>
        <item h="1" x="65"/>
        <item h="1" x="241"/>
        <item h="1" x="372"/>
        <item h="1" x="240"/>
        <item h="1" x="791"/>
        <item h="1" x="756"/>
        <item h="1" x="238"/>
        <item h="1" x="835"/>
        <item h="1" x="836"/>
        <item h="1" x="713"/>
        <item h="1" x="675"/>
        <item h="1" x="496"/>
        <item h="1" x="918"/>
        <item h="1" x="1008"/>
        <item h="1" x="919"/>
        <item h="1" x="66"/>
        <item h="1" x="714"/>
        <item h="1" x="573"/>
        <item h="1" x="373"/>
        <item h="1" x="428"/>
        <item h="1" x="715"/>
        <item h="1" x="429"/>
        <item h="1" x="881"/>
        <item h="1" x="759"/>
        <item h="1" x="837"/>
        <item h="1" x="760"/>
        <item h="1" x="132"/>
        <item h="1" x="243"/>
        <item h="1" x="838"/>
        <item h="1" x="67"/>
        <item h="1" x="497"/>
        <item h="1" x="498"/>
        <item h="1" x="165"/>
        <item h="1" x="716"/>
        <item h="1" x="166"/>
        <item h="1" x="628"/>
        <item h="1" x="882"/>
        <item h="1" x="839"/>
        <item h="1" x="133"/>
        <item h="1" x="717"/>
        <item h="1" x="134"/>
        <item h="1" x="409"/>
        <item h="1" x="987"/>
        <item h="1" x="315"/>
        <item h="1" x="499"/>
        <item h="1" x="324"/>
        <item h="1" x="671"/>
        <item h="1" x="167"/>
        <item h="1" x="168"/>
        <item h="1" x="68"/>
        <item h="1" x="244"/>
        <item h="1" x="325"/>
        <item h="1" x="326"/>
        <item h="1" x="792"/>
        <item h="1" x="327"/>
        <item h="1" x="840"/>
        <item h="1" x="0"/>
        <item h="1" x="500"/>
        <item h="1" x="574"/>
        <item h="1" x="575"/>
        <item h="1" x="576"/>
        <item h="1" x="921"/>
        <item h="1" x="374"/>
        <item h="1" x="672"/>
        <item h="1" x="350"/>
        <item h="1" x="245"/>
        <item h="1" x="375"/>
        <item h="1" x="793"/>
        <item h="1" x="1014"/>
        <item h="1" x="999"/>
        <item h="1" x="841"/>
        <item h="1" x="842"/>
        <item h="1" x="430"/>
        <item h="1" x="246"/>
        <item h="1" x="247"/>
        <item h="1" x="248"/>
        <item h="1" x="69"/>
        <item h="1" x="169"/>
        <item h="1" x="431"/>
        <item h="1" x="781"/>
        <item h="1" x="419"/>
        <item h="1" x="988"/>
        <item h="1" x="432"/>
        <item h="1" x="171"/>
        <item h="1" x="351"/>
        <item h="1" x="883"/>
        <item h="1" x="501"/>
        <item h="1" x="249"/>
        <item h="1" x="922"/>
        <item h="1" x="70"/>
        <item h="1" x="71"/>
        <item h="1" x="761"/>
        <item h="1" x="250"/>
        <item h="1" x="72"/>
        <item h="1" x="603"/>
        <item h="1" x="923"/>
        <item h="1" x="74"/>
        <item h="1" x="73"/>
        <item h="1" x="328"/>
        <item h="1" x="586"/>
        <item h="1" x="502"/>
        <item h="1" x="503"/>
        <item h="1" x="504"/>
        <item h="1" x="251"/>
        <item h="1" x="505"/>
        <item h="1" x="329"/>
        <item h="1" x="172"/>
        <item h="1" x="577"/>
        <item h="1" x="644"/>
        <item h="1" x="252"/>
        <item h="1" x="989"/>
        <item h="1" x="578"/>
        <item h="1" x="960"/>
        <item h="1" x="843"/>
        <item h="1" x="762"/>
        <item h="1" x="844"/>
        <item h="1" x="253"/>
        <item h="1" x="75"/>
        <item h="1" x="718"/>
        <item h="1" x="845"/>
        <item h="1" x="604"/>
        <item h="1" x="1000"/>
        <item h="1" x="990"/>
        <item h="1" x="924"/>
        <item h="1" x="719"/>
        <item h="1" x="254"/>
        <item h="1" x="884"/>
        <item h="1" x="255"/>
        <item h="1" x="506"/>
        <item h="1" x="330"/>
        <item h="1" x="376"/>
        <item h="1" x="256"/>
        <item h="1" x="605"/>
        <item h="1" x="410"/>
        <item h="1" x="507"/>
        <item h="1" x="257"/>
        <item h="1" x="258"/>
        <item h="1" x="606"/>
        <item h="1" x="331"/>
        <item h="1" x="846"/>
        <item h="1" x="135"/>
        <item h="1" x="847"/>
        <item h="1" x="961"/>
        <item h="1" x="885"/>
        <item h="1" x="925"/>
        <item h="1" x="763"/>
        <item h="1" x="764"/>
        <item h="1" x="508"/>
        <item h="1" x="259"/>
        <item h="1" x="848"/>
        <item h="1" x="509"/>
        <item h="1" x="510"/>
        <item h="1" x="685"/>
        <item h="1" x="377"/>
        <item h="1" x="260"/>
        <item h="1" x="261"/>
        <item h="1" x="991"/>
        <item h="1" x="262"/>
        <item h="1" x="645"/>
        <item h="1" x="411"/>
        <item h="1" x="332"/>
        <item h="1" x="76"/>
        <item h="1" x="77"/>
        <item h="1" x="785"/>
        <item h="1" x="263"/>
        <item h="1" x="378"/>
        <item h="1" x="849"/>
        <item h="1" x="926"/>
        <item h="1" x="379"/>
        <item h="1" x="782"/>
        <item h="1" x="646"/>
        <item h="1" x="850"/>
        <item h="1" x="173"/>
        <item h="1" x="136"/>
        <item h="1" x="264"/>
        <item h="1" x="607"/>
        <item h="1" x="608"/>
        <item h="1" x="647"/>
        <item h="1" x="927"/>
        <item h="1" x="433"/>
        <item h="1" x="648"/>
        <item h="1" x="721"/>
        <item h="1" x="137"/>
        <item h="1" x="138"/>
        <item h="1" x="357"/>
        <item h="1" x="992"/>
        <item h="1" x="722"/>
        <item h="1" x="962"/>
        <item h="1" x="928"/>
        <item h="1" x="723"/>
        <item h="1" x="412"/>
        <item h="1" x="434"/>
        <item h="1" x="794"/>
        <item h="1" x="78"/>
        <item h="1" x="649"/>
        <item h="1" x="851"/>
        <item h="1" x="724"/>
        <item h="1" x="1001"/>
        <item h="1" x="79"/>
        <item h="1" x="265"/>
        <item h="1" x="1002"/>
        <item h="1" x="1017"/>
        <item h="1" x="139"/>
        <item h="1" x="676"/>
        <item h="1" x="435"/>
        <item h="1" x="677"/>
        <item h="1" x="1003"/>
        <item h="1" x="1004"/>
        <item h="1" x="436"/>
        <item h="1" x="679"/>
        <item h="1" x="678"/>
        <item h="1" x="80"/>
        <item h="1" x="1009"/>
        <item h="1" x="852"/>
        <item h="1" x="352"/>
        <item h="1" x="979"/>
        <item h="1" x="511"/>
        <item h="1" x="765"/>
        <item h="1" x="380"/>
        <item h="1" x="81"/>
        <item h="1" x="853"/>
        <item h="1" x="512"/>
        <item h="1" x="725"/>
        <item h="1" x="381"/>
        <item h="1" x="929"/>
        <item h="1" x="437"/>
        <item h="1" x="513"/>
        <item h="1" x="514"/>
        <item h="1" x="557"/>
        <item h="1" x="783"/>
        <item h="1" x="795"/>
        <item h="1" x="266"/>
        <item h="1" x="515"/>
        <item h="1" x="766"/>
        <item h="1" x="267"/>
        <item h="1" x="268"/>
        <item h="1" x="993"/>
        <item h="1" x="174"/>
        <item h="1" x="82"/>
        <item h="1" x="650"/>
        <item h="1" x="140"/>
        <item h="1" x="680"/>
        <item h="1" x="83"/>
        <item h="1" x="517"/>
        <item h="1" x="413"/>
        <item h="1" x="579"/>
        <item h="1" x="580"/>
        <item h="1" x="175"/>
        <item h="1" x="930"/>
        <item h="1" x="963"/>
        <item h="1" x="620"/>
        <item h="1" x="84"/>
        <item h="1" x="333"/>
        <item h="1" x="334"/>
        <item h="1" x="609"/>
        <item h="1" x="726"/>
        <item h="1" x="964"/>
        <item h="1" x="931"/>
        <item h="1" x="269"/>
        <item h="1" x="382"/>
        <item h="1" x="932"/>
        <item h="1" x="854"/>
        <item h="1" x="141"/>
        <item h="1" x="85"/>
        <item h="1" x="651"/>
        <item h="1" x="86"/>
        <item h="1" x="270"/>
        <item h="1" x="994"/>
        <item h="1" x="271"/>
        <item h="1" x="438"/>
        <item h="1" x="610"/>
        <item h="1" x="335"/>
        <item h="1" x="767"/>
        <item h="1" x="933"/>
        <item h="1" x="784"/>
        <item h="1" x="87"/>
        <item h="1" x="272"/>
        <item h="1" x="336"/>
        <item h="1" x="727"/>
        <item h="1" x="886"/>
        <item h="1" x="611"/>
        <item h="1" x="415"/>
        <item h="1" x="855"/>
        <item h="1" x="88"/>
        <item h="1" x="439"/>
        <item h="1" x="735"/>
        <item h="1" x="440"/>
        <item h="1" x="934"/>
        <item h="1" x="518"/>
        <item h="1" x="856"/>
        <item h="1" x="887"/>
        <item h="1" x="519"/>
        <item h="1" x="441"/>
        <item h="1" x="768"/>
        <item h="1" x="89"/>
        <item h="1" x="681"/>
        <item h="1" x="520"/>
        <item h="1" x="176"/>
        <item h="1" x="416"/>
        <item h="1" x="273"/>
        <item h="1" x="177"/>
        <item h="1" x="178"/>
        <item h="1" x="90"/>
        <item h="1" x="857"/>
        <item h="1" x="179"/>
        <item h="1" x="180"/>
        <item h="1" x="91"/>
        <item h="1" x="858"/>
        <item h="1" x="337"/>
        <item h="1" x="738"/>
        <item h="1" x="92"/>
        <item h="1" x="859"/>
        <item h="1" x="274"/>
        <item h="1" x="894"/>
        <item h="1" x="442"/>
        <item h="1" x="353"/>
        <item h="1" x="1012"/>
        <item h="1" x="581"/>
        <item h="1" x="682"/>
        <item h="1" x="888"/>
        <item h="1" x="521"/>
        <item h="1" x="93"/>
        <item h="1" x="629"/>
        <item h="1" x="181"/>
        <item h="1" x="683"/>
        <item h="1" x="729"/>
        <item h="1" x="94"/>
        <item h="1" x="275"/>
        <item h="1" x="995"/>
        <item h="1" x="892"/>
        <item h="1" x="889"/>
        <item h="1" x="417"/>
        <item h="1" x="182"/>
        <item h="1" x="276"/>
        <item h="1" x="860"/>
        <item h="1" x="277"/>
        <item h="1" x="890"/>
        <item h="1" x="183"/>
        <item h="1" x="278"/>
        <item h="1" x="891"/>
        <item h="1" x="730"/>
        <item h="1" x="95"/>
        <item h="1" x="96"/>
        <item h="1" x="443"/>
        <item h="1" x="97"/>
        <item h="1" x="98"/>
        <item h="1" x="383"/>
        <item h="1" x="652"/>
        <item h="1" x="920"/>
        <item h="1" x="861"/>
        <item h="1" x="354"/>
        <item h="1" x="99"/>
        <item h="1" x="653"/>
        <item h="1" x="728"/>
        <item h="1" x="654"/>
        <item h="1" x="100"/>
        <item h="1" x="655"/>
        <item h="1" x="184"/>
        <item h="1" x="170"/>
        <item h="1" x="10"/>
        <item h="1" x="862"/>
        <item h="1" x="935"/>
        <item h="1" x="142"/>
        <item h="1" x="280"/>
        <item h="1" x="632"/>
        <item h="1" x="185"/>
        <item h="1" x="796"/>
        <item h="1" x="101"/>
        <item h="1" x="281"/>
        <item h="1" x="186"/>
        <item h="1" x="1019"/>
        <item h="1" x="282"/>
        <item h="1" x="731"/>
        <item h="1" x="279"/>
        <item h="1" x="384"/>
        <item h="1" x="769"/>
        <item h="1" x="940"/>
        <item h="1" x="893"/>
        <item h="1" x="102"/>
        <item h="1" x="143"/>
        <item h="1" x="797"/>
        <item h="1" x="732"/>
        <item h="1" x="980"/>
        <item h="1" x="770"/>
        <item h="1" x="522"/>
        <item h="1" x="283"/>
        <item h="1" x="284"/>
        <item h="1" x="104"/>
        <item h="1" x="523"/>
        <item h="1" x="965"/>
        <item h="1" x="285"/>
        <item h="1" x="524"/>
        <item h="1" x="1005"/>
        <item h="1" x="771"/>
        <item h="1" x="525"/>
        <item h="1" x="385"/>
        <item h="1" x="863"/>
        <item h="1" x="526"/>
        <item h="1" x="187"/>
        <item h="1" x="872"/>
        <item h="1" x="582"/>
        <item h="1" x="656"/>
        <item h="1" x="527"/>
        <item h="1" x="286"/>
        <item h="1" x="288"/>
        <item h="1" x="864"/>
        <item h="1" x="287"/>
        <item h="1" x="289"/>
        <item h="1" x="355"/>
        <item h="1" x="144"/>
        <item h="1" x="356"/>
        <item h="1" x="290"/>
        <item h="1" x="105"/>
        <item h="1" x="106"/>
        <item h="1" x="188"/>
        <item h="1" x="528"/>
        <item h="1" x="291"/>
        <item h="1" x="293"/>
        <item h="1" x="292"/>
        <item h="1" x="386"/>
        <item h="1" x="865"/>
        <item h="1" x="145"/>
        <item h="1" x="387"/>
        <item h="1" x="612"/>
        <item h="1" x="529"/>
        <item h="1" x="388"/>
        <item h="1" x="530"/>
        <item h="1" x="531"/>
        <item h="1" x="338"/>
        <item h="1" x="866"/>
        <item h="1" x="532"/>
        <item h="1" x="294"/>
        <item h="1" x="295"/>
        <item h="1" x="533"/>
        <item h="1" x="296"/>
        <item h="1" x="534"/>
        <item h="1" x="583"/>
        <item h="1" x="189"/>
        <item h="1" x="418"/>
        <item h="1" x="996"/>
        <item h="1" x="981"/>
        <item h="1" x="107"/>
        <item h="1" x="733"/>
        <item h="1" x="734"/>
        <item h="1" x="1016"/>
        <item h="1" x="108"/>
        <item h="1" x="613"/>
        <item h="1" x="109"/>
        <item h="1" x="297"/>
        <item h="1" x="997"/>
        <item h="1" x="535"/>
        <item h="1" x="615"/>
        <item h="1" x="536"/>
        <item h="1" x="657"/>
        <item h="1" x="537"/>
        <item h="1" x="298"/>
        <item h="1" x="772"/>
        <item h="1" x="616"/>
        <item h="1" x="614"/>
        <item h="1" x="538"/>
        <item h="1" x="299"/>
        <item h="1" x="300"/>
        <item h="1" x="539"/>
        <item h="1" x="773"/>
        <item h="1" x="444"/>
        <item h="1" x="617"/>
        <item h="1" x="389"/>
        <item h="1" x="390"/>
        <item h="1" x="301"/>
        <item h="1" x="302"/>
        <item h="1" x="190"/>
        <item h="1" x="110"/>
        <item h="1" x="303"/>
        <item h="1" x="540"/>
        <item h="1" x="541"/>
        <item h="1" x="304"/>
        <item h="1" x="111"/>
        <item h="1" x="867"/>
        <item h="1" x="305"/>
        <item h="1" x="542"/>
        <item h="1" x="391"/>
        <item h="1" x="966"/>
        <item h="1" x="306"/>
        <item h="1" x="392"/>
        <item h="1" x="998"/>
        <item h="1" x="967"/>
        <item h="1" x="146"/>
        <item h="1" x="445"/>
        <item h="1" x="968"/>
        <item h="1" x="195"/>
        <item h="1" x="307"/>
        <item h="1" x="736"/>
        <item h="1" x="191"/>
        <item h="1" x="192"/>
        <item h="1" x="112"/>
        <item h="1" x="308"/>
        <item h="1" x="309"/>
        <item h="1" x="310"/>
        <item h="1" x="543"/>
        <item h="1" x="544"/>
        <item h="1" x="969"/>
        <item h="1" x="311"/>
        <item h="1" x="546"/>
        <item h="1" x="584"/>
        <item h="1" x="585"/>
        <item h="1" x="113"/>
        <item h="1" x="674"/>
        <item h="1" x="630"/>
        <item h="1" x="114"/>
        <item h="1" x="631"/>
        <item h="1" x="147"/>
        <item h="1" x="547"/>
        <item h="1" x="115"/>
        <item h="1" x="446"/>
        <item h="1" x="868"/>
        <item h="1" x="936"/>
        <item h="1" x="1006"/>
        <item h="1" x="394"/>
        <item h="1" x="116"/>
        <item h="1" x="117"/>
        <item h="1" x="869"/>
        <item h="1" x="937"/>
        <item h="1" x="118"/>
        <item h="1" x="312"/>
        <item h="1" x="548"/>
        <item h="1" x="970"/>
        <item h="1" x="870"/>
        <item h="1" x="549"/>
        <item h="1" x="339"/>
        <item h="1" x="119"/>
        <item h="1" x="971"/>
        <item h="1" x="774"/>
        <item h="1" x="242"/>
        <item h="1" x="545"/>
        <item h="1" x="775"/>
        <item h="1" x="393"/>
        <item h="1" x="1007"/>
        <item h="1" x="550"/>
        <item h="1" x="938"/>
        <item h="1" x="340"/>
        <item h="1" x="193"/>
        <item h="1" x="551"/>
        <item h="1" x="939"/>
        <item h="1" x="660"/>
        <item h="1" x="618"/>
        <item h="1" x="552"/>
        <item h="1" x="553"/>
        <item h="1" x="313"/>
        <item h="1" x="684"/>
        <item h="1" x="341"/>
        <item h="1" x="554"/>
        <item h="1" x="737"/>
        <item h="1" x="619"/>
        <item h="1" x="120"/>
        <item h="1" x="121"/>
        <item h="1" x="122"/>
        <item h="1" x="123"/>
        <item h="1" x="982"/>
        <item h="1" x="972"/>
        <item h="1" x="973"/>
        <item h="1" x="194"/>
        <item h="1" x="871"/>
        <item h="1" x="658"/>
        <item h="1" x="124"/>
        <item h="1" x="974"/>
        <item h="1" x="314"/>
        <item h="1" x="555"/>
        <item h="1" x="556"/>
        <item h="1" x="659"/>
      </items>
    </pivotField>
    <pivotField compact="0" outline="0" showAll="0" defaultSubtotal="0"/>
    <pivotField compact="0" outline="0" subtotalTop="0" showAll="0" defaultSubtotal="0">
      <items count="33">
        <item h="1" x="28"/>
        <item x="0"/>
        <item h="1" x="24"/>
        <item h="1" x="27"/>
        <item h="1" x="1"/>
        <item h="1" x="2"/>
        <item h="1" x="3"/>
        <item h="1" x="4"/>
        <item h="1" x="5"/>
        <item h="1" x="6"/>
        <item h="1" x="25"/>
        <item h="1" x="7"/>
        <item h="1" x="8"/>
        <item h="1" x="11"/>
        <item h="1" x="9"/>
        <item h="1" x="10"/>
        <item h="1" x="29"/>
        <item h="1" x="30"/>
        <item h="1" x="12"/>
        <item h="1" x="13"/>
        <item h="1" x="14"/>
        <item h="1" x="15"/>
        <item h="1" x="16"/>
        <item h="1" x="17"/>
        <item h="1" x="26"/>
        <item h="1" x="18"/>
        <item h="1" x="19"/>
        <item h="1" x="20"/>
        <item h="1" x="21"/>
        <item h="1" x="22"/>
        <item h="1" x="23"/>
        <item h="1" x="31"/>
        <item h="1" x="32"/>
      </items>
    </pivotField>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numFmtId="3" outline="0" showAll="0" defaultSubtotal="0"/>
    <pivotField axis="axisRow" compact="0" numFmtId="10" outline="0" showAll="0" defaultSubtotal="0">
      <items count="1133">
        <item x="227"/>
        <item x="297"/>
        <item x="906"/>
        <item x="319"/>
        <item x="1114"/>
        <item x="558"/>
        <item x="1111"/>
        <item x="255"/>
        <item x="317"/>
        <item x="245"/>
        <item x="219"/>
        <item x="318"/>
        <item x="218"/>
        <item x="316"/>
        <item x="291"/>
        <item x="480"/>
        <item x="253"/>
        <item x="305"/>
        <item x="496"/>
        <item x="522"/>
        <item x="308"/>
        <item x="665"/>
        <item x="276"/>
        <item x="237"/>
        <item x="299"/>
        <item x="304"/>
        <item x="283"/>
        <item x="314"/>
        <item x="269"/>
        <item x="1112"/>
        <item x="298"/>
        <item x="277"/>
        <item x="312"/>
        <item x="204"/>
        <item x="225"/>
        <item x="881"/>
        <item x="817"/>
        <item x="663"/>
        <item x="212"/>
        <item x="309"/>
        <item x="494"/>
        <item x="259"/>
        <item x="258"/>
        <item x="520"/>
        <item x="292"/>
        <item x="514"/>
        <item x="232"/>
        <item x="508"/>
        <item x="222"/>
        <item x="519"/>
        <item x="868"/>
        <item x="310"/>
        <item x="552"/>
        <item x="301"/>
        <item x="273"/>
        <item x="148"/>
        <item x="302"/>
        <item x="261"/>
        <item x="242"/>
        <item x="233"/>
        <item x="315"/>
        <item x="265"/>
        <item x="917"/>
        <item x="307"/>
        <item x="257"/>
        <item x="751"/>
        <item x="560"/>
        <item x="501"/>
        <item x="554"/>
        <item x="210"/>
        <item x="799"/>
        <item x="240"/>
        <item x="513"/>
        <item x="288"/>
        <item x="287"/>
        <item x="828"/>
        <item x="274"/>
        <item x="263"/>
        <item x="300"/>
        <item x="143"/>
        <item x="486"/>
        <item x="235"/>
        <item x="268"/>
        <item x="485"/>
        <item x="582"/>
        <item x="484"/>
        <item x="753"/>
        <item x="770"/>
        <item x="230"/>
        <item x="290"/>
        <item x="209"/>
        <item x="134"/>
        <item x="205"/>
        <item x="477"/>
        <item x="303"/>
        <item x="916"/>
        <item x="234"/>
        <item x="543"/>
        <item x="482"/>
        <item x="1131"/>
        <item x="213"/>
        <item x="930"/>
        <item x="223"/>
        <item x="557"/>
        <item x="467"/>
        <item x="947"/>
        <item x="500"/>
        <item x="555"/>
        <item x="296"/>
        <item x="931"/>
        <item x="488"/>
        <item x="577"/>
        <item x="563"/>
        <item x="306"/>
        <item x="887"/>
        <item x="487"/>
        <item x="248"/>
        <item x="190"/>
        <item x="561"/>
        <item x="241"/>
        <item x="802"/>
        <item x="282"/>
        <item x="483"/>
        <item x="565"/>
        <item x="545"/>
        <item x="556"/>
        <item x="875"/>
        <item x="252"/>
        <item x="479"/>
        <item x="893"/>
        <item x="934"/>
        <item x="229"/>
        <item x="922"/>
        <item x="198"/>
        <item x="246"/>
        <item x="820"/>
        <item x="905"/>
        <item x="147"/>
        <item x="238"/>
        <item x="901"/>
        <item x="243"/>
        <item x="525"/>
        <item x="279"/>
        <item x="924"/>
        <item x="571"/>
        <item x="180"/>
        <item x="202"/>
        <item x="911"/>
        <item x="311"/>
        <item x="948"/>
        <item x="872"/>
        <item x="140"/>
        <item x="866"/>
        <item x="493"/>
        <item x="254"/>
        <item x="865"/>
        <item x="200"/>
        <item x="285"/>
        <item x="812"/>
        <item x="932"/>
        <item x="811"/>
        <item x="919"/>
        <item x="295"/>
        <item x="787"/>
        <item x="549"/>
        <item x="524"/>
        <item x="902"/>
        <item x="925"/>
        <item x="208"/>
        <item x="495"/>
        <item x="566"/>
        <item x="570"/>
        <item x="809"/>
        <item x="280"/>
        <item x="321"/>
        <item x="131"/>
        <item x="550"/>
        <item x="502"/>
        <item x="995"/>
        <item x="220"/>
        <item x="206"/>
        <item x="933"/>
        <item x="899"/>
        <item x="529"/>
        <item x="221"/>
        <item x="47"/>
        <item x="876"/>
        <item x="201"/>
        <item x="691"/>
        <item x="132"/>
        <item x="249"/>
        <item x="275"/>
        <item x="581"/>
        <item x="897"/>
        <item x="217"/>
        <item x="1126"/>
        <item x="407"/>
        <item x="236"/>
        <item x="226"/>
        <item x="526"/>
        <item x="239"/>
        <item x="559"/>
        <item x="739"/>
        <item x="542"/>
        <item x="474"/>
        <item x="498"/>
        <item x="137"/>
        <item x="506"/>
        <item x="214"/>
        <item x="199"/>
        <item x="441"/>
        <item x="944"/>
        <item x="492"/>
        <item x="690"/>
        <item x="920"/>
        <item x="499"/>
        <item x="912"/>
        <item x="470"/>
        <item x="46"/>
        <item x="231"/>
        <item x="512"/>
        <item x="792"/>
        <item x="940"/>
        <item x="903"/>
        <item x="250"/>
        <item x="521"/>
        <item x="945"/>
        <item x="515"/>
        <item x="458"/>
        <item x="544"/>
        <item x="518"/>
        <item x="819"/>
        <item x="832"/>
        <item x="731"/>
        <item x="918"/>
        <item x="129"/>
        <item x="194"/>
        <item x="946"/>
        <item x="572"/>
        <item x="801"/>
        <item x="448"/>
        <item x="293"/>
        <item x="322"/>
        <item x="289"/>
        <item x="507"/>
        <item x="278"/>
        <item x="569"/>
        <item x="884"/>
        <item x="128"/>
        <item x="328"/>
        <item x="400"/>
        <item x="680"/>
        <item x="169"/>
        <item x="150"/>
        <item x="941"/>
        <item x="127"/>
        <item x="476"/>
        <item x="578"/>
        <item x="527"/>
        <item x="999"/>
        <item x="325"/>
        <item x="446"/>
        <item x="562"/>
        <item x="139"/>
        <item x="489"/>
        <item x="256"/>
        <item x="142"/>
        <item x="294"/>
        <item x="347"/>
        <item x="337"/>
        <item x="915"/>
        <item x="822"/>
        <item x="86"/>
        <item x="539"/>
        <item x="878"/>
        <item x="284"/>
        <item x="889"/>
        <item x="776"/>
        <item x="692"/>
        <item x="583"/>
        <item x="468"/>
        <item x="247"/>
        <item x="390"/>
        <item x="546"/>
        <item x="455"/>
        <item x="1115"/>
        <item x="179"/>
        <item x="186"/>
        <item x="900"/>
        <item x="989"/>
        <item x="146"/>
        <item x="469"/>
        <item x="873"/>
        <item x="158"/>
        <item x="1084"/>
        <item x="272"/>
        <item x="1009"/>
        <item x="1038"/>
        <item x="815"/>
        <item x="921"/>
        <item x="215"/>
        <item x="61"/>
        <item x="1113"/>
        <item x="136"/>
        <item x="1132"/>
        <item x="535"/>
        <item x="909"/>
        <item x="567"/>
        <item x="126"/>
        <item x="1064"/>
        <item x="327"/>
        <item x="491"/>
        <item x="797"/>
        <item x="473"/>
        <item x="548"/>
        <item x="266"/>
        <item x="874"/>
        <item x="1028"/>
        <item x="528"/>
        <item x="43"/>
        <item x="395"/>
        <item x="997"/>
        <item x="211"/>
        <item x="1052"/>
        <item x="443"/>
        <item x="541"/>
        <item x="471"/>
        <item x="879"/>
        <item x="531"/>
        <item x="993"/>
        <item x="895"/>
        <item x="313"/>
        <item x="497"/>
        <item x="939"/>
        <item x="379"/>
        <item x="831"/>
        <item x="742"/>
        <item x="267"/>
        <item x="791"/>
        <item x="553"/>
        <item x="754"/>
        <item x="109"/>
        <item x="149"/>
        <item x="459"/>
        <item x="228"/>
        <item x="505"/>
        <item x="823"/>
        <item x="752"/>
        <item x="886"/>
        <item x="216"/>
        <item x="207"/>
        <item x="335"/>
        <item x="26"/>
        <item x="575"/>
        <item x="193"/>
        <item x="381"/>
        <item x="135"/>
        <item x="755"/>
        <item x="662"/>
        <item x="45"/>
        <item x="826"/>
        <item x="949"/>
        <item x="286"/>
        <item x="342"/>
        <item x="935"/>
        <item x="320"/>
        <item x="860"/>
        <item x="138"/>
        <item x="833"/>
        <item x="536"/>
        <item x="401"/>
        <item x="270"/>
        <item x="923"/>
        <item x="203"/>
        <item x="130"/>
        <item x="867"/>
        <item x="683"/>
        <item x="942"/>
        <item x="894"/>
        <item x="456"/>
        <item x="805"/>
        <item x="804"/>
        <item x="1049"/>
        <item x="846"/>
        <item x="864"/>
        <item x="110"/>
        <item x="457"/>
        <item x="532"/>
        <item x="504"/>
        <item x="389"/>
        <item x="961"/>
        <item x="442"/>
        <item x="1094"/>
        <item x="838"/>
        <item x="796"/>
        <item x="332"/>
        <item x="281"/>
        <item x="1045"/>
        <item x="835"/>
        <item x="1048"/>
        <item x="1050"/>
        <item x="172"/>
        <item x="503"/>
        <item x="63"/>
        <item x="440"/>
        <item x="913"/>
        <item x="50"/>
        <item x="156"/>
        <item x="852"/>
        <item x="394"/>
        <item x="78"/>
        <item x="651"/>
        <item x="1016"/>
        <item x="4"/>
        <item x="511"/>
        <item x="260"/>
        <item x="1062"/>
        <item x="1063"/>
        <item x="540"/>
        <item x="116"/>
        <item x="840"/>
        <item x="896"/>
        <item x="892"/>
        <item x="856"/>
        <item x="871"/>
        <item x="956"/>
        <item x="800"/>
        <item x="460"/>
        <item x="168"/>
        <item x="533"/>
        <item x="1066"/>
        <item x="54"/>
        <item x="145"/>
        <item x="1042"/>
        <item x="338"/>
        <item x="1122"/>
        <item x="1029"/>
        <item x="1033"/>
        <item x="750"/>
        <item x="877"/>
        <item x="40"/>
        <item x="883"/>
        <item x="144"/>
        <item x="863"/>
        <item x="151"/>
        <item x="907"/>
        <item x="166"/>
        <item x="17"/>
        <item x="1037"/>
        <item x="475"/>
        <item x="1129"/>
        <item x="1051"/>
        <item x="464"/>
        <item x="635"/>
        <item x="118"/>
        <item x="574"/>
        <item x="324"/>
        <item x="162"/>
        <item x="1040"/>
        <item x="107"/>
        <item x="133"/>
        <item x="1026"/>
        <item x="1046"/>
        <item x="33"/>
        <item x="981"/>
        <item x="1025"/>
        <item x="1091"/>
        <item x="1058"/>
        <item x="444"/>
        <item x="847"/>
        <item x="1012"/>
        <item x="155"/>
        <item x="885"/>
        <item x="773"/>
        <item x="58"/>
        <item x="509"/>
        <item x="326"/>
        <item x="345"/>
        <item x="510"/>
        <item x="15"/>
        <item x="408"/>
        <item x="1085"/>
        <item x="538"/>
        <item x="101"/>
        <item x="837"/>
        <item x="1130"/>
        <item x="330"/>
        <item x="349"/>
        <item x="998"/>
        <item x="187"/>
        <item x="693"/>
        <item x="1001"/>
        <item x="224"/>
        <item x="950"/>
        <item x="1007"/>
        <item x="848"/>
        <item x="973"/>
        <item x="1035"/>
        <item x="784"/>
        <item x="374"/>
        <item x="986"/>
        <item x="251"/>
        <item x="735"/>
        <item x="1125"/>
        <item x="91"/>
        <item x="462"/>
        <item x="890"/>
        <item x="843"/>
        <item x="657"/>
        <item x="51"/>
        <item x="1003"/>
        <item x="1004"/>
        <item x="450"/>
        <item x="341"/>
        <item x="1056"/>
        <item x="789"/>
        <item x="756"/>
        <item x="397"/>
        <item x="100"/>
        <item x="1117"/>
        <item x="537"/>
        <item x="888"/>
        <item x="845"/>
        <item x="348"/>
        <item x="744"/>
        <item x="573"/>
        <item x="638"/>
        <item x="83"/>
        <item x="1031"/>
        <item x="30"/>
        <item x="551"/>
        <item x="1067"/>
        <item x="775"/>
        <item x="271"/>
        <item x="794"/>
        <item x="1065"/>
        <item x="898"/>
        <item x="660"/>
        <item x="1059"/>
        <item x="936"/>
        <item x="1092"/>
        <item x="340"/>
        <item x="870"/>
        <item x="1047"/>
        <item x="178"/>
        <item x="650"/>
        <item x="970"/>
        <item x="344"/>
        <item x="6"/>
        <item x="517"/>
        <item x="654"/>
        <item x="617"/>
        <item x="681"/>
        <item x="244"/>
        <item x="57"/>
        <item x="862"/>
        <item x="825"/>
        <item x="191"/>
        <item x="42"/>
        <item x="676"/>
        <item x="821"/>
        <item x="729"/>
        <item x="646"/>
        <item x="421"/>
        <item x="95"/>
        <item x="53"/>
        <item x="329"/>
        <item x="547"/>
        <item x="1081"/>
        <item x="836"/>
        <item x="816"/>
        <item x="983"/>
        <item x="624"/>
        <item x="842"/>
        <item x="323"/>
        <item x="429"/>
        <item x="413"/>
        <item x="84"/>
        <item x="453"/>
        <item x="25"/>
        <item x="346"/>
        <item x="996"/>
        <item x="264"/>
        <item x="1068"/>
        <item x="18"/>
        <item x="655"/>
        <item x="472"/>
        <item x="938"/>
        <item x="60"/>
        <item x="393"/>
        <item x="706"/>
        <item x="640"/>
        <item x="75"/>
        <item x="373"/>
        <item x="21"/>
        <item x="648"/>
        <item x="953"/>
        <item x="1127"/>
        <item x="910"/>
        <item x="16"/>
        <item x="141"/>
        <item x="1061"/>
        <item x="880"/>
        <item x="783"/>
        <item x="39"/>
        <item x="1020"/>
        <item x="62"/>
        <item x="967"/>
        <item x="736"/>
        <item x="675"/>
        <item x="80"/>
        <item x="671"/>
        <item x="761"/>
        <item x="1041"/>
        <item x="978"/>
        <item x="851"/>
        <item x="1022"/>
        <item x="649"/>
        <item x="620"/>
        <item x="1124"/>
        <item x="636"/>
        <item x="1027"/>
        <item x="643"/>
        <item x="1086"/>
        <item x="452"/>
        <item x="994"/>
        <item x="416"/>
        <item x="10"/>
        <item x="1078"/>
        <item x="384"/>
        <item x="195"/>
        <item x="160"/>
        <item x="1053"/>
        <item x="711"/>
        <item x="481"/>
        <item x="434"/>
        <item x="714"/>
        <item x="904"/>
        <item x="633"/>
        <item x="431"/>
        <item x="854"/>
        <item x="781"/>
        <item x="1077"/>
        <item x="1096"/>
        <item x="1087"/>
        <item x="1089"/>
        <item x="576"/>
        <item x="733"/>
        <item x="632"/>
        <item x="738"/>
        <item x="686"/>
        <item x="622"/>
        <item x="937"/>
        <item x="594"/>
        <item x="106"/>
        <item x="29"/>
        <item x="980"/>
        <item x="1036"/>
        <item x="703"/>
        <item x="92"/>
        <item x="1014"/>
        <item x="834"/>
        <item x="564"/>
        <item x="634"/>
        <item x="1128"/>
        <item x="120"/>
        <item x="1044"/>
        <item x="1054"/>
        <item x="699"/>
        <item x="580"/>
        <item x="0"/>
        <item x="56"/>
        <item x="1083"/>
        <item x="618"/>
        <item x="642"/>
        <item x="682"/>
        <item x="433"/>
        <item x="615"/>
        <item x="722"/>
        <item x="757"/>
        <item x="732"/>
        <item x="985"/>
        <item x="398"/>
        <item x="928"/>
        <item x="1093"/>
        <item x="1005"/>
        <item x="68"/>
        <item x="64"/>
        <item x="798"/>
        <item x="437"/>
        <item x="1008"/>
        <item x="882"/>
        <item x="740"/>
        <item x="1000"/>
        <item x="1095"/>
        <item x="165"/>
        <item x="987"/>
        <item x="647"/>
        <item x="1021"/>
        <item x="383"/>
        <item x="1082"/>
        <item x="737"/>
        <item x="1057"/>
        <item x="855"/>
        <item x="451"/>
        <item x="857"/>
        <item x="534"/>
        <item x="438"/>
        <item x="420"/>
        <item x="79"/>
        <item x="7"/>
        <item x="36"/>
        <item x="466"/>
        <item x="849"/>
        <item x="700"/>
        <item x="32"/>
        <item x="490"/>
        <item x="850"/>
        <item x="914"/>
        <item x="1018"/>
        <item x="331"/>
        <item x="652"/>
        <item x="368"/>
        <item x="741"/>
        <item x="629"/>
        <item x="1023"/>
        <item x="625"/>
        <item x="765"/>
        <item x="530"/>
        <item x="1121"/>
        <item x="1118"/>
        <item x="197"/>
        <item x="436"/>
        <item x="627"/>
        <item x="1060"/>
        <item x="696"/>
        <item x="49"/>
        <item x="628"/>
        <item x="808"/>
        <item x="723"/>
        <item x="159"/>
        <item x="673"/>
        <item x="631"/>
        <item x="963"/>
        <item x="645"/>
        <item x="672"/>
        <item x="404"/>
        <item x="966"/>
        <item x="813"/>
        <item x="396"/>
        <item x="705"/>
        <item x="782"/>
        <item x="1080"/>
        <item x="668"/>
        <item x="979"/>
        <item x="19"/>
        <item x="749"/>
        <item x="659"/>
        <item x="674"/>
        <item x="1019"/>
        <item x="122"/>
        <item x="746"/>
        <item x="637"/>
        <item x="929"/>
        <item x="613"/>
        <item x="1039"/>
        <item x="1116"/>
        <item x="1102"/>
        <item x="780"/>
        <item x="943"/>
        <item x="375"/>
        <item x="103"/>
        <item x="908"/>
        <item x="728"/>
        <item x="734"/>
        <item x="709"/>
        <item x="927"/>
        <item x="5"/>
        <item x="1043"/>
        <item x="8"/>
        <item x="125"/>
        <item x="758"/>
        <item x="626"/>
        <item x="409"/>
        <item x="771"/>
        <item x="410"/>
        <item x="715"/>
        <item x="478"/>
        <item x="76"/>
        <item x="99"/>
        <item x="411"/>
        <item x="371"/>
        <item x="698"/>
        <item x="27"/>
        <item x="102"/>
        <item x="661"/>
        <item x="87"/>
        <item x="423"/>
        <item x="786"/>
        <item x="1024"/>
        <item x="666"/>
        <item x="387"/>
        <item x="990"/>
        <item x="367"/>
        <item x="677"/>
        <item x="1103"/>
        <item x="795"/>
        <item x="719"/>
        <item x="853"/>
        <item x="859"/>
        <item x="1"/>
        <item x="1034"/>
        <item x="1070"/>
        <item x="653"/>
        <item x="861"/>
        <item x="958"/>
        <item x="869"/>
        <item x="121"/>
        <item x="167"/>
        <item x="793"/>
        <item x="988"/>
        <item x="422"/>
        <item x="621"/>
        <item x="818"/>
        <item x="630"/>
        <item x="726"/>
        <item x="969"/>
        <item x="601"/>
        <item x="424"/>
        <item x="377"/>
        <item x="639"/>
        <item x="439"/>
        <item x="1069"/>
        <item x="447"/>
        <item x="725"/>
        <item x="656"/>
        <item x="641"/>
        <item x="1055"/>
        <item x="262"/>
        <item x="435"/>
        <item x="704"/>
        <item x="982"/>
        <item x="104"/>
        <item x="1071"/>
        <item x="1017"/>
        <item x="701"/>
        <item x="428"/>
        <item x="689"/>
        <item x="1120"/>
        <item x="382"/>
        <item x="403"/>
        <item x="55"/>
        <item x="175"/>
        <item x="164"/>
        <item x="604"/>
        <item x="767"/>
        <item x="667"/>
        <item x="523"/>
        <item x="1074"/>
        <item x="388"/>
        <item x="1107"/>
        <item x="685"/>
        <item x="664"/>
        <item x="991"/>
        <item x="839"/>
        <item x="730"/>
        <item x="844"/>
        <item x="1079"/>
        <item x="616"/>
        <item x="67"/>
        <item x="445"/>
        <item x="718"/>
        <item x="959"/>
        <item x="333"/>
        <item x="88"/>
        <item x="334"/>
        <item x="891"/>
        <item x="619"/>
        <item x="38"/>
        <item x="972"/>
        <item x="376"/>
        <item x="98"/>
        <item x="951"/>
        <item x="391"/>
        <item x="66"/>
        <item x="766"/>
        <item x="1098"/>
        <item x="182"/>
        <item x="644"/>
        <item x="406"/>
        <item x="568"/>
        <item x="1104"/>
        <item x="28"/>
        <item x="669"/>
        <item x="955"/>
        <item x="1015"/>
        <item x="34"/>
        <item x="177"/>
        <item x="1105"/>
        <item x="386"/>
        <item x="695"/>
        <item x="82"/>
        <item x="702"/>
        <item x="372"/>
        <item x="827"/>
        <item x="697"/>
        <item x="592"/>
        <item x="678"/>
        <item x="415"/>
        <item x="974"/>
        <item x="117"/>
        <item x="595"/>
        <item x="363"/>
        <item x="977"/>
        <item x="1010"/>
        <item x="81"/>
        <item x="926"/>
        <item x="358"/>
        <item x="170"/>
        <item x="399"/>
        <item x="1076"/>
        <item x="841"/>
        <item x="124"/>
        <item x="720"/>
        <item x="590"/>
        <item x="607"/>
        <item x="69"/>
        <item x="992"/>
        <item x="417"/>
        <item x="173"/>
        <item x="414"/>
        <item x="1090"/>
        <item x="670"/>
        <item x="176"/>
        <item x="713"/>
        <item x="123"/>
        <item x="968"/>
        <item x="74"/>
        <item x="1006"/>
        <item x="605"/>
        <item x="710"/>
        <item x="724"/>
        <item x="1013"/>
        <item x="1123"/>
        <item x="419"/>
        <item x="184"/>
        <item x="362"/>
        <item x="360"/>
        <item x="1002"/>
        <item x="964"/>
        <item x="44"/>
        <item x="430"/>
        <item x="23"/>
        <item x="774"/>
        <item x="22"/>
        <item x="427"/>
        <item x="24"/>
        <item x="579"/>
        <item x="2"/>
        <item x="694"/>
        <item x="1072"/>
        <item x="587"/>
        <item x="157"/>
        <item x="608"/>
        <item x="984"/>
        <item x="105"/>
        <item x="609"/>
        <item x="806"/>
        <item x="370"/>
        <item x="830"/>
        <item x="336"/>
        <item x="412"/>
        <item x="9"/>
        <item x="1101"/>
        <item x="785"/>
        <item x="606"/>
        <item x="65"/>
        <item x="679"/>
        <item x="593"/>
        <item x="11"/>
        <item x="684"/>
        <item x="1110"/>
        <item x="1097"/>
        <item x="189"/>
        <item x="716"/>
        <item x="356"/>
        <item x="611"/>
        <item x="449"/>
        <item x="599"/>
        <item x="418"/>
        <item x="463"/>
        <item x="355"/>
        <item x="380"/>
        <item x="1011"/>
        <item x="111"/>
        <item x="960"/>
        <item x="598"/>
        <item x="747"/>
        <item x="759"/>
        <item x="1119"/>
        <item x="85"/>
        <item x="614"/>
        <item x="971"/>
        <item x="721"/>
        <item x="1099"/>
        <item x="584"/>
        <item x="600"/>
        <item x="763"/>
        <item x="597"/>
        <item x="768"/>
        <item x="171"/>
        <item x="790"/>
        <item x="748"/>
        <item x="152"/>
        <item x="602"/>
        <item x="432"/>
        <item x="762"/>
        <item x="405"/>
        <item x="1100"/>
        <item x="108"/>
        <item x="366"/>
        <item x="351"/>
        <item x="803"/>
        <item x="461"/>
        <item x="425"/>
        <item x="59"/>
        <item x="1073"/>
        <item x="392"/>
        <item x="115"/>
        <item x="353"/>
        <item x="976"/>
        <item x="589"/>
        <item x="727"/>
        <item x="174"/>
        <item x="402"/>
        <item x="623"/>
        <item x="48"/>
        <item x="952"/>
        <item x="93"/>
        <item x="350"/>
        <item x="183"/>
        <item x="962"/>
        <item x="385"/>
        <item x="1088"/>
        <item x="586"/>
        <item x="339"/>
        <item x="1106"/>
        <item x="688"/>
        <item x="707"/>
        <item x="588"/>
        <item x="1109"/>
        <item x="708"/>
        <item x="712"/>
        <item x="1030"/>
        <item x="13"/>
        <item x="41"/>
        <item x="717"/>
        <item x="687"/>
        <item x="1032"/>
        <item x="153"/>
        <item x="12"/>
        <item x="119"/>
        <item x="778"/>
        <item x="1075"/>
        <item x="760"/>
        <item x="465"/>
        <item x="769"/>
        <item x="378"/>
        <item x="369"/>
        <item x="357"/>
        <item x="352"/>
        <item x="365"/>
        <item x="192"/>
        <item x="426"/>
        <item x="354"/>
        <item x="777"/>
        <item x="359"/>
        <item x="658"/>
        <item x="1108"/>
        <item x="113"/>
        <item x="188"/>
        <item x="807"/>
        <item x="612"/>
        <item x="364"/>
        <item x="788"/>
        <item x="829"/>
        <item x="516"/>
        <item x="70"/>
        <item x="603"/>
        <item x="185"/>
        <item x="454"/>
        <item x="361"/>
        <item x="20"/>
        <item x="585"/>
        <item x="596"/>
        <item x="112"/>
        <item x="163"/>
        <item x="3"/>
        <item x="858"/>
        <item x="31"/>
        <item x="35"/>
        <item x="779"/>
        <item x="161"/>
        <item x="196"/>
        <item x="72"/>
        <item x="114"/>
        <item x="96"/>
        <item x="181"/>
        <item x="745"/>
        <item x="965"/>
        <item x="73"/>
        <item x="743"/>
        <item x="824"/>
        <item x="591"/>
        <item x="154"/>
        <item x="764"/>
        <item x="97"/>
        <item x="89"/>
        <item x="343"/>
        <item x="810"/>
        <item x="954"/>
        <item x="77"/>
        <item x="975"/>
        <item x="957"/>
        <item x="610"/>
        <item x="94"/>
        <item x="814"/>
        <item x="52"/>
        <item x="14"/>
        <item x="37"/>
        <item x="90"/>
        <item x="772"/>
        <item x="7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s>
  <rowFields count="1">
    <field x="30"/>
  </rowFields>
  <rowItems count="1">
    <i>
      <x v="59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04B8FB3-ACE6-48F9-BDFA-100ADCA2B9F5}" name="TablaDinámica1" cacheId="7" applyNumberFormats="0" applyBorderFormats="0" applyFontFormats="0" applyPatternFormats="0" applyAlignmentFormats="0" applyWidthHeightFormats="1" dataCaption="Valores" updatedVersion="8" minRefreshableVersion="3" rowGrandTotals="0" colGrandTotals="0" itemPrintTitles="1" createdVersion="8" indent="0" compact="0" compactData="0" multipleFieldFilters="0">
  <location ref="AI4:BL5" firstHeaderRow="0" firstDataRow="1" firstDataCol="0"/>
  <pivotFields count="40">
    <pivotField compact="0" outline="0" showAll="0" defaultSubtotal="0"/>
    <pivotField compact="0" outline="0" subtotalTop="0" showAll="0" defaultSubtotal="0">
      <items count="1021">
        <item h="1" x="1"/>
        <item h="1" x="739"/>
        <item h="1" x="2"/>
        <item h="1" x="661"/>
        <item h="1" x="558"/>
        <item h="1" x="587"/>
        <item h="1" x="150"/>
        <item h="1" x="588"/>
        <item h="1" x="447"/>
        <item h="1" x="395"/>
        <item h="1" x="799"/>
        <item h="1" x="316"/>
        <item h="1" x="983"/>
        <item h="1" x="396"/>
        <item h="1" x="589"/>
        <item h="1" x="448"/>
        <item h="1" x="343"/>
        <item h="1" x="941"/>
        <item h="1" x="686"/>
        <item h="1" x="3"/>
        <item h="1" x="633"/>
        <item h="1" x="590"/>
        <item h="1" x="358"/>
        <item h="1" x="196"/>
        <item h="1" x="896"/>
        <item h="1" x="591"/>
        <item h="1" x="559"/>
        <item h="1" x="151"/>
        <item h="1" x="897"/>
        <item h="1" x="4"/>
        <item h="1" x="5"/>
        <item h="1" x="898"/>
        <item h="1" x="449"/>
        <item h="1" x="687"/>
        <item h="1" x="942"/>
        <item h="1" x="6"/>
        <item h="1" x="7"/>
        <item h="1" x="8"/>
        <item h="1" x="450"/>
        <item h="1" x="9"/>
        <item h="1" x="317"/>
        <item h="1" x="943"/>
        <item h="1" x="11"/>
        <item h="1" x="899"/>
        <item h="1" x="12"/>
        <item h="1" x="786"/>
        <item h="1" x="516"/>
        <item h="1" x="197"/>
        <item h="1" x="634"/>
        <item h="1" x="318"/>
        <item h="1" x="800"/>
        <item h="1" x="975"/>
        <item h="1" x="976"/>
        <item h="1" x="451"/>
        <item h="1" x="688"/>
        <item h="1" x="740"/>
        <item h="1" x="13"/>
        <item h="1" x="198"/>
        <item h="1" x="152"/>
        <item h="1" x="14"/>
        <item h="1" x="635"/>
        <item h="1" x="153"/>
        <item h="1" x="15"/>
        <item h="1" x="900"/>
        <item h="1" x="154"/>
        <item h="1" x="397"/>
        <item h="1" x="901"/>
        <item h="1" x="560"/>
        <item h="1" x="420"/>
        <item h="1" x="561"/>
        <item h="1" x="562"/>
        <item h="1" x="563"/>
        <item h="1" x="359"/>
        <item h="1" x="127"/>
        <item h="1" x="592"/>
        <item h="1" x="689"/>
        <item x="16"/>
        <item h="1" x="801"/>
        <item h="1" x="662"/>
        <item h="1" x="802"/>
        <item h="1" x="621"/>
        <item h="1" x="155"/>
        <item h="1" x="1011"/>
        <item h="1" x="126"/>
        <item h="1" x="398"/>
        <item h="1" x="319"/>
        <item h="1" x="199"/>
        <item h="1" x="344"/>
        <item h="1" x="787"/>
        <item h="1" x="18"/>
        <item h="1" x="17"/>
        <item h="1" x="452"/>
        <item h="1" x="200"/>
        <item h="1" x="19"/>
        <item h="1" x="201"/>
        <item h="1" x="20"/>
        <item h="1" x="453"/>
        <item h="1" x="202"/>
        <item h="1" x="741"/>
        <item h="1" x="148"/>
        <item h="1" x="454"/>
        <item h="1" x="564"/>
        <item h="1" x="360"/>
        <item h="1" x="399"/>
        <item h="1" x="203"/>
        <item h="1" x="22"/>
        <item h="1" x="798"/>
        <item h="1" x="742"/>
        <item h="1" x="944"/>
        <item h="1" x="204"/>
        <item h="1" x="361"/>
        <item h="1" x="690"/>
        <item h="1" x="946"/>
        <item h="1" x="23"/>
        <item h="1" x="205"/>
        <item h="1" x="455"/>
        <item h="1" x="663"/>
        <item h="1" x="24"/>
        <item h="1" x="456"/>
        <item h="1" x="744"/>
        <item h="1" x="743"/>
        <item h="1" x="25"/>
        <item h="1" x="947"/>
        <item h="1" x="873"/>
        <item h="1" x="902"/>
        <item h="1" x="362"/>
        <item h="1" x="457"/>
        <item h="1" x="156"/>
        <item h="1" x="776"/>
        <item h="1" x="26"/>
        <item h="1" x="363"/>
        <item h="1" x="803"/>
        <item h="1" x="948"/>
        <item h="1" x="364"/>
        <item h="1" x="27"/>
        <item h="1" x="128"/>
        <item h="1" x="593"/>
        <item h="1" x="206"/>
        <item h="1" x="421"/>
        <item h="1" x="129"/>
        <item h="1" x="157"/>
        <item h="1" x="28"/>
        <item h="1" x="458"/>
        <item h="1" x="804"/>
        <item h="1" x="459"/>
        <item h="1" x="29"/>
        <item h="1" x="30"/>
        <item h="1" x="805"/>
        <item h="1" x="31"/>
        <item h="1" x="903"/>
        <item h="1" x="460"/>
        <item h="1" x="566"/>
        <item h="1" x="33"/>
        <item h="1" x="149"/>
        <item h="1" x="345"/>
        <item h="1" x="949"/>
        <item h="1" x="1015"/>
        <item h="1" x="904"/>
        <item h="1" x="664"/>
        <item h="1" x="34"/>
        <item h="1" x="806"/>
        <item h="1" x="422"/>
        <item h="1" x="207"/>
        <item h="1" x="807"/>
        <item h="1" x="636"/>
        <item h="1" x="567"/>
        <item h="1" x="697"/>
        <item h="1" x="461"/>
        <item h="1" x="877"/>
        <item h="1" x="984"/>
        <item h="1" x="905"/>
        <item h="1" x="808"/>
        <item h="1" x="809"/>
        <item h="1" x="462"/>
        <item h="1" x="35"/>
        <item h="1" x="810"/>
        <item h="1" x="423"/>
        <item h="1" x="400"/>
        <item h="1" x="745"/>
        <item h="1" x="208"/>
        <item h="1" x="320"/>
        <item h="1" x="424"/>
        <item h="1" x="463"/>
        <item h="1" x="811"/>
        <item h="1" x="209"/>
        <item h="1" x="222"/>
        <item h="1" x="401"/>
        <item h="1" x="210"/>
        <item h="1" x="211"/>
        <item h="1" x="746"/>
        <item h="1" x="212"/>
        <item h="1" x="213"/>
        <item h="1" x="637"/>
        <item h="1" x="223"/>
        <item h="1" x="464"/>
        <item h="1" x="465"/>
        <item h="1" x="158"/>
        <item h="1" x="638"/>
        <item h="1" x="425"/>
        <item h="1" x="214"/>
        <item h="1" x="812"/>
        <item h="1" x="777"/>
        <item h="1" x="36"/>
        <item h="1" x="21"/>
        <item h="1" x="160"/>
        <item h="1" x="37"/>
        <item h="1" x="906"/>
        <item h="1" x="466"/>
        <item h="1" x="594"/>
        <item h="1" x="691"/>
        <item h="1" x="874"/>
        <item h="1" x="215"/>
        <item h="1" x="38"/>
        <item h="1" x="39"/>
        <item h="1" x="568"/>
        <item h="1" x="813"/>
        <item h="1" x="692"/>
        <item h="1" x="693"/>
        <item h="1" x="814"/>
        <item h="1" x="747"/>
        <item h="1" x="40"/>
        <item h="1" x="216"/>
        <item h="1" x="159"/>
        <item h="1" x="365"/>
        <item h="1" x="815"/>
        <item h="1" x="875"/>
        <item h="1" x="217"/>
        <item h="1" x="467"/>
        <item h="1" x="426"/>
        <item h="1" x="218"/>
        <item h="1" x="876"/>
        <item h="1" x="907"/>
        <item h="1" x="977"/>
        <item h="1" x="694"/>
        <item h="1" x="219"/>
        <item h="1" x="665"/>
        <item h="1" x="220"/>
        <item h="1" x="468"/>
        <item h="1" x="748"/>
        <item h="1" x="221"/>
        <item h="1" x="666"/>
        <item h="1" x="1020"/>
        <item h="1" x="695"/>
        <item h="1" x="696"/>
        <item h="1" x="908"/>
        <item h="1" x="346"/>
        <item h="1" x="816"/>
        <item h="1" x="402"/>
        <item h="1" x="41"/>
        <item h="1" x="950"/>
        <item h="1" x="622"/>
        <item h="1" x="623"/>
        <item h="1" x="909"/>
        <item h="1" x="42"/>
        <item h="1" x="788"/>
        <item h="1" x="224"/>
        <item h="1" x="749"/>
        <item h="1" x="43"/>
        <item h="1" x="951"/>
        <item h="1" x="44"/>
        <item h="1" x="639"/>
        <item h="1" x="952"/>
        <item h="1" x="667"/>
        <item h="1" x="565"/>
        <item h="1" x="750"/>
        <item h="1" x="569"/>
        <item h="1" x="161"/>
        <item h="1" x="817"/>
        <item h="1" x="32"/>
        <item h="1" x="668"/>
        <item h="1" x="953"/>
        <item h="1" x="698"/>
        <item h="1" x="225"/>
        <item h="1" x="469"/>
        <item h="1" x="403"/>
        <item h="1" x="347"/>
        <item h="1" x="669"/>
        <item h="1" x="954"/>
        <item h="1" x="226"/>
        <item h="1" x="818"/>
        <item h="1" x="162"/>
        <item h="1" x="570"/>
        <item h="1" x="624"/>
        <item h="1" x="404"/>
        <item h="1" x="348"/>
        <item h="1" x="699"/>
        <item h="1" x="163"/>
        <item h="1" x="640"/>
        <item h="1" x="819"/>
        <item h="1" x="641"/>
        <item h="1" x="1013"/>
        <item h="1" x="878"/>
        <item h="1" x="470"/>
        <item h="1" x="700"/>
        <item h="1" x="103"/>
        <item h="1" x="701"/>
        <item h="1" x="366"/>
        <item h="1" x="751"/>
        <item h="1" x="752"/>
        <item h="1" x="595"/>
        <item h="1" x="820"/>
        <item h="1" x="821"/>
        <item h="1" x="45"/>
        <item h="1" x="46"/>
        <item h="1" x="910"/>
        <item h="1" x="471"/>
        <item h="1" x="911"/>
        <item h="1" x="321"/>
        <item h="1" x="778"/>
        <item h="1" x="227"/>
        <item h="1" x="912"/>
        <item h="1" x="342"/>
        <item h="1" x="228"/>
        <item h="1" x="822"/>
        <item h="1" x="955"/>
        <item h="1" x="823"/>
        <item h="1" x="472"/>
        <item h="1" x="625"/>
        <item h="1" x="978"/>
        <item h="1" x="473"/>
        <item h="1" x="720"/>
        <item h="1" x="47"/>
        <item h="1" x="913"/>
        <item h="1" x="48"/>
        <item h="1" x="670"/>
        <item h="1" x="642"/>
        <item h="1" x="702"/>
        <item h="1" x="474"/>
        <item h="1" x="475"/>
        <item h="1" x="476"/>
        <item h="1" x="477"/>
        <item h="1" x="478"/>
        <item h="1" x="229"/>
        <item h="1" x="479"/>
        <item h="1" x="824"/>
        <item h="1" x="130"/>
        <item h="1" x="879"/>
        <item h="1" x="480"/>
        <item h="1" x="405"/>
        <item h="1" x="825"/>
        <item h="1" x="230"/>
        <item h="1" x="231"/>
        <item h="1" x="596"/>
        <item h="1" x="779"/>
        <item h="1" x="597"/>
        <item h="1" x="956"/>
        <item h="1" x="49"/>
        <item h="1" x="481"/>
        <item h="1" x="50"/>
        <item h="1" x="826"/>
        <item h="1" x="125"/>
        <item h="1" x="51"/>
        <item h="1" x="406"/>
        <item h="1" x="753"/>
        <item h="1" x="52"/>
        <item h="1" x="827"/>
        <item h="1" x="232"/>
        <item h="1" x="957"/>
        <item h="1" x="367"/>
        <item h="1" x="482"/>
        <item h="1" x="703"/>
        <item h="1" x="945"/>
        <item h="1" x="53"/>
        <item h="1" x="483"/>
        <item h="1" x="704"/>
        <item h="1" x="705"/>
        <item h="1" x="643"/>
        <item h="1" x="914"/>
        <item h="1" x="368"/>
        <item h="1" x="828"/>
        <item h="1" x="880"/>
        <item h="1" x="54"/>
        <item h="1" x="484"/>
        <item h="1" x="55"/>
        <item h="1" x="485"/>
        <item h="1" x="486"/>
        <item h="1" x="233"/>
        <item h="1" x="789"/>
        <item h="1" x="829"/>
        <item h="1" x="487"/>
        <item h="1" x="488"/>
        <item h="1" x="234"/>
        <item h="1" x="830"/>
        <item h="1" x="235"/>
        <item h="1" x="489"/>
        <item h="1" x="754"/>
        <item h="1" x="164"/>
        <item h="1" x="831"/>
        <item h="1" x="985"/>
        <item h="1" x="626"/>
        <item h="1" x="56"/>
        <item h="1" x="755"/>
        <item h="1" x="915"/>
        <item h="1" x="57"/>
        <item h="1" x="598"/>
        <item h="1" x="916"/>
        <item h="1" x="895"/>
        <item h="1" x="917"/>
        <item h="1" x="706"/>
        <item h="1" x="707"/>
        <item h="1" x="1010"/>
        <item h="1" x="369"/>
        <item h="1" x="708"/>
        <item h="1" x="599"/>
        <item h="1" x="600"/>
        <item h="1" x="571"/>
        <item h="1" x="58"/>
        <item h="1" x="59"/>
        <item h="1" x="236"/>
        <item h="1" x="370"/>
        <item h="1" x="958"/>
        <item h="1" x="60"/>
        <item h="1" x="237"/>
        <item h="1" x="61"/>
        <item h="1" x="490"/>
        <item h="1" x="832"/>
        <item h="1" x="833"/>
        <item h="1" x="131"/>
        <item h="1" x="491"/>
        <item h="1" x="572"/>
        <item h="1" x="427"/>
        <item h="1" x="601"/>
        <item h="1" x="834"/>
        <item h="1" x="492"/>
        <item h="1" x="239"/>
        <item h="1" x="62"/>
        <item h="1" x="790"/>
        <item h="1" x="709"/>
        <item h="1" x="959"/>
        <item h="1" x="322"/>
        <item h="1" x="757"/>
        <item h="1" x="63"/>
        <item h="1" x="710"/>
        <item h="1" x="407"/>
        <item h="1" x="408"/>
        <item h="1" x="627"/>
        <item h="1" x="711"/>
        <item h="1" x="673"/>
        <item h="1" x="323"/>
        <item h="1" x="493"/>
        <item h="1" x="349"/>
        <item h="1" x="494"/>
        <item h="1" x="414"/>
        <item h="1" x="495"/>
        <item h="1" x="64"/>
        <item h="1" x="602"/>
        <item h="1" x="758"/>
        <item h="1" x="1018"/>
        <item h="1" x="986"/>
        <item h="1" x="371"/>
        <item h="1" x="780"/>
        <item h="1" x="712"/>
        <item h="1" x="65"/>
        <item h="1" x="241"/>
        <item h="1" x="372"/>
        <item h="1" x="240"/>
        <item h="1" x="791"/>
        <item h="1" x="756"/>
        <item h="1" x="238"/>
        <item h="1" x="835"/>
        <item h="1" x="836"/>
        <item h="1" x="713"/>
        <item h="1" x="675"/>
        <item h="1" x="496"/>
        <item h="1" x="918"/>
        <item h="1" x="1008"/>
        <item h="1" x="919"/>
        <item h="1" x="66"/>
        <item h="1" x="714"/>
        <item h="1" x="573"/>
        <item h="1" x="373"/>
        <item h="1" x="428"/>
        <item h="1" x="715"/>
        <item h="1" x="429"/>
        <item h="1" x="881"/>
        <item h="1" x="759"/>
        <item h="1" x="837"/>
        <item h="1" x="760"/>
        <item h="1" x="132"/>
        <item h="1" x="243"/>
        <item h="1" x="838"/>
        <item h="1" x="67"/>
        <item h="1" x="497"/>
        <item h="1" x="498"/>
        <item h="1" x="165"/>
        <item h="1" x="716"/>
        <item h="1" x="166"/>
        <item h="1" x="628"/>
        <item h="1" x="882"/>
        <item h="1" x="839"/>
        <item h="1" x="133"/>
        <item h="1" x="717"/>
        <item h="1" x="134"/>
        <item h="1" x="409"/>
        <item h="1" x="987"/>
        <item h="1" x="315"/>
        <item h="1" x="499"/>
        <item h="1" x="324"/>
        <item h="1" x="671"/>
        <item h="1" x="167"/>
        <item h="1" x="168"/>
        <item h="1" x="68"/>
        <item h="1" x="244"/>
        <item h="1" x="325"/>
        <item h="1" x="326"/>
        <item h="1" x="792"/>
        <item h="1" x="327"/>
        <item h="1" x="840"/>
        <item h="1" x="0"/>
        <item h="1" x="500"/>
        <item h="1" x="574"/>
        <item h="1" x="575"/>
        <item h="1" x="576"/>
        <item h="1" x="921"/>
        <item h="1" x="374"/>
        <item h="1" x="672"/>
        <item h="1" x="350"/>
        <item h="1" x="245"/>
        <item h="1" x="375"/>
        <item h="1" x="793"/>
        <item h="1" x="1014"/>
        <item h="1" x="999"/>
        <item h="1" x="841"/>
        <item h="1" x="842"/>
        <item h="1" x="430"/>
        <item h="1" x="246"/>
        <item h="1" x="247"/>
        <item h="1" x="248"/>
        <item h="1" x="69"/>
        <item h="1" x="169"/>
        <item h="1" x="431"/>
        <item h="1" x="781"/>
        <item h="1" x="419"/>
        <item h="1" x="988"/>
        <item h="1" x="432"/>
        <item h="1" x="171"/>
        <item h="1" x="351"/>
        <item h="1" x="883"/>
        <item h="1" x="501"/>
        <item h="1" x="249"/>
        <item h="1" x="922"/>
        <item h="1" x="70"/>
        <item h="1" x="71"/>
        <item h="1" x="761"/>
        <item h="1" x="250"/>
        <item h="1" x="72"/>
        <item h="1" x="603"/>
        <item h="1" x="923"/>
        <item h="1" x="74"/>
        <item h="1" x="73"/>
        <item h="1" x="328"/>
        <item h="1" x="586"/>
        <item h="1" x="502"/>
        <item h="1" x="503"/>
        <item h="1" x="504"/>
        <item h="1" x="251"/>
        <item h="1" x="505"/>
        <item h="1" x="329"/>
        <item h="1" x="172"/>
        <item h="1" x="577"/>
        <item h="1" x="644"/>
        <item h="1" x="252"/>
        <item h="1" x="989"/>
        <item h="1" x="578"/>
        <item h="1" x="960"/>
        <item h="1" x="843"/>
        <item h="1" x="762"/>
        <item h="1" x="844"/>
        <item h="1" x="253"/>
        <item h="1" x="75"/>
        <item h="1" x="718"/>
        <item h="1" x="845"/>
        <item h="1" x="604"/>
        <item h="1" x="1000"/>
        <item h="1" x="990"/>
        <item h="1" x="924"/>
        <item h="1" x="719"/>
        <item h="1" x="254"/>
        <item h="1" x="884"/>
        <item h="1" x="255"/>
        <item h="1" x="506"/>
        <item h="1" x="330"/>
        <item h="1" x="376"/>
        <item h="1" x="256"/>
        <item h="1" x="605"/>
        <item h="1" x="410"/>
        <item h="1" x="507"/>
        <item h="1" x="257"/>
        <item h="1" x="258"/>
        <item h="1" x="606"/>
        <item h="1" x="331"/>
        <item h="1" x="846"/>
        <item h="1" x="135"/>
        <item h="1" x="847"/>
        <item h="1" x="961"/>
        <item h="1" x="885"/>
        <item h="1" x="925"/>
        <item h="1" x="763"/>
        <item h="1" x="764"/>
        <item h="1" x="508"/>
        <item h="1" x="259"/>
        <item h="1" x="848"/>
        <item h="1" x="509"/>
        <item h="1" x="510"/>
        <item h="1" x="685"/>
        <item h="1" x="377"/>
        <item h="1" x="260"/>
        <item h="1" x="261"/>
        <item h="1" x="991"/>
        <item h="1" x="262"/>
        <item h="1" x="645"/>
        <item h="1" x="411"/>
        <item h="1" x="332"/>
        <item h="1" x="76"/>
        <item h="1" x="77"/>
        <item h="1" x="785"/>
        <item h="1" x="263"/>
        <item h="1" x="378"/>
        <item h="1" x="849"/>
        <item h="1" x="926"/>
        <item h="1" x="379"/>
        <item h="1" x="782"/>
        <item h="1" x="646"/>
        <item h="1" x="850"/>
        <item h="1" x="173"/>
        <item h="1" x="136"/>
        <item h="1" x="264"/>
        <item h="1" x="607"/>
        <item h="1" x="608"/>
        <item h="1" x="647"/>
        <item h="1" x="927"/>
        <item h="1" x="433"/>
        <item h="1" x="648"/>
        <item h="1" x="721"/>
        <item h="1" x="137"/>
        <item h="1" x="138"/>
        <item h="1" x="357"/>
        <item h="1" x="992"/>
        <item h="1" x="722"/>
        <item h="1" x="962"/>
        <item h="1" x="928"/>
        <item h="1" x="723"/>
        <item h="1" x="412"/>
        <item h="1" x="434"/>
        <item h="1" x="794"/>
        <item h="1" x="78"/>
        <item h="1" x="649"/>
        <item h="1" x="851"/>
        <item h="1" x="724"/>
        <item h="1" x="1001"/>
        <item h="1" x="79"/>
        <item h="1" x="265"/>
        <item h="1" x="1002"/>
        <item h="1" x="1017"/>
        <item h="1" x="139"/>
        <item h="1" x="676"/>
        <item h="1" x="435"/>
        <item h="1" x="677"/>
        <item h="1" x="1003"/>
        <item h="1" x="1004"/>
        <item h="1" x="436"/>
        <item h="1" x="679"/>
        <item h="1" x="678"/>
        <item h="1" x="80"/>
        <item h="1" x="1009"/>
        <item h="1" x="852"/>
        <item h="1" x="352"/>
        <item h="1" x="979"/>
        <item h="1" x="511"/>
        <item h="1" x="765"/>
        <item h="1" x="380"/>
        <item h="1" x="81"/>
        <item h="1" x="853"/>
        <item h="1" x="512"/>
        <item h="1" x="725"/>
        <item h="1" x="381"/>
        <item h="1" x="929"/>
        <item h="1" x="437"/>
        <item h="1" x="513"/>
        <item h="1" x="514"/>
        <item h="1" x="557"/>
        <item h="1" x="783"/>
        <item h="1" x="795"/>
        <item h="1" x="266"/>
        <item h="1" x="515"/>
        <item h="1" x="766"/>
        <item h="1" x="267"/>
        <item h="1" x="268"/>
        <item h="1" x="993"/>
        <item h="1" x="174"/>
        <item h="1" x="82"/>
        <item h="1" x="650"/>
        <item h="1" x="140"/>
        <item h="1" x="680"/>
        <item h="1" x="83"/>
        <item h="1" x="517"/>
        <item h="1" x="413"/>
        <item h="1" x="579"/>
        <item h="1" x="580"/>
        <item h="1" x="175"/>
        <item h="1" x="930"/>
        <item h="1" x="963"/>
        <item h="1" x="620"/>
        <item h="1" x="84"/>
        <item h="1" x="333"/>
        <item h="1" x="334"/>
        <item h="1" x="609"/>
        <item h="1" x="726"/>
        <item h="1" x="964"/>
        <item h="1" x="931"/>
        <item h="1" x="269"/>
        <item h="1" x="382"/>
        <item h="1" x="932"/>
        <item h="1" x="854"/>
        <item h="1" x="141"/>
        <item h="1" x="85"/>
        <item h="1" x="651"/>
        <item h="1" x="86"/>
        <item h="1" x="270"/>
        <item h="1" x="994"/>
        <item h="1" x="271"/>
        <item h="1" x="438"/>
        <item h="1" x="610"/>
        <item h="1" x="335"/>
        <item h="1" x="767"/>
        <item h="1" x="933"/>
        <item h="1" x="784"/>
        <item h="1" x="87"/>
        <item h="1" x="272"/>
        <item h="1" x="336"/>
        <item h="1" x="727"/>
        <item h="1" x="886"/>
        <item h="1" x="611"/>
        <item h="1" x="415"/>
        <item h="1" x="855"/>
        <item h="1" x="88"/>
        <item h="1" x="439"/>
        <item h="1" x="735"/>
        <item h="1" x="440"/>
        <item h="1" x="934"/>
        <item h="1" x="518"/>
        <item h="1" x="856"/>
        <item h="1" x="887"/>
        <item h="1" x="519"/>
        <item h="1" x="441"/>
        <item h="1" x="768"/>
        <item h="1" x="89"/>
        <item h="1" x="681"/>
        <item h="1" x="520"/>
        <item h="1" x="176"/>
        <item h="1" x="416"/>
        <item h="1" x="273"/>
        <item h="1" x="177"/>
        <item h="1" x="178"/>
        <item h="1" x="90"/>
        <item h="1" x="857"/>
        <item h="1" x="179"/>
        <item h="1" x="180"/>
        <item h="1" x="91"/>
        <item h="1" x="858"/>
        <item h="1" x="337"/>
        <item h="1" x="738"/>
        <item h="1" x="92"/>
        <item h="1" x="859"/>
        <item h="1" x="274"/>
        <item h="1" x="894"/>
        <item h="1" x="442"/>
        <item h="1" x="353"/>
        <item h="1" x="1012"/>
        <item h="1" x="581"/>
        <item h="1" x="682"/>
        <item h="1" x="888"/>
        <item h="1" x="521"/>
        <item h="1" x="93"/>
        <item h="1" x="629"/>
        <item h="1" x="181"/>
        <item h="1" x="683"/>
        <item h="1" x="729"/>
        <item h="1" x="94"/>
        <item h="1" x="275"/>
        <item h="1" x="995"/>
        <item h="1" x="892"/>
        <item h="1" x="889"/>
        <item h="1" x="417"/>
        <item h="1" x="182"/>
        <item h="1" x="276"/>
        <item h="1" x="860"/>
        <item h="1" x="277"/>
        <item h="1" x="890"/>
        <item h="1" x="183"/>
        <item h="1" x="278"/>
        <item h="1" x="891"/>
        <item h="1" x="730"/>
        <item h="1" x="95"/>
        <item h="1" x="96"/>
        <item h="1" x="443"/>
        <item h="1" x="97"/>
        <item h="1" x="98"/>
        <item h="1" x="383"/>
        <item h="1" x="652"/>
        <item h="1" x="920"/>
        <item h="1" x="861"/>
        <item h="1" x="354"/>
        <item h="1" x="99"/>
        <item h="1" x="653"/>
        <item h="1" x="728"/>
        <item h="1" x="654"/>
        <item h="1" x="100"/>
        <item h="1" x="655"/>
        <item h="1" x="184"/>
        <item h="1" x="170"/>
        <item h="1" x="10"/>
        <item h="1" x="862"/>
        <item h="1" x="935"/>
        <item h="1" x="142"/>
        <item h="1" x="280"/>
        <item h="1" x="632"/>
        <item h="1" x="185"/>
        <item h="1" x="796"/>
        <item h="1" x="101"/>
        <item h="1" x="281"/>
        <item h="1" x="186"/>
        <item h="1" x="1019"/>
        <item h="1" x="282"/>
        <item h="1" x="731"/>
        <item h="1" x="279"/>
        <item h="1" x="384"/>
        <item h="1" x="769"/>
        <item h="1" x="940"/>
        <item h="1" x="893"/>
        <item h="1" x="102"/>
        <item h="1" x="143"/>
        <item h="1" x="797"/>
        <item h="1" x="732"/>
        <item h="1" x="980"/>
        <item h="1" x="770"/>
        <item h="1" x="522"/>
        <item h="1" x="283"/>
        <item h="1" x="284"/>
        <item h="1" x="104"/>
        <item h="1" x="523"/>
        <item h="1" x="965"/>
        <item h="1" x="285"/>
        <item h="1" x="524"/>
        <item h="1" x="1005"/>
        <item h="1" x="771"/>
        <item h="1" x="525"/>
        <item h="1" x="385"/>
        <item h="1" x="863"/>
        <item h="1" x="526"/>
        <item h="1" x="187"/>
        <item h="1" x="872"/>
        <item h="1" x="582"/>
        <item h="1" x="656"/>
        <item h="1" x="527"/>
        <item h="1" x="286"/>
        <item h="1" x="288"/>
        <item h="1" x="864"/>
        <item h="1" x="287"/>
        <item h="1" x="289"/>
        <item h="1" x="355"/>
        <item h="1" x="144"/>
        <item h="1" x="356"/>
        <item h="1" x="290"/>
        <item h="1" x="105"/>
        <item h="1" x="106"/>
        <item h="1" x="188"/>
        <item h="1" x="528"/>
        <item h="1" x="291"/>
        <item h="1" x="293"/>
        <item h="1" x="292"/>
        <item h="1" x="386"/>
        <item h="1" x="865"/>
        <item h="1" x="145"/>
        <item h="1" x="387"/>
        <item h="1" x="612"/>
        <item h="1" x="529"/>
        <item h="1" x="388"/>
        <item h="1" x="530"/>
        <item h="1" x="531"/>
        <item h="1" x="338"/>
        <item h="1" x="866"/>
        <item h="1" x="532"/>
        <item h="1" x="294"/>
        <item h="1" x="295"/>
        <item h="1" x="533"/>
        <item h="1" x="296"/>
        <item h="1" x="534"/>
        <item h="1" x="583"/>
        <item h="1" x="189"/>
        <item h="1" x="418"/>
        <item h="1" x="996"/>
        <item h="1" x="981"/>
        <item h="1" x="107"/>
        <item h="1" x="733"/>
        <item h="1" x="734"/>
        <item h="1" x="1016"/>
        <item h="1" x="108"/>
        <item h="1" x="613"/>
        <item h="1" x="109"/>
        <item h="1" x="297"/>
        <item h="1" x="997"/>
        <item h="1" x="535"/>
        <item h="1" x="615"/>
        <item h="1" x="536"/>
        <item h="1" x="657"/>
        <item h="1" x="537"/>
        <item h="1" x="298"/>
        <item h="1" x="772"/>
        <item h="1" x="616"/>
        <item h="1" x="614"/>
        <item h="1" x="538"/>
        <item h="1" x="299"/>
        <item h="1" x="300"/>
        <item h="1" x="539"/>
        <item h="1" x="773"/>
        <item h="1" x="444"/>
        <item h="1" x="617"/>
        <item h="1" x="389"/>
        <item h="1" x="390"/>
        <item h="1" x="301"/>
        <item h="1" x="302"/>
        <item h="1" x="190"/>
        <item h="1" x="110"/>
        <item h="1" x="303"/>
        <item h="1" x="540"/>
        <item h="1" x="541"/>
        <item h="1" x="304"/>
        <item h="1" x="111"/>
        <item h="1" x="867"/>
        <item h="1" x="305"/>
        <item h="1" x="542"/>
        <item h="1" x="391"/>
        <item h="1" x="966"/>
        <item h="1" x="306"/>
        <item h="1" x="392"/>
        <item h="1" x="998"/>
        <item h="1" x="967"/>
        <item h="1" x="146"/>
        <item h="1" x="445"/>
        <item h="1" x="968"/>
        <item h="1" x="195"/>
        <item h="1" x="307"/>
        <item h="1" x="736"/>
        <item h="1" x="191"/>
        <item h="1" x="192"/>
        <item h="1" x="112"/>
        <item h="1" x="308"/>
        <item h="1" x="309"/>
        <item h="1" x="310"/>
        <item h="1" x="543"/>
        <item h="1" x="544"/>
        <item h="1" x="969"/>
        <item h="1" x="311"/>
        <item h="1" x="546"/>
        <item h="1" x="584"/>
        <item h="1" x="585"/>
        <item h="1" x="113"/>
        <item h="1" x="674"/>
        <item h="1" x="630"/>
        <item h="1" x="114"/>
        <item h="1" x="631"/>
        <item h="1" x="147"/>
        <item h="1" x="547"/>
        <item h="1" x="115"/>
        <item h="1" x="446"/>
        <item h="1" x="868"/>
        <item h="1" x="936"/>
        <item h="1" x="1006"/>
        <item h="1" x="394"/>
        <item h="1" x="116"/>
        <item h="1" x="117"/>
        <item h="1" x="869"/>
        <item h="1" x="937"/>
        <item h="1" x="118"/>
        <item h="1" x="312"/>
        <item h="1" x="548"/>
        <item h="1" x="970"/>
        <item h="1" x="870"/>
        <item h="1" x="549"/>
        <item h="1" x="339"/>
        <item h="1" x="119"/>
        <item h="1" x="971"/>
        <item h="1" x="774"/>
        <item h="1" x="242"/>
        <item h="1" x="545"/>
        <item h="1" x="775"/>
        <item h="1" x="393"/>
        <item h="1" x="1007"/>
        <item h="1" x="550"/>
        <item h="1" x="938"/>
        <item h="1" x="340"/>
        <item h="1" x="193"/>
        <item h="1" x="551"/>
        <item h="1" x="939"/>
        <item h="1" x="660"/>
        <item h="1" x="618"/>
        <item h="1" x="552"/>
        <item h="1" x="553"/>
        <item h="1" x="313"/>
        <item h="1" x="684"/>
        <item h="1" x="341"/>
        <item h="1" x="554"/>
        <item h="1" x="737"/>
        <item h="1" x="619"/>
        <item h="1" x="120"/>
        <item h="1" x="121"/>
        <item h="1" x="122"/>
        <item h="1" x="123"/>
        <item h="1" x="982"/>
        <item h="1" x="972"/>
        <item h="1" x="973"/>
        <item h="1" x="194"/>
        <item h="1" x="871"/>
        <item h="1" x="658"/>
        <item h="1" x="124"/>
        <item h="1" x="974"/>
        <item h="1" x="314"/>
        <item h="1" x="555"/>
        <item h="1" x="556"/>
        <item h="1" x="659"/>
      </items>
    </pivotField>
    <pivotField compact="0" outline="0" showAll="0" defaultSubtotal="0"/>
    <pivotField compact="0" outline="0" subtotalTop="0" showAll="0" defaultSubtotal="0">
      <items count="33">
        <item h="1" x="28"/>
        <item x="0"/>
        <item h="1" x="24"/>
        <item h="1" x="27"/>
        <item h="1" x="1"/>
        <item h="1" x="2"/>
        <item h="1" x="3"/>
        <item h="1" x="4"/>
        <item h="1" x="5"/>
        <item h="1" x="6"/>
        <item h="1" x="25"/>
        <item h="1" x="7"/>
        <item h="1" x="8"/>
        <item h="1" x="11"/>
        <item h="1" x="9"/>
        <item h="1" x="10"/>
        <item h="1" x="29"/>
        <item h="1" x="30"/>
        <item h="1" x="12"/>
        <item h="1" x="13"/>
        <item h="1" x="14"/>
        <item h="1" x="15"/>
        <item h="1" x="16"/>
        <item h="1" x="17"/>
        <item h="1" x="26"/>
        <item h="1" x="18"/>
        <item h="1" x="19"/>
        <item h="1" x="20"/>
        <item h="1" x="21"/>
        <item h="1" x="22"/>
        <item h="1" x="23"/>
        <item h="1" x="31"/>
        <item h="1" x="32"/>
      </items>
    </pivotField>
    <pivotField dataField="1" compact="0" numFmtId="3" outline="0" showAll="0" defaultSubtotal="0"/>
    <pivotField dataField="1" compact="0" outline="0" showAll="0" defaultSubtotal="0"/>
    <pivotField dataField="1" compact="0" outline="0" showAll="0" defaultSubtotal="0"/>
    <pivotField dataField="1" compact="0" outline="0" showAll="0" defaultSubtotal="0"/>
    <pivotField dataField="1" compact="0" numFmtId="3"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numFmtId="3" outline="0" showAll="0" defaultSubtotal="0"/>
    <pivotField dataField="1" compact="0" outline="0" showAll="0" defaultSubtotal="0"/>
    <pivotField dataField="1" compact="0" outline="0" showAll="0" defaultSubtotal="0"/>
    <pivotField dataField="1" compact="0" outline="0" showAll="0" defaultSubtotal="0"/>
    <pivotField dataField="1" compact="0" numFmtId="3" outline="0" showAll="0" defaultSubtotal="0"/>
    <pivotField dataField="1" compact="0" outline="0" showAll="0" defaultSubtotal="0"/>
    <pivotField dataField="1" compact="0" outline="0" showAll="0" defaultSubtotal="0"/>
    <pivotField dataField="1" compact="0" outline="0" showAll="0" defaultSubtotal="0"/>
    <pivotField dataField="1" compact="0" numFmtId="3" outline="0" showAll="0" defaultSubtotal="0"/>
    <pivotField dataField="1" compact="0" numFmtId="3" outline="0" showAll="0" defaultSubtotal="0"/>
    <pivotField dataField="1" compact="0" numFmtId="10" outline="0" showAll="0" defaultSubtotal="0"/>
    <pivotField dataField="1"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dataField="1" compact="0" outline="0" showAll="0" defaultSubtotal="0"/>
  </pivotFields>
  <rowItems count="1">
    <i/>
  </rowItems>
  <colFields count="1">
    <field x="-2"/>
  </colFields>
  <colItems count="30">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colItems>
  <dataFields count="30">
    <dataField name="Suma de PROYEC_POB 2024" fld="29" baseField="0" baseItem="0" numFmtId="3"/>
    <dataField name="Suma de SUJETOS DE ATENCIÓN" fld="4" baseField="0" baseItem="1" numFmtId="3"/>
    <dataField name="Suma de PA" fld="39" baseField="0" baseItem="0" numFmtId="3"/>
    <dataField name="Suma de RELACIÓN %" fld="30" baseField="0" baseItem="0" numFmtId="10"/>
    <dataField name="Suma de SALUD_Ninguno" fld="5" baseField="0" baseItem="0" numFmtId="3"/>
    <dataField name="Suma de SALUD_Gitano(a) Rrom" fld="6" baseField="0" baseItem="0" numFmtId="3"/>
    <dataField name="Suma de SALUD_Indígena" fld="7" baseField="0" baseItem="0" numFmtId="3"/>
    <dataField name="Suma de SALUD_NARP" fld="8" baseField="0" baseItem="0" numFmtId="3"/>
    <dataField name="Suma de EDU_Ninguno" fld="9" baseField="0" baseItem="0" numFmtId="3"/>
    <dataField name="Suma de EDU_Gitano(a) Rrom" fld="10" baseField="0" baseItem="0" numFmtId="3"/>
    <dataField name="Suma de EDU_Indígena" fld="11" baseField="0" baseItem="0" numFmtId="3"/>
    <dataField name="Suma de EDU_NARP" fld="12" baseField="0" baseItem="0" numFmtId="3"/>
    <dataField name="Suma de ALI_Ninguno" fld="13" baseField="0" baseItem="0" numFmtId="3"/>
    <dataField name="Suma de ALI_Gitano(a) Rrom" fld="14" baseField="0" baseItem="0" numFmtId="3"/>
    <dataField name="Suma de ALI_Indígena" fld="15" baseField="0" baseItem="0" numFmtId="3"/>
    <dataField name="Suma de ALI_NARP" fld="16" baseField="0" baseItem="0" numFmtId="3"/>
    <dataField name="Suma de VIV_Ninguno" fld="17" baseField="0" baseItem="0" numFmtId="3"/>
    <dataField name="Suma de VIV_Gitano(a) Rrom" fld="18" baseField="0" baseItem="0" numFmtId="3"/>
    <dataField name="Suma de VIV_Indígena" fld="19" baseField="0" baseItem="0" numFmtId="3"/>
    <dataField name="Suma de VIV_NARP" fld="20" baseField="0" baseItem="0" numFmtId="3"/>
    <dataField name="Suma de GI_Ninguno" fld="21" baseField="0" baseItem="0" numFmtId="3"/>
    <dataField name="Suma de GI_Gitano(a) Rrom" fld="22" baseField="0" baseItem="0" numFmtId="3"/>
    <dataField name="Suma de GI_Indígena" fld="23" baseField="0" baseItem="0" numFmtId="3"/>
    <dataField name="Suma de GI_NARP" fld="24" baseField="0" baseItem="0" numFmtId="3"/>
    <dataField name="Suma de APS_Ninguno" fld="25" baseField="0" baseItem="0" numFmtId="3"/>
    <dataField name="Suma de APS_Gitano(a) Rrom" fld="26" baseField="0" baseItem="0" numFmtId="3"/>
    <dataField name="Suma de APS_Indígena" fld="27" baseField="0" baseItem="0" numFmtId="3"/>
    <dataField name="Suma de APS_NARP" fld="28" baseField="0" baseItem="0" numFmtId="3"/>
    <dataField name="Suma de CRAV" fld="31" baseField="0" baseItem="0" numFmtId="3"/>
    <dataField name="Suma de distribucion hogares" fld="34" baseField="0" baseItem="0" numFmtId="4"/>
  </dataFields>
  <formats count="4">
    <format dxfId="23">
      <pivotArea outline="0" fieldPosition="0">
        <references count="1">
          <reference field="4294967294" count="3" selected="0">
            <x v="0"/>
            <x v="1"/>
            <x v="2"/>
          </reference>
        </references>
      </pivotArea>
    </format>
    <format dxfId="22">
      <pivotArea outline="0" fieldPosition="0">
        <references count="1">
          <reference field="4294967294" count="1" selected="0">
            <x v="3"/>
          </reference>
        </references>
      </pivotArea>
    </format>
    <format dxfId="21">
      <pivotArea outline="0" fieldPosition="0">
        <references count="1">
          <reference field="4294967294" count="25" selected="0">
            <x v="4"/>
            <x v="5"/>
            <x v="6"/>
            <x v="7"/>
            <x v="8"/>
            <x v="9"/>
            <x v="10"/>
            <x v="11"/>
            <x v="12"/>
            <x v="13"/>
            <x v="14"/>
            <x v="15"/>
            <x v="16"/>
            <x v="17"/>
            <x v="18"/>
            <x v="19"/>
            <x v="20"/>
            <x v="21"/>
            <x v="22"/>
            <x v="23"/>
            <x v="24"/>
            <x v="25"/>
            <x v="26"/>
            <x v="27"/>
            <x v="28"/>
          </reference>
        </references>
      </pivotArea>
    </format>
    <format dxfId="2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A5D4216-8D2C-4321-AD1B-D83B8212A206}" name="TablaDinámica5" cacheId="7" applyNumberFormats="0" applyBorderFormats="0" applyFontFormats="0" applyPatternFormats="0" applyAlignmentFormats="0" applyWidthHeightFormats="1" dataCaption="Valores" updatedVersion="8" minRefreshableVersion="3" rowGrandTotals="0" colGrandTotals="0" itemPrintTitles="1" createdVersion="8" indent="0" compact="0" compactData="0" multipleFieldFilters="0">
  <location ref="AD4:AE5" firstHeaderRow="1" firstDataRow="1" firstDataCol="2"/>
  <pivotFields count="40">
    <pivotField compact="0" outline="0" showAll="0" defaultSubtotal="0"/>
    <pivotField compact="0" outline="0" subtotalTop="0" showAll="0" defaultSubtotal="0">
      <items count="1021">
        <item h="1" x="1"/>
        <item h="1" x="739"/>
        <item h="1" x="2"/>
        <item h="1" x="661"/>
        <item h="1" x="558"/>
        <item h="1" x="587"/>
        <item h="1" x="150"/>
        <item h="1" x="588"/>
        <item h="1" x="447"/>
        <item h="1" x="395"/>
        <item h="1" x="799"/>
        <item h="1" x="316"/>
        <item h="1" x="983"/>
        <item h="1" x="396"/>
        <item h="1" x="589"/>
        <item h="1" x="448"/>
        <item h="1" x="343"/>
        <item h="1" x="941"/>
        <item h="1" x="686"/>
        <item h="1" x="3"/>
        <item h="1" x="633"/>
        <item h="1" x="590"/>
        <item h="1" x="358"/>
        <item h="1" x="196"/>
        <item h="1" x="896"/>
        <item h="1" x="591"/>
        <item h="1" x="559"/>
        <item h="1" x="151"/>
        <item h="1" x="897"/>
        <item h="1" x="4"/>
        <item h="1" x="5"/>
        <item h="1" x="898"/>
        <item h="1" x="449"/>
        <item h="1" x="687"/>
        <item h="1" x="942"/>
        <item h="1" x="6"/>
        <item h="1" x="7"/>
        <item h="1" x="8"/>
        <item h="1" x="450"/>
        <item h="1" x="9"/>
        <item h="1" x="317"/>
        <item h="1" x="943"/>
        <item h="1" x="11"/>
        <item h="1" x="899"/>
        <item h="1" x="12"/>
        <item h="1" x="786"/>
        <item h="1" x="516"/>
        <item h="1" x="197"/>
        <item h="1" x="634"/>
        <item h="1" x="318"/>
        <item h="1" x="800"/>
        <item h="1" x="975"/>
        <item h="1" x="976"/>
        <item h="1" x="451"/>
        <item h="1" x="688"/>
        <item h="1" x="740"/>
        <item h="1" x="13"/>
        <item h="1" x="198"/>
        <item h="1" x="152"/>
        <item h="1" x="14"/>
        <item h="1" x="635"/>
        <item h="1" x="153"/>
        <item h="1" x="15"/>
        <item h="1" x="900"/>
        <item h="1" x="154"/>
        <item h="1" x="397"/>
        <item h="1" x="901"/>
        <item h="1" x="560"/>
        <item h="1" x="420"/>
        <item h="1" x="561"/>
        <item h="1" x="562"/>
        <item h="1" x="563"/>
        <item h="1" x="359"/>
        <item h="1" x="127"/>
        <item h="1" x="592"/>
        <item h="1" x="689"/>
        <item x="16"/>
        <item h="1" x="801"/>
        <item h="1" x="662"/>
        <item h="1" x="802"/>
        <item h="1" x="621"/>
        <item h="1" x="155"/>
        <item h="1" x="1011"/>
        <item h="1" x="126"/>
        <item h="1" x="398"/>
        <item h="1" x="319"/>
        <item h="1" x="199"/>
        <item h="1" x="344"/>
        <item h="1" x="787"/>
        <item h="1" x="18"/>
        <item h="1" x="17"/>
        <item h="1" x="452"/>
        <item h="1" x="200"/>
        <item h="1" x="19"/>
        <item h="1" x="201"/>
        <item h="1" x="20"/>
        <item h="1" x="453"/>
        <item h="1" x="202"/>
        <item h="1" x="741"/>
        <item h="1" x="148"/>
        <item h="1" x="454"/>
        <item h="1" x="564"/>
        <item h="1" x="360"/>
        <item h="1" x="399"/>
        <item h="1" x="203"/>
        <item h="1" x="22"/>
        <item h="1" x="798"/>
        <item h="1" x="742"/>
        <item h="1" x="944"/>
        <item h="1" x="204"/>
        <item h="1" x="361"/>
        <item h="1" x="690"/>
        <item h="1" x="946"/>
        <item h="1" x="23"/>
        <item h="1" x="205"/>
        <item h="1" x="455"/>
        <item h="1" x="663"/>
        <item h="1" x="24"/>
        <item h="1" x="456"/>
        <item h="1" x="744"/>
        <item h="1" x="743"/>
        <item h="1" x="25"/>
        <item h="1" x="947"/>
        <item h="1" x="873"/>
        <item h="1" x="902"/>
        <item h="1" x="362"/>
        <item h="1" x="457"/>
        <item h="1" x="156"/>
        <item h="1" x="776"/>
        <item h="1" x="26"/>
        <item h="1" x="363"/>
        <item h="1" x="803"/>
        <item h="1" x="948"/>
        <item h="1" x="364"/>
        <item h="1" x="27"/>
        <item h="1" x="128"/>
        <item h="1" x="593"/>
        <item h="1" x="206"/>
        <item h="1" x="421"/>
        <item h="1" x="129"/>
        <item h="1" x="157"/>
        <item h="1" x="28"/>
        <item h="1" x="458"/>
        <item h="1" x="804"/>
        <item h="1" x="459"/>
        <item h="1" x="29"/>
        <item h="1" x="30"/>
        <item h="1" x="805"/>
        <item h="1" x="31"/>
        <item h="1" x="903"/>
        <item h="1" x="460"/>
        <item h="1" x="566"/>
        <item h="1" x="33"/>
        <item h="1" x="149"/>
        <item h="1" x="345"/>
        <item h="1" x="949"/>
        <item h="1" x="1015"/>
        <item h="1" x="904"/>
        <item h="1" x="664"/>
        <item h="1" x="34"/>
        <item h="1" x="806"/>
        <item h="1" x="422"/>
        <item h="1" x="207"/>
        <item h="1" x="807"/>
        <item h="1" x="636"/>
        <item h="1" x="567"/>
        <item h="1" x="697"/>
        <item h="1" x="461"/>
        <item h="1" x="877"/>
        <item h="1" x="984"/>
        <item h="1" x="905"/>
        <item h="1" x="808"/>
        <item h="1" x="809"/>
        <item h="1" x="462"/>
        <item h="1" x="35"/>
        <item h="1" x="810"/>
        <item h="1" x="423"/>
        <item h="1" x="400"/>
        <item h="1" x="745"/>
        <item h="1" x="208"/>
        <item h="1" x="320"/>
        <item h="1" x="424"/>
        <item h="1" x="463"/>
        <item h="1" x="811"/>
        <item h="1" x="209"/>
        <item h="1" x="222"/>
        <item h="1" x="401"/>
        <item h="1" x="210"/>
        <item h="1" x="211"/>
        <item h="1" x="746"/>
        <item h="1" x="212"/>
        <item h="1" x="213"/>
        <item h="1" x="637"/>
        <item h="1" x="223"/>
        <item h="1" x="464"/>
        <item h="1" x="465"/>
        <item h="1" x="158"/>
        <item h="1" x="638"/>
        <item h="1" x="425"/>
        <item h="1" x="214"/>
        <item h="1" x="812"/>
        <item h="1" x="777"/>
        <item h="1" x="36"/>
        <item h="1" x="21"/>
        <item h="1" x="160"/>
        <item h="1" x="37"/>
        <item h="1" x="906"/>
        <item h="1" x="466"/>
        <item h="1" x="594"/>
        <item h="1" x="691"/>
        <item h="1" x="874"/>
        <item h="1" x="215"/>
        <item h="1" x="38"/>
        <item h="1" x="39"/>
        <item h="1" x="568"/>
        <item h="1" x="813"/>
        <item h="1" x="692"/>
        <item h="1" x="693"/>
        <item h="1" x="814"/>
        <item h="1" x="747"/>
        <item h="1" x="40"/>
        <item h="1" x="216"/>
        <item h="1" x="159"/>
        <item h="1" x="365"/>
        <item h="1" x="815"/>
        <item h="1" x="875"/>
        <item h="1" x="217"/>
        <item h="1" x="467"/>
        <item h="1" x="426"/>
        <item h="1" x="218"/>
        <item h="1" x="876"/>
        <item h="1" x="907"/>
        <item h="1" x="977"/>
        <item h="1" x="694"/>
        <item h="1" x="219"/>
        <item h="1" x="665"/>
        <item h="1" x="220"/>
        <item h="1" x="468"/>
        <item h="1" x="748"/>
        <item h="1" x="221"/>
        <item h="1" x="666"/>
        <item h="1" x="1020"/>
        <item h="1" x="695"/>
        <item h="1" x="696"/>
        <item h="1" x="908"/>
        <item h="1" x="346"/>
        <item h="1" x="816"/>
        <item h="1" x="402"/>
        <item h="1" x="41"/>
        <item h="1" x="950"/>
        <item h="1" x="622"/>
        <item h="1" x="623"/>
        <item h="1" x="909"/>
        <item h="1" x="42"/>
        <item h="1" x="788"/>
        <item h="1" x="224"/>
        <item h="1" x="749"/>
        <item h="1" x="43"/>
        <item h="1" x="951"/>
        <item h="1" x="44"/>
        <item h="1" x="639"/>
        <item h="1" x="952"/>
        <item h="1" x="667"/>
        <item h="1" x="565"/>
        <item h="1" x="750"/>
        <item h="1" x="569"/>
        <item h="1" x="161"/>
        <item h="1" x="817"/>
        <item h="1" x="32"/>
        <item h="1" x="668"/>
        <item h="1" x="953"/>
        <item h="1" x="698"/>
        <item h="1" x="225"/>
        <item h="1" x="469"/>
        <item h="1" x="403"/>
        <item h="1" x="347"/>
        <item h="1" x="669"/>
        <item h="1" x="954"/>
        <item h="1" x="226"/>
        <item h="1" x="818"/>
        <item h="1" x="162"/>
        <item h="1" x="570"/>
        <item h="1" x="624"/>
        <item h="1" x="404"/>
        <item h="1" x="348"/>
        <item h="1" x="699"/>
        <item h="1" x="163"/>
        <item h="1" x="640"/>
        <item h="1" x="819"/>
        <item h="1" x="641"/>
        <item h="1" x="1013"/>
        <item h="1" x="878"/>
        <item h="1" x="470"/>
        <item h="1" x="700"/>
        <item h="1" x="103"/>
        <item h="1" x="701"/>
        <item h="1" x="366"/>
        <item h="1" x="751"/>
        <item h="1" x="752"/>
        <item h="1" x="595"/>
        <item h="1" x="820"/>
        <item h="1" x="821"/>
        <item h="1" x="45"/>
        <item h="1" x="46"/>
        <item h="1" x="910"/>
        <item h="1" x="471"/>
        <item h="1" x="911"/>
        <item h="1" x="321"/>
        <item h="1" x="778"/>
        <item h="1" x="227"/>
        <item h="1" x="912"/>
        <item h="1" x="342"/>
        <item h="1" x="228"/>
        <item h="1" x="822"/>
        <item h="1" x="955"/>
        <item h="1" x="823"/>
        <item h="1" x="472"/>
        <item h="1" x="625"/>
        <item h="1" x="978"/>
        <item h="1" x="473"/>
        <item h="1" x="720"/>
        <item h="1" x="47"/>
        <item h="1" x="913"/>
        <item h="1" x="48"/>
        <item h="1" x="670"/>
        <item h="1" x="642"/>
        <item h="1" x="702"/>
        <item h="1" x="474"/>
        <item h="1" x="475"/>
        <item h="1" x="476"/>
        <item h="1" x="477"/>
        <item h="1" x="478"/>
        <item h="1" x="229"/>
        <item h="1" x="479"/>
        <item h="1" x="824"/>
        <item h="1" x="130"/>
        <item h="1" x="879"/>
        <item h="1" x="480"/>
        <item h="1" x="405"/>
        <item h="1" x="825"/>
        <item h="1" x="230"/>
        <item h="1" x="231"/>
        <item h="1" x="596"/>
        <item h="1" x="779"/>
        <item h="1" x="597"/>
        <item h="1" x="956"/>
        <item h="1" x="49"/>
        <item h="1" x="481"/>
        <item h="1" x="50"/>
        <item h="1" x="826"/>
        <item h="1" x="125"/>
        <item h="1" x="51"/>
        <item h="1" x="406"/>
        <item h="1" x="753"/>
        <item h="1" x="52"/>
        <item h="1" x="827"/>
        <item h="1" x="232"/>
        <item h="1" x="957"/>
        <item h="1" x="367"/>
        <item h="1" x="482"/>
        <item h="1" x="703"/>
        <item h="1" x="945"/>
        <item h="1" x="53"/>
        <item h="1" x="483"/>
        <item h="1" x="704"/>
        <item h="1" x="705"/>
        <item h="1" x="643"/>
        <item h="1" x="914"/>
        <item h="1" x="368"/>
        <item h="1" x="828"/>
        <item h="1" x="880"/>
        <item h="1" x="54"/>
        <item h="1" x="484"/>
        <item h="1" x="55"/>
        <item h="1" x="485"/>
        <item h="1" x="486"/>
        <item h="1" x="233"/>
        <item h="1" x="789"/>
        <item h="1" x="829"/>
        <item h="1" x="487"/>
        <item h="1" x="488"/>
        <item h="1" x="234"/>
        <item h="1" x="830"/>
        <item h="1" x="235"/>
        <item h="1" x="489"/>
        <item h="1" x="754"/>
        <item h="1" x="164"/>
        <item h="1" x="831"/>
        <item h="1" x="985"/>
        <item h="1" x="626"/>
        <item h="1" x="56"/>
        <item h="1" x="755"/>
        <item h="1" x="915"/>
        <item h="1" x="57"/>
        <item h="1" x="598"/>
        <item h="1" x="916"/>
        <item h="1" x="895"/>
        <item h="1" x="917"/>
        <item h="1" x="706"/>
        <item h="1" x="707"/>
        <item h="1" x="1010"/>
        <item h="1" x="369"/>
        <item h="1" x="708"/>
        <item h="1" x="599"/>
        <item h="1" x="600"/>
        <item h="1" x="571"/>
        <item h="1" x="58"/>
        <item h="1" x="59"/>
        <item h="1" x="236"/>
        <item h="1" x="370"/>
        <item h="1" x="958"/>
        <item h="1" x="60"/>
        <item h="1" x="237"/>
        <item h="1" x="61"/>
        <item h="1" x="490"/>
        <item h="1" x="832"/>
        <item h="1" x="833"/>
        <item h="1" x="131"/>
        <item h="1" x="491"/>
        <item h="1" x="572"/>
        <item h="1" x="427"/>
        <item h="1" x="601"/>
        <item h="1" x="834"/>
        <item h="1" x="492"/>
        <item h="1" x="239"/>
        <item h="1" x="62"/>
        <item h="1" x="790"/>
        <item h="1" x="709"/>
        <item h="1" x="959"/>
        <item h="1" x="322"/>
        <item h="1" x="757"/>
        <item h="1" x="63"/>
        <item h="1" x="710"/>
        <item h="1" x="407"/>
        <item h="1" x="408"/>
        <item h="1" x="627"/>
        <item h="1" x="711"/>
        <item h="1" x="673"/>
        <item h="1" x="323"/>
        <item h="1" x="493"/>
        <item h="1" x="349"/>
        <item h="1" x="494"/>
        <item h="1" x="414"/>
        <item h="1" x="495"/>
        <item h="1" x="64"/>
        <item h="1" x="602"/>
        <item h="1" x="758"/>
        <item h="1" x="1018"/>
        <item h="1" x="986"/>
        <item h="1" x="371"/>
        <item h="1" x="780"/>
        <item h="1" x="712"/>
        <item h="1" x="65"/>
        <item h="1" x="241"/>
        <item h="1" x="372"/>
        <item h="1" x="240"/>
        <item h="1" x="791"/>
        <item h="1" x="756"/>
        <item h="1" x="238"/>
        <item h="1" x="835"/>
        <item h="1" x="836"/>
        <item h="1" x="713"/>
        <item h="1" x="675"/>
        <item h="1" x="496"/>
        <item h="1" x="918"/>
        <item h="1" x="1008"/>
        <item h="1" x="919"/>
        <item h="1" x="66"/>
        <item h="1" x="714"/>
        <item h="1" x="573"/>
        <item h="1" x="373"/>
        <item h="1" x="428"/>
        <item h="1" x="715"/>
        <item h="1" x="429"/>
        <item h="1" x="881"/>
        <item h="1" x="759"/>
        <item h="1" x="837"/>
        <item h="1" x="760"/>
        <item h="1" x="132"/>
        <item h="1" x="243"/>
        <item h="1" x="838"/>
        <item h="1" x="67"/>
        <item h="1" x="497"/>
        <item h="1" x="498"/>
        <item h="1" x="165"/>
        <item h="1" x="716"/>
        <item h="1" x="166"/>
        <item h="1" x="628"/>
        <item h="1" x="882"/>
        <item h="1" x="839"/>
        <item h="1" x="133"/>
        <item h="1" x="717"/>
        <item h="1" x="134"/>
        <item h="1" x="409"/>
        <item h="1" x="987"/>
        <item h="1" x="315"/>
        <item h="1" x="499"/>
        <item h="1" x="324"/>
        <item h="1" x="671"/>
        <item h="1" x="167"/>
        <item h="1" x="168"/>
        <item h="1" x="68"/>
        <item h="1" x="244"/>
        <item h="1" x="325"/>
        <item h="1" x="326"/>
        <item h="1" x="792"/>
        <item h="1" x="327"/>
        <item h="1" x="840"/>
        <item h="1" x="0"/>
        <item h="1" x="500"/>
        <item h="1" x="574"/>
        <item h="1" x="575"/>
        <item h="1" x="576"/>
        <item h="1" x="921"/>
        <item h="1" x="374"/>
        <item h="1" x="672"/>
        <item h="1" x="350"/>
        <item h="1" x="245"/>
        <item h="1" x="375"/>
        <item h="1" x="793"/>
        <item h="1" x="1014"/>
        <item h="1" x="999"/>
        <item h="1" x="841"/>
        <item h="1" x="842"/>
        <item h="1" x="430"/>
        <item h="1" x="246"/>
        <item h="1" x="247"/>
        <item h="1" x="248"/>
        <item h="1" x="69"/>
        <item h="1" x="169"/>
        <item h="1" x="431"/>
        <item h="1" x="781"/>
        <item h="1" x="419"/>
        <item h="1" x="988"/>
        <item h="1" x="432"/>
        <item h="1" x="171"/>
        <item h="1" x="351"/>
        <item h="1" x="883"/>
        <item h="1" x="501"/>
        <item h="1" x="249"/>
        <item h="1" x="922"/>
        <item h="1" x="70"/>
        <item h="1" x="71"/>
        <item h="1" x="761"/>
        <item h="1" x="250"/>
        <item h="1" x="72"/>
        <item h="1" x="603"/>
        <item h="1" x="923"/>
        <item h="1" x="74"/>
        <item h="1" x="73"/>
        <item h="1" x="328"/>
        <item h="1" x="586"/>
        <item h="1" x="502"/>
        <item h="1" x="503"/>
        <item h="1" x="504"/>
        <item h="1" x="251"/>
        <item h="1" x="505"/>
        <item h="1" x="329"/>
        <item h="1" x="172"/>
        <item h="1" x="577"/>
        <item h="1" x="644"/>
        <item h="1" x="252"/>
        <item h="1" x="989"/>
        <item h="1" x="578"/>
        <item h="1" x="960"/>
        <item h="1" x="843"/>
        <item h="1" x="762"/>
        <item h="1" x="844"/>
        <item h="1" x="253"/>
        <item h="1" x="75"/>
        <item h="1" x="718"/>
        <item h="1" x="845"/>
        <item h="1" x="604"/>
        <item h="1" x="1000"/>
        <item h="1" x="990"/>
        <item h="1" x="924"/>
        <item h="1" x="719"/>
        <item h="1" x="254"/>
        <item h="1" x="884"/>
        <item h="1" x="255"/>
        <item h="1" x="506"/>
        <item h="1" x="330"/>
        <item h="1" x="376"/>
        <item h="1" x="256"/>
        <item h="1" x="605"/>
        <item h="1" x="410"/>
        <item h="1" x="507"/>
        <item h="1" x="257"/>
        <item h="1" x="258"/>
        <item h="1" x="606"/>
        <item h="1" x="331"/>
        <item h="1" x="846"/>
        <item h="1" x="135"/>
        <item h="1" x="847"/>
        <item h="1" x="961"/>
        <item h="1" x="885"/>
        <item h="1" x="925"/>
        <item h="1" x="763"/>
        <item h="1" x="764"/>
        <item h="1" x="508"/>
        <item h="1" x="259"/>
        <item h="1" x="848"/>
        <item h="1" x="509"/>
        <item h="1" x="510"/>
        <item h="1" x="685"/>
        <item h="1" x="377"/>
        <item h="1" x="260"/>
        <item h="1" x="261"/>
        <item h="1" x="991"/>
        <item h="1" x="262"/>
        <item h="1" x="645"/>
        <item h="1" x="411"/>
        <item h="1" x="332"/>
        <item h="1" x="76"/>
        <item h="1" x="77"/>
        <item h="1" x="785"/>
        <item h="1" x="263"/>
        <item h="1" x="378"/>
        <item h="1" x="849"/>
        <item h="1" x="926"/>
        <item h="1" x="379"/>
        <item h="1" x="782"/>
        <item h="1" x="646"/>
        <item h="1" x="850"/>
        <item h="1" x="173"/>
        <item h="1" x="136"/>
        <item h="1" x="264"/>
        <item h="1" x="607"/>
        <item h="1" x="608"/>
        <item h="1" x="647"/>
        <item h="1" x="927"/>
        <item h="1" x="433"/>
        <item h="1" x="648"/>
        <item h="1" x="721"/>
        <item h="1" x="137"/>
        <item h="1" x="138"/>
        <item h="1" x="357"/>
        <item h="1" x="992"/>
        <item h="1" x="722"/>
        <item h="1" x="962"/>
        <item h="1" x="928"/>
        <item h="1" x="723"/>
        <item h="1" x="412"/>
        <item h="1" x="434"/>
        <item h="1" x="794"/>
        <item h="1" x="78"/>
        <item h="1" x="649"/>
        <item h="1" x="851"/>
        <item h="1" x="724"/>
        <item h="1" x="1001"/>
        <item h="1" x="79"/>
        <item h="1" x="265"/>
        <item h="1" x="1002"/>
        <item h="1" x="1017"/>
        <item h="1" x="139"/>
        <item h="1" x="676"/>
        <item h="1" x="435"/>
        <item h="1" x="677"/>
        <item h="1" x="1003"/>
        <item h="1" x="1004"/>
        <item h="1" x="436"/>
        <item h="1" x="679"/>
        <item h="1" x="678"/>
        <item h="1" x="80"/>
        <item h="1" x="1009"/>
        <item h="1" x="852"/>
        <item h="1" x="352"/>
        <item h="1" x="979"/>
        <item h="1" x="511"/>
        <item h="1" x="765"/>
        <item h="1" x="380"/>
        <item h="1" x="81"/>
        <item h="1" x="853"/>
        <item h="1" x="512"/>
        <item h="1" x="725"/>
        <item h="1" x="381"/>
        <item h="1" x="929"/>
        <item h="1" x="437"/>
        <item h="1" x="513"/>
        <item h="1" x="514"/>
        <item h="1" x="557"/>
        <item h="1" x="783"/>
        <item h="1" x="795"/>
        <item h="1" x="266"/>
        <item h="1" x="515"/>
        <item h="1" x="766"/>
        <item h="1" x="267"/>
        <item h="1" x="268"/>
        <item h="1" x="993"/>
        <item h="1" x="174"/>
        <item h="1" x="82"/>
        <item h="1" x="650"/>
        <item h="1" x="140"/>
        <item h="1" x="680"/>
        <item h="1" x="83"/>
        <item h="1" x="517"/>
        <item h="1" x="413"/>
        <item h="1" x="579"/>
        <item h="1" x="580"/>
        <item h="1" x="175"/>
        <item h="1" x="930"/>
        <item h="1" x="963"/>
        <item h="1" x="620"/>
        <item h="1" x="84"/>
        <item h="1" x="333"/>
        <item h="1" x="334"/>
        <item h="1" x="609"/>
        <item h="1" x="726"/>
        <item h="1" x="964"/>
        <item h="1" x="931"/>
        <item h="1" x="269"/>
        <item h="1" x="382"/>
        <item h="1" x="932"/>
        <item h="1" x="854"/>
        <item h="1" x="141"/>
        <item h="1" x="85"/>
        <item h="1" x="651"/>
        <item h="1" x="86"/>
        <item h="1" x="270"/>
        <item h="1" x="994"/>
        <item h="1" x="271"/>
        <item h="1" x="438"/>
        <item h="1" x="610"/>
        <item h="1" x="335"/>
        <item h="1" x="767"/>
        <item h="1" x="933"/>
        <item h="1" x="784"/>
        <item h="1" x="87"/>
        <item h="1" x="272"/>
        <item h="1" x="336"/>
        <item h="1" x="727"/>
        <item h="1" x="886"/>
        <item h="1" x="611"/>
        <item h="1" x="415"/>
        <item h="1" x="855"/>
        <item h="1" x="88"/>
        <item h="1" x="439"/>
        <item h="1" x="735"/>
        <item h="1" x="440"/>
        <item h="1" x="934"/>
        <item h="1" x="518"/>
        <item h="1" x="856"/>
        <item h="1" x="887"/>
        <item h="1" x="519"/>
        <item h="1" x="441"/>
        <item h="1" x="768"/>
        <item h="1" x="89"/>
        <item h="1" x="681"/>
        <item h="1" x="520"/>
        <item h="1" x="176"/>
        <item h="1" x="416"/>
        <item h="1" x="273"/>
        <item h="1" x="177"/>
        <item h="1" x="178"/>
        <item h="1" x="90"/>
        <item h="1" x="857"/>
        <item h="1" x="179"/>
        <item h="1" x="180"/>
        <item h="1" x="91"/>
        <item h="1" x="858"/>
        <item h="1" x="337"/>
        <item h="1" x="738"/>
        <item h="1" x="92"/>
        <item h="1" x="859"/>
        <item h="1" x="274"/>
        <item h="1" x="894"/>
        <item h="1" x="442"/>
        <item h="1" x="353"/>
        <item h="1" x="1012"/>
        <item h="1" x="581"/>
        <item h="1" x="682"/>
        <item h="1" x="888"/>
        <item h="1" x="521"/>
        <item h="1" x="93"/>
        <item h="1" x="629"/>
        <item h="1" x="181"/>
        <item h="1" x="683"/>
        <item h="1" x="729"/>
        <item h="1" x="94"/>
        <item h="1" x="275"/>
        <item h="1" x="995"/>
        <item h="1" x="892"/>
        <item h="1" x="889"/>
        <item h="1" x="417"/>
        <item h="1" x="182"/>
        <item h="1" x="276"/>
        <item h="1" x="860"/>
        <item h="1" x="277"/>
        <item h="1" x="890"/>
        <item h="1" x="183"/>
        <item h="1" x="278"/>
        <item h="1" x="891"/>
        <item h="1" x="730"/>
        <item h="1" x="95"/>
        <item h="1" x="96"/>
        <item h="1" x="443"/>
        <item h="1" x="97"/>
        <item h="1" x="98"/>
        <item h="1" x="383"/>
        <item h="1" x="652"/>
        <item h="1" x="920"/>
        <item h="1" x="861"/>
        <item h="1" x="354"/>
        <item h="1" x="99"/>
        <item h="1" x="653"/>
        <item h="1" x="728"/>
        <item h="1" x="654"/>
        <item h="1" x="100"/>
        <item h="1" x="655"/>
        <item h="1" x="184"/>
        <item h="1" x="170"/>
        <item h="1" x="10"/>
        <item h="1" x="862"/>
        <item h="1" x="935"/>
        <item h="1" x="142"/>
        <item h="1" x="280"/>
        <item h="1" x="632"/>
        <item h="1" x="185"/>
        <item h="1" x="796"/>
        <item h="1" x="101"/>
        <item h="1" x="281"/>
        <item h="1" x="186"/>
        <item h="1" x="1019"/>
        <item h="1" x="282"/>
        <item h="1" x="731"/>
        <item h="1" x="279"/>
        <item h="1" x="384"/>
        <item h="1" x="769"/>
        <item h="1" x="940"/>
        <item h="1" x="893"/>
        <item h="1" x="102"/>
        <item h="1" x="143"/>
        <item h="1" x="797"/>
        <item h="1" x="732"/>
        <item h="1" x="980"/>
        <item h="1" x="770"/>
        <item h="1" x="522"/>
        <item h="1" x="283"/>
        <item h="1" x="284"/>
        <item h="1" x="104"/>
        <item h="1" x="523"/>
        <item h="1" x="965"/>
        <item h="1" x="285"/>
        <item h="1" x="524"/>
        <item h="1" x="1005"/>
        <item h="1" x="771"/>
        <item h="1" x="525"/>
        <item h="1" x="385"/>
        <item h="1" x="863"/>
        <item h="1" x="526"/>
        <item h="1" x="187"/>
        <item h="1" x="872"/>
        <item h="1" x="582"/>
        <item h="1" x="656"/>
        <item h="1" x="527"/>
        <item h="1" x="286"/>
        <item h="1" x="288"/>
        <item h="1" x="864"/>
        <item h="1" x="287"/>
        <item h="1" x="289"/>
        <item h="1" x="355"/>
        <item h="1" x="144"/>
        <item h="1" x="356"/>
        <item h="1" x="290"/>
        <item h="1" x="105"/>
        <item h="1" x="106"/>
        <item h="1" x="188"/>
        <item h="1" x="528"/>
        <item h="1" x="291"/>
        <item h="1" x="293"/>
        <item h="1" x="292"/>
        <item h="1" x="386"/>
        <item h="1" x="865"/>
        <item h="1" x="145"/>
        <item h="1" x="387"/>
        <item h="1" x="612"/>
        <item h="1" x="529"/>
        <item h="1" x="388"/>
        <item h="1" x="530"/>
        <item h="1" x="531"/>
        <item h="1" x="338"/>
        <item h="1" x="866"/>
        <item h="1" x="532"/>
        <item h="1" x="294"/>
        <item h="1" x="295"/>
        <item h="1" x="533"/>
        <item h="1" x="296"/>
        <item h="1" x="534"/>
        <item h="1" x="583"/>
        <item h="1" x="189"/>
        <item h="1" x="418"/>
        <item h="1" x="996"/>
        <item h="1" x="981"/>
        <item h="1" x="107"/>
        <item h="1" x="733"/>
        <item h="1" x="734"/>
        <item h="1" x="1016"/>
        <item h="1" x="108"/>
        <item h="1" x="613"/>
        <item h="1" x="109"/>
        <item h="1" x="297"/>
        <item h="1" x="997"/>
        <item h="1" x="535"/>
        <item h="1" x="615"/>
        <item h="1" x="536"/>
        <item h="1" x="657"/>
        <item h="1" x="537"/>
        <item h="1" x="298"/>
        <item h="1" x="772"/>
        <item h="1" x="616"/>
        <item h="1" x="614"/>
        <item h="1" x="538"/>
        <item h="1" x="299"/>
        <item h="1" x="300"/>
        <item h="1" x="539"/>
        <item h="1" x="773"/>
        <item h="1" x="444"/>
        <item h="1" x="617"/>
        <item h="1" x="389"/>
        <item h="1" x="390"/>
        <item h="1" x="301"/>
        <item h="1" x="302"/>
        <item h="1" x="190"/>
        <item h="1" x="110"/>
        <item h="1" x="303"/>
        <item h="1" x="540"/>
        <item h="1" x="541"/>
        <item h="1" x="304"/>
        <item h="1" x="111"/>
        <item h="1" x="867"/>
        <item h="1" x="305"/>
        <item h="1" x="542"/>
        <item h="1" x="391"/>
        <item h="1" x="966"/>
        <item h="1" x="306"/>
        <item h="1" x="392"/>
        <item h="1" x="998"/>
        <item h="1" x="967"/>
        <item h="1" x="146"/>
        <item h="1" x="445"/>
        <item h="1" x="968"/>
        <item h="1" x="195"/>
        <item h="1" x="307"/>
        <item h="1" x="736"/>
        <item h="1" x="191"/>
        <item h="1" x="192"/>
        <item h="1" x="112"/>
        <item h="1" x="308"/>
        <item h="1" x="309"/>
        <item h="1" x="310"/>
        <item h="1" x="543"/>
        <item h="1" x="544"/>
        <item h="1" x="969"/>
        <item h="1" x="311"/>
        <item h="1" x="546"/>
        <item h="1" x="584"/>
        <item h="1" x="585"/>
        <item h="1" x="113"/>
        <item h="1" x="674"/>
        <item h="1" x="630"/>
        <item h="1" x="114"/>
        <item h="1" x="631"/>
        <item h="1" x="147"/>
        <item h="1" x="547"/>
        <item h="1" x="115"/>
        <item h="1" x="446"/>
        <item h="1" x="868"/>
        <item h="1" x="936"/>
        <item h="1" x="1006"/>
        <item h="1" x="394"/>
        <item h="1" x="116"/>
        <item h="1" x="117"/>
        <item h="1" x="869"/>
        <item h="1" x="937"/>
        <item h="1" x="118"/>
        <item h="1" x="312"/>
        <item h="1" x="548"/>
        <item h="1" x="970"/>
        <item h="1" x="870"/>
        <item h="1" x="549"/>
        <item h="1" x="339"/>
        <item h="1" x="119"/>
        <item h="1" x="971"/>
        <item h="1" x="774"/>
        <item h="1" x="242"/>
        <item h="1" x="545"/>
        <item h="1" x="775"/>
        <item h="1" x="393"/>
        <item h="1" x="1007"/>
        <item h="1" x="550"/>
        <item h="1" x="938"/>
        <item h="1" x="340"/>
        <item h="1" x="193"/>
        <item h="1" x="551"/>
        <item h="1" x="939"/>
        <item h="1" x="660"/>
        <item h="1" x="618"/>
        <item h="1" x="552"/>
        <item h="1" x="553"/>
        <item h="1" x="313"/>
        <item h="1" x="684"/>
        <item h="1" x="341"/>
        <item h="1" x="554"/>
        <item h="1" x="737"/>
        <item h="1" x="619"/>
        <item h="1" x="120"/>
        <item h="1" x="121"/>
        <item h="1" x="122"/>
        <item h="1" x="123"/>
        <item h="1" x="982"/>
        <item h="1" x="972"/>
        <item h="1" x="973"/>
        <item h="1" x="194"/>
        <item h="1" x="871"/>
        <item h="1" x="658"/>
        <item h="1" x="124"/>
        <item h="1" x="974"/>
        <item h="1" x="314"/>
        <item h="1" x="555"/>
        <item h="1" x="556"/>
        <item h="1" x="659"/>
      </items>
    </pivotField>
    <pivotField compact="0" outline="0" showAll="0" defaultSubtotal="0"/>
    <pivotField compact="0" outline="0" subtotalTop="0" showAll="0" defaultSubtotal="0">
      <items count="33">
        <item h="1" x="28"/>
        <item x="0"/>
        <item h="1" x="24"/>
        <item h="1" x="27"/>
        <item h="1" x="1"/>
        <item h="1" x="2"/>
        <item h="1" x="3"/>
        <item h="1" x="4"/>
        <item h="1" x="5"/>
        <item h="1" x="6"/>
        <item h="1" x="25"/>
        <item h="1" x="7"/>
        <item h="1" x="8"/>
        <item h="1" x="11"/>
        <item h="1" x="9"/>
        <item h="1" x="10"/>
        <item h="1" x="29"/>
        <item h="1" x="30"/>
        <item h="1" x="12"/>
        <item h="1" x="13"/>
        <item h="1" x="14"/>
        <item h="1" x="15"/>
        <item h="1" x="16"/>
        <item h="1" x="17"/>
        <item h="1" x="26"/>
        <item h="1" x="18"/>
        <item h="1" x="19"/>
        <item h="1" x="20"/>
        <item h="1" x="21"/>
        <item h="1" x="22"/>
        <item h="1" x="23"/>
        <item h="1" x="31"/>
        <item h="1" x="32"/>
      </items>
    </pivotField>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numFmtId="3" outline="0" showAll="0" defaultSubtotal="0"/>
    <pivotField compact="0" numFmtId="1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axis="axisRow" compact="0" outline="0" subtotalTop="0" showAll="0" defaultSubtotal="0">
      <items count="176">
        <item x="171"/>
        <item x="1"/>
        <item x="13"/>
        <item x="6"/>
        <item x="10"/>
        <item x="12"/>
        <item x="4"/>
        <item x="21"/>
        <item x="2"/>
        <item x="47"/>
        <item x="54"/>
        <item x="17"/>
        <item x="24"/>
        <item x="3"/>
        <item x="22"/>
        <item x="28"/>
        <item x="32"/>
        <item x="15"/>
        <item x="5"/>
        <item x="31"/>
        <item x="23"/>
        <item x="18"/>
        <item x="30"/>
        <item x="20"/>
        <item x="75"/>
        <item x="69"/>
        <item x="77"/>
        <item x="74"/>
        <item x="8"/>
        <item x="45"/>
        <item x="100"/>
        <item x="89"/>
        <item x="111"/>
        <item x="26"/>
        <item x="86"/>
        <item x="174"/>
        <item x="127"/>
        <item x="34"/>
        <item x="11"/>
        <item x="153"/>
        <item x="62"/>
        <item x="49"/>
        <item x="27"/>
        <item x="81"/>
        <item x="98"/>
        <item x="105"/>
        <item x="79"/>
        <item x="63"/>
        <item x="14"/>
        <item x="106"/>
        <item x="19"/>
        <item x="48"/>
        <item x="99"/>
        <item x="122"/>
        <item x="123"/>
        <item x="128"/>
        <item x="76"/>
        <item x="66"/>
        <item x="53"/>
        <item x="175"/>
        <item x="136"/>
        <item x="145"/>
        <item x="70"/>
        <item x="112"/>
        <item x="152"/>
        <item x="144"/>
        <item x="101"/>
        <item x="107"/>
        <item x="44"/>
        <item x="7"/>
        <item x="52"/>
        <item x="29"/>
        <item x="154"/>
        <item x="65"/>
        <item x="72"/>
        <item x="42"/>
        <item x="131"/>
        <item x="166"/>
        <item x="116"/>
        <item x="61"/>
        <item x="85"/>
        <item x="168"/>
        <item x="78"/>
        <item x="91"/>
        <item x="37"/>
        <item x="56"/>
        <item x="50"/>
        <item x="169"/>
        <item x="71"/>
        <item x="73"/>
        <item x="130"/>
        <item x="120"/>
        <item x="146"/>
        <item x="60"/>
        <item x="143"/>
        <item x="36"/>
        <item x="25"/>
        <item x="59"/>
        <item x="141"/>
        <item x="113"/>
        <item x="88"/>
        <item x="135"/>
        <item x="121"/>
        <item x="133"/>
        <item x="92"/>
        <item x="110"/>
        <item x="64"/>
        <item x="93"/>
        <item x="90"/>
        <item x="161"/>
        <item x="16"/>
        <item x="84"/>
        <item x="139"/>
        <item x="57"/>
        <item x="156"/>
        <item x="134"/>
        <item x="119"/>
        <item x="82"/>
        <item x="172"/>
        <item x="164"/>
        <item x="157"/>
        <item x="80"/>
        <item x="148"/>
        <item x="173"/>
        <item x="138"/>
        <item x="38"/>
        <item x="104"/>
        <item x="162"/>
        <item x="96"/>
        <item x="114"/>
        <item x="103"/>
        <item x="137"/>
        <item x="142"/>
        <item x="33"/>
        <item x="108"/>
        <item x="9"/>
        <item x="159"/>
        <item x="155"/>
        <item x="160"/>
        <item x="167"/>
        <item x="55"/>
        <item x="115"/>
        <item x="43"/>
        <item x="165"/>
        <item x="46"/>
        <item x="124"/>
        <item x="149"/>
        <item x="129"/>
        <item x="41"/>
        <item x="40"/>
        <item x="87"/>
        <item x="97"/>
        <item x="118"/>
        <item x="94"/>
        <item x="102"/>
        <item x="126"/>
        <item x="140"/>
        <item x="170"/>
        <item x="117"/>
        <item x="147"/>
        <item x="58"/>
        <item x="163"/>
        <item x="68"/>
        <item x="109"/>
        <item x="95"/>
        <item x="151"/>
        <item x="67"/>
        <item x="132"/>
        <item x="125"/>
        <item x="51"/>
        <item x="83"/>
        <item x="0"/>
        <item x="150"/>
        <item x="39"/>
        <item x="35"/>
        <item x="158"/>
      </items>
    </pivotField>
    <pivotField axis="axisRow" compact="0" outline="0" subtotalTop="0" showAll="0" defaultSubtotal="0">
      <items count="228">
        <item x="226"/>
        <item x="2"/>
        <item x="1"/>
        <item x="9"/>
        <item x="5"/>
        <item x="11"/>
        <item x="23"/>
        <item x="22"/>
        <item x="38"/>
        <item x="41"/>
        <item x="12"/>
        <item x="21"/>
        <item x="16"/>
        <item x="36"/>
        <item x="44"/>
        <item x="52"/>
        <item x="30"/>
        <item x="32"/>
        <item x="39"/>
        <item x="26"/>
        <item x="4"/>
        <item x="7"/>
        <item x="99"/>
        <item x="122"/>
        <item x="138"/>
        <item x="15"/>
        <item x="6"/>
        <item x="92"/>
        <item x="82"/>
        <item x="108"/>
        <item x="3"/>
        <item x="62"/>
        <item x="79"/>
        <item x="106"/>
        <item x="31"/>
        <item x="70"/>
        <item x="34"/>
        <item x="29"/>
        <item x="86"/>
        <item x="149"/>
        <item x="37"/>
        <item x="43"/>
        <item x="28"/>
        <item x="13"/>
        <item x="25"/>
        <item x="102"/>
        <item x="24"/>
        <item x="170"/>
        <item x="59"/>
        <item x="153"/>
        <item x="76"/>
        <item x="18"/>
        <item x="69"/>
        <item x="107"/>
        <item x="146"/>
        <item x="162"/>
        <item x="176"/>
        <item x="206"/>
        <item x="103"/>
        <item x="97"/>
        <item x="125"/>
        <item x="67"/>
        <item x="93"/>
        <item x="75"/>
        <item x="143"/>
        <item x="85"/>
        <item x="188"/>
        <item x="35"/>
        <item x="124"/>
        <item x="72"/>
        <item x="53"/>
        <item x="42"/>
        <item x="221"/>
        <item x="158"/>
        <item x="135"/>
        <item x="224"/>
        <item x="109"/>
        <item x="197"/>
        <item x="139"/>
        <item x="48"/>
        <item x="94"/>
        <item x="166"/>
        <item x="83"/>
        <item x="61"/>
        <item x="207"/>
        <item x="98"/>
        <item x="8"/>
        <item x="46"/>
        <item x="40"/>
        <item x="192"/>
        <item x="222"/>
        <item x="78"/>
        <item x="33"/>
        <item x="87"/>
        <item x="179"/>
        <item x="214"/>
        <item x="111"/>
        <item x="114"/>
        <item x="211"/>
        <item x="84"/>
        <item x="191"/>
        <item x="171"/>
        <item x="116"/>
        <item x="134"/>
        <item x="118"/>
        <item x="200"/>
        <item x="101"/>
        <item x="208"/>
        <item x="51"/>
        <item x="223"/>
        <item x="119"/>
        <item x="96"/>
        <item x="227"/>
        <item x="49"/>
        <item x="90"/>
        <item x="100"/>
        <item x="129"/>
        <item x="63"/>
        <item x="20"/>
        <item x="177"/>
        <item x="17"/>
        <item x="120"/>
        <item x="220"/>
        <item x="210"/>
        <item x="185"/>
        <item x="213"/>
        <item x="27"/>
        <item x="68"/>
        <item x="132"/>
        <item x="183"/>
        <item x="172"/>
        <item x="126"/>
        <item x="14"/>
        <item x="161"/>
        <item x="142"/>
        <item x="19"/>
        <item x="80"/>
        <item x="154"/>
        <item x="140"/>
        <item x="216"/>
        <item x="131"/>
        <item x="198"/>
        <item x="195"/>
        <item x="54"/>
        <item x="196"/>
        <item x="10"/>
        <item x="145"/>
        <item x="45"/>
        <item x="215"/>
        <item x="178"/>
        <item x="186"/>
        <item x="187"/>
        <item x="148"/>
        <item x="77"/>
        <item x="60"/>
        <item x="141"/>
        <item x="151"/>
        <item x="182"/>
        <item x="202"/>
        <item x="95"/>
        <item x="105"/>
        <item x="163"/>
        <item x="219"/>
        <item x="190"/>
        <item x="133"/>
        <item x="209"/>
        <item x="160"/>
        <item x="147"/>
        <item x="110"/>
        <item x="128"/>
        <item x="199"/>
        <item x="152"/>
        <item x="218"/>
        <item x="115"/>
        <item x="65"/>
        <item x="130"/>
        <item x="159"/>
        <item x="164"/>
        <item x="47"/>
        <item x="150"/>
        <item x="189"/>
        <item x="56"/>
        <item x="168"/>
        <item x="137"/>
        <item x="203"/>
        <item x="66"/>
        <item x="121"/>
        <item x="58"/>
        <item x="113"/>
        <item x="181"/>
        <item x="57"/>
        <item x="73"/>
        <item x="127"/>
        <item x="180"/>
        <item x="81"/>
        <item x="71"/>
        <item x="157"/>
        <item x="193"/>
        <item x="156"/>
        <item x="117"/>
        <item x="64"/>
        <item x="217"/>
        <item x="175"/>
        <item x="155"/>
        <item x="225"/>
        <item x="194"/>
        <item x="88"/>
        <item x="165"/>
        <item x="112"/>
        <item x="167"/>
        <item x="89"/>
        <item x="91"/>
        <item x="144"/>
        <item x="169"/>
        <item x="136"/>
        <item x="173"/>
        <item x="0"/>
        <item x="201"/>
        <item x="123"/>
        <item x="184"/>
        <item x="55"/>
        <item x="104"/>
        <item x="204"/>
        <item x="205"/>
        <item x="74"/>
        <item x="50"/>
        <item x="212"/>
        <item x="174"/>
      </items>
    </pivotField>
    <pivotField compact="0" outline="0" showAll="0" defaultSubtotal="0"/>
  </pivotFields>
  <rowFields count="2">
    <field x="37"/>
    <field x="38"/>
  </rowFields>
  <rowItems count="1">
    <i>
      <x v="28"/>
      <x v="2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0C7B2A0-1DB7-4658-8A58-D0A1CC21936D}" name="TablaDinámica3" cacheId="7" applyNumberFormats="0" applyBorderFormats="0" applyFontFormats="0" applyPatternFormats="0" applyAlignmentFormats="0" applyWidthHeightFormats="1" dataCaption="Valores" updatedVersion="8" minRefreshableVersion="3" preserveFormatting="0" rowGrandTotals="0" colGrandTotals="0" itemPrintTitles="1" createdVersion="8" indent="0" compact="0" compactData="0" multipleFieldFilters="0">
  <location ref="BQ4:BQ5" firstHeaderRow="1" firstDataRow="1" firstDataCol="1"/>
  <pivotFields count="40">
    <pivotField compact="0" outline="0" showAll="0" defaultSubtotal="0"/>
    <pivotField compact="0" outline="0" subtotalTop="0" showAll="0" defaultSubtotal="0">
      <items count="1021">
        <item h="1" x="1"/>
        <item h="1" x="739"/>
        <item h="1" x="2"/>
        <item h="1" x="661"/>
        <item h="1" x="558"/>
        <item h="1" x="587"/>
        <item h="1" x="150"/>
        <item h="1" x="588"/>
        <item h="1" x="447"/>
        <item h="1" x="395"/>
        <item h="1" x="799"/>
        <item h="1" x="316"/>
        <item h="1" x="983"/>
        <item h="1" x="396"/>
        <item h="1" x="589"/>
        <item h="1" x="448"/>
        <item h="1" x="343"/>
        <item h="1" x="941"/>
        <item h="1" x="686"/>
        <item h="1" x="3"/>
        <item h="1" x="633"/>
        <item h="1" x="590"/>
        <item h="1" x="358"/>
        <item h="1" x="196"/>
        <item h="1" x="896"/>
        <item h="1" x="591"/>
        <item h="1" x="559"/>
        <item h="1" x="151"/>
        <item h="1" x="897"/>
        <item h="1" x="4"/>
        <item h="1" x="5"/>
        <item h="1" x="898"/>
        <item h="1" x="449"/>
        <item h="1" x="687"/>
        <item h="1" x="942"/>
        <item h="1" x="6"/>
        <item h="1" x="7"/>
        <item h="1" x="8"/>
        <item h="1" x="450"/>
        <item h="1" x="9"/>
        <item h="1" x="317"/>
        <item h="1" x="943"/>
        <item h="1" x="11"/>
        <item h="1" x="899"/>
        <item h="1" x="12"/>
        <item h="1" x="786"/>
        <item h="1" x="516"/>
        <item h="1" x="197"/>
        <item h="1" x="634"/>
        <item h="1" x="318"/>
        <item h="1" x="800"/>
        <item h="1" x="975"/>
        <item h="1" x="976"/>
        <item h="1" x="451"/>
        <item h="1" x="688"/>
        <item h="1" x="740"/>
        <item h="1" x="13"/>
        <item h="1" x="198"/>
        <item h="1" x="152"/>
        <item h="1" x="14"/>
        <item h="1" x="635"/>
        <item h="1" x="153"/>
        <item h="1" x="15"/>
        <item h="1" x="900"/>
        <item h="1" x="154"/>
        <item h="1" x="397"/>
        <item h="1" x="901"/>
        <item h="1" x="560"/>
        <item h="1" x="420"/>
        <item h="1" x="561"/>
        <item h="1" x="562"/>
        <item h="1" x="563"/>
        <item h="1" x="359"/>
        <item h="1" x="127"/>
        <item h="1" x="592"/>
        <item h="1" x="689"/>
        <item x="16"/>
        <item h="1" x="801"/>
        <item h="1" x="662"/>
        <item h="1" x="802"/>
        <item h="1" x="621"/>
        <item h="1" x="155"/>
        <item h="1" x="1011"/>
        <item h="1" x="126"/>
        <item h="1" x="398"/>
        <item h="1" x="319"/>
        <item h="1" x="199"/>
        <item h="1" x="344"/>
        <item h="1" x="787"/>
        <item h="1" x="18"/>
        <item h="1" x="17"/>
        <item h="1" x="452"/>
        <item h="1" x="200"/>
        <item h="1" x="19"/>
        <item h="1" x="201"/>
        <item h="1" x="20"/>
        <item h="1" x="453"/>
        <item h="1" x="202"/>
        <item h="1" x="741"/>
        <item h="1" x="148"/>
        <item h="1" x="454"/>
        <item h="1" x="564"/>
        <item h="1" x="360"/>
        <item h="1" x="399"/>
        <item h="1" x="203"/>
        <item h="1" x="22"/>
        <item h="1" x="798"/>
        <item h="1" x="742"/>
        <item h="1" x="944"/>
        <item h="1" x="204"/>
        <item h="1" x="361"/>
        <item h="1" x="690"/>
        <item h="1" x="946"/>
        <item h="1" x="23"/>
        <item h="1" x="205"/>
        <item h="1" x="455"/>
        <item h="1" x="663"/>
        <item h="1" x="24"/>
        <item h="1" x="456"/>
        <item h="1" x="744"/>
        <item h="1" x="743"/>
        <item h="1" x="25"/>
        <item h="1" x="947"/>
        <item h="1" x="873"/>
        <item h="1" x="902"/>
        <item h="1" x="362"/>
        <item h="1" x="457"/>
        <item h="1" x="156"/>
        <item h="1" x="776"/>
        <item h="1" x="26"/>
        <item h="1" x="363"/>
        <item h="1" x="803"/>
        <item h="1" x="948"/>
        <item h="1" x="364"/>
        <item h="1" x="27"/>
        <item h="1" x="128"/>
        <item h="1" x="593"/>
        <item h="1" x="206"/>
        <item h="1" x="421"/>
        <item h="1" x="129"/>
        <item h="1" x="157"/>
        <item h="1" x="28"/>
        <item h="1" x="458"/>
        <item h="1" x="804"/>
        <item h="1" x="459"/>
        <item h="1" x="29"/>
        <item h="1" x="30"/>
        <item h="1" x="805"/>
        <item h="1" x="31"/>
        <item h="1" x="903"/>
        <item h="1" x="460"/>
        <item h="1" x="566"/>
        <item h="1" x="33"/>
        <item h="1" x="149"/>
        <item h="1" x="345"/>
        <item h="1" x="949"/>
        <item h="1" x="1015"/>
        <item h="1" x="904"/>
        <item h="1" x="664"/>
        <item h="1" x="34"/>
        <item h="1" x="806"/>
        <item h="1" x="422"/>
        <item h="1" x="207"/>
        <item h="1" x="807"/>
        <item h="1" x="636"/>
        <item h="1" x="567"/>
        <item h="1" x="697"/>
        <item h="1" x="461"/>
        <item h="1" x="877"/>
        <item h="1" x="984"/>
        <item h="1" x="905"/>
        <item h="1" x="808"/>
        <item h="1" x="809"/>
        <item h="1" x="462"/>
        <item h="1" x="35"/>
        <item h="1" x="810"/>
        <item h="1" x="423"/>
        <item h="1" x="400"/>
        <item h="1" x="745"/>
        <item h="1" x="208"/>
        <item h="1" x="320"/>
        <item h="1" x="424"/>
        <item h="1" x="463"/>
        <item h="1" x="811"/>
        <item h="1" x="209"/>
        <item h="1" x="222"/>
        <item h="1" x="401"/>
        <item h="1" x="210"/>
        <item h="1" x="211"/>
        <item h="1" x="746"/>
        <item h="1" x="212"/>
        <item h="1" x="213"/>
        <item h="1" x="637"/>
        <item h="1" x="223"/>
        <item h="1" x="464"/>
        <item h="1" x="465"/>
        <item h="1" x="158"/>
        <item h="1" x="638"/>
        <item h="1" x="425"/>
        <item h="1" x="214"/>
        <item h="1" x="812"/>
        <item h="1" x="777"/>
        <item h="1" x="36"/>
        <item h="1" x="21"/>
        <item h="1" x="160"/>
        <item h="1" x="37"/>
        <item h="1" x="906"/>
        <item h="1" x="466"/>
        <item h="1" x="594"/>
        <item h="1" x="691"/>
        <item h="1" x="874"/>
        <item h="1" x="215"/>
        <item h="1" x="38"/>
        <item h="1" x="39"/>
        <item h="1" x="568"/>
        <item h="1" x="813"/>
        <item h="1" x="692"/>
        <item h="1" x="693"/>
        <item h="1" x="814"/>
        <item h="1" x="747"/>
        <item h="1" x="40"/>
        <item h="1" x="216"/>
        <item h="1" x="159"/>
        <item h="1" x="365"/>
        <item h="1" x="815"/>
        <item h="1" x="875"/>
        <item h="1" x="217"/>
        <item h="1" x="467"/>
        <item h="1" x="426"/>
        <item h="1" x="218"/>
        <item h="1" x="876"/>
        <item h="1" x="907"/>
        <item h="1" x="977"/>
        <item h="1" x="694"/>
        <item h="1" x="219"/>
        <item h="1" x="665"/>
        <item h="1" x="220"/>
        <item h="1" x="468"/>
        <item h="1" x="748"/>
        <item h="1" x="221"/>
        <item h="1" x="666"/>
        <item h="1" x="1020"/>
        <item h="1" x="695"/>
        <item h="1" x="696"/>
        <item h="1" x="908"/>
        <item h="1" x="346"/>
        <item h="1" x="816"/>
        <item h="1" x="402"/>
        <item h="1" x="41"/>
        <item h="1" x="950"/>
        <item h="1" x="622"/>
        <item h="1" x="623"/>
        <item h="1" x="909"/>
        <item h="1" x="42"/>
        <item h="1" x="788"/>
        <item h="1" x="224"/>
        <item h="1" x="749"/>
        <item h="1" x="43"/>
        <item h="1" x="951"/>
        <item h="1" x="44"/>
        <item h="1" x="639"/>
        <item h="1" x="952"/>
        <item h="1" x="667"/>
        <item h="1" x="565"/>
        <item h="1" x="750"/>
        <item h="1" x="569"/>
        <item h="1" x="161"/>
        <item h="1" x="817"/>
        <item h="1" x="32"/>
        <item h="1" x="668"/>
        <item h="1" x="953"/>
        <item h="1" x="698"/>
        <item h="1" x="225"/>
        <item h="1" x="469"/>
        <item h="1" x="403"/>
        <item h="1" x="347"/>
        <item h="1" x="669"/>
        <item h="1" x="954"/>
        <item h="1" x="226"/>
        <item h="1" x="818"/>
        <item h="1" x="162"/>
        <item h="1" x="570"/>
        <item h="1" x="624"/>
        <item h="1" x="404"/>
        <item h="1" x="348"/>
        <item h="1" x="699"/>
        <item h="1" x="163"/>
        <item h="1" x="640"/>
        <item h="1" x="819"/>
        <item h="1" x="641"/>
        <item h="1" x="1013"/>
        <item h="1" x="878"/>
        <item h="1" x="470"/>
        <item h="1" x="700"/>
        <item h="1" x="103"/>
        <item h="1" x="701"/>
        <item h="1" x="366"/>
        <item h="1" x="751"/>
        <item h="1" x="752"/>
        <item h="1" x="595"/>
        <item h="1" x="820"/>
        <item h="1" x="821"/>
        <item h="1" x="45"/>
        <item h="1" x="46"/>
        <item h="1" x="910"/>
        <item h="1" x="471"/>
        <item h="1" x="911"/>
        <item h="1" x="321"/>
        <item h="1" x="778"/>
        <item h="1" x="227"/>
        <item h="1" x="912"/>
        <item h="1" x="342"/>
        <item h="1" x="228"/>
        <item h="1" x="822"/>
        <item h="1" x="955"/>
        <item h="1" x="823"/>
        <item h="1" x="472"/>
        <item h="1" x="625"/>
        <item h="1" x="978"/>
        <item h="1" x="473"/>
        <item h="1" x="720"/>
        <item h="1" x="47"/>
        <item h="1" x="913"/>
        <item h="1" x="48"/>
        <item h="1" x="670"/>
        <item h="1" x="642"/>
        <item h="1" x="702"/>
        <item h="1" x="474"/>
        <item h="1" x="475"/>
        <item h="1" x="476"/>
        <item h="1" x="477"/>
        <item h="1" x="478"/>
        <item h="1" x="229"/>
        <item h="1" x="479"/>
        <item h="1" x="824"/>
        <item h="1" x="130"/>
        <item h="1" x="879"/>
        <item h="1" x="480"/>
        <item h="1" x="405"/>
        <item h="1" x="825"/>
        <item h="1" x="230"/>
        <item h="1" x="231"/>
        <item h="1" x="596"/>
        <item h="1" x="779"/>
        <item h="1" x="597"/>
        <item h="1" x="956"/>
        <item h="1" x="49"/>
        <item h="1" x="481"/>
        <item h="1" x="50"/>
        <item h="1" x="826"/>
        <item h="1" x="125"/>
        <item h="1" x="51"/>
        <item h="1" x="406"/>
        <item h="1" x="753"/>
        <item h="1" x="52"/>
        <item h="1" x="827"/>
        <item h="1" x="232"/>
        <item h="1" x="957"/>
        <item h="1" x="367"/>
        <item h="1" x="482"/>
        <item h="1" x="703"/>
        <item h="1" x="945"/>
        <item h="1" x="53"/>
        <item h="1" x="483"/>
        <item h="1" x="704"/>
        <item h="1" x="705"/>
        <item h="1" x="643"/>
        <item h="1" x="914"/>
        <item h="1" x="368"/>
        <item h="1" x="828"/>
        <item h="1" x="880"/>
        <item h="1" x="54"/>
        <item h="1" x="484"/>
        <item h="1" x="55"/>
        <item h="1" x="485"/>
        <item h="1" x="486"/>
        <item h="1" x="233"/>
        <item h="1" x="789"/>
        <item h="1" x="829"/>
        <item h="1" x="487"/>
        <item h="1" x="488"/>
        <item h="1" x="234"/>
        <item h="1" x="830"/>
        <item h="1" x="235"/>
        <item h="1" x="489"/>
        <item h="1" x="754"/>
        <item h="1" x="164"/>
        <item h="1" x="831"/>
        <item h="1" x="985"/>
        <item h="1" x="626"/>
        <item h="1" x="56"/>
        <item h="1" x="755"/>
        <item h="1" x="915"/>
        <item h="1" x="57"/>
        <item h="1" x="598"/>
        <item h="1" x="916"/>
        <item h="1" x="895"/>
        <item h="1" x="917"/>
        <item h="1" x="706"/>
        <item h="1" x="707"/>
        <item h="1" x="1010"/>
        <item h="1" x="369"/>
        <item h="1" x="708"/>
        <item h="1" x="599"/>
        <item h="1" x="600"/>
        <item h="1" x="571"/>
        <item h="1" x="58"/>
        <item h="1" x="59"/>
        <item h="1" x="236"/>
        <item h="1" x="370"/>
        <item h="1" x="958"/>
        <item h="1" x="60"/>
        <item h="1" x="237"/>
        <item h="1" x="61"/>
        <item h="1" x="490"/>
        <item h="1" x="832"/>
        <item h="1" x="833"/>
        <item h="1" x="131"/>
        <item h="1" x="491"/>
        <item h="1" x="572"/>
        <item h="1" x="427"/>
        <item h="1" x="601"/>
        <item h="1" x="834"/>
        <item h="1" x="492"/>
        <item h="1" x="239"/>
        <item h="1" x="62"/>
        <item h="1" x="790"/>
        <item h="1" x="709"/>
        <item h="1" x="959"/>
        <item h="1" x="322"/>
        <item h="1" x="757"/>
        <item h="1" x="63"/>
        <item h="1" x="710"/>
        <item h="1" x="407"/>
        <item h="1" x="408"/>
        <item h="1" x="627"/>
        <item h="1" x="711"/>
        <item h="1" x="673"/>
        <item h="1" x="323"/>
        <item h="1" x="493"/>
        <item h="1" x="349"/>
        <item h="1" x="494"/>
        <item h="1" x="414"/>
        <item h="1" x="495"/>
        <item h="1" x="64"/>
        <item h="1" x="602"/>
        <item h="1" x="758"/>
        <item h="1" x="1018"/>
        <item h="1" x="986"/>
        <item h="1" x="371"/>
        <item h="1" x="780"/>
        <item h="1" x="712"/>
        <item h="1" x="65"/>
        <item h="1" x="241"/>
        <item h="1" x="372"/>
        <item h="1" x="240"/>
        <item h="1" x="791"/>
        <item h="1" x="756"/>
        <item h="1" x="238"/>
        <item h="1" x="835"/>
        <item h="1" x="836"/>
        <item h="1" x="713"/>
        <item h="1" x="675"/>
        <item h="1" x="496"/>
        <item h="1" x="918"/>
        <item h="1" x="1008"/>
        <item h="1" x="919"/>
        <item h="1" x="66"/>
        <item h="1" x="714"/>
        <item h="1" x="573"/>
        <item h="1" x="373"/>
        <item h="1" x="428"/>
        <item h="1" x="715"/>
        <item h="1" x="429"/>
        <item h="1" x="881"/>
        <item h="1" x="759"/>
        <item h="1" x="837"/>
        <item h="1" x="760"/>
        <item h="1" x="132"/>
        <item h="1" x="243"/>
        <item h="1" x="838"/>
        <item h="1" x="67"/>
        <item h="1" x="497"/>
        <item h="1" x="498"/>
        <item h="1" x="165"/>
        <item h="1" x="716"/>
        <item h="1" x="166"/>
        <item h="1" x="628"/>
        <item h="1" x="882"/>
        <item h="1" x="839"/>
        <item h="1" x="133"/>
        <item h="1" x="717"/>
        <item h="1" x="134"/>
        <item h="1" x="409"/>
        <item h="1" x="987"/>
        <item h="1" x="315"/>
        <item h="1" x="499"/>
        <item h="1" x="324"/>
        <item h="1" x="671"/>
        <item h="1" x="167"/>
        <item h="1" x="168"/>
        <item h="1" x="68"/>
        <item h="1" x="244"/>
        <item h="1" x="325"/>
        <item h="1" x="326"/>
        <item h="1" x="792"/>
        <item h="1" x="327"/>
        <item h="1" x="840"/>
        <item h="1" x="0"/>
        <item h="1" x="500"/>
        <item h="1" x="574"/>
        <item h="1" x="575"/>
        <item h="1" x="576"/>
        <item h="1" x="921"/>
        <item h="1" x="374"/>
        <item h="1" x="672"/>
        <item h="1" x="350"/>
        <item h="1" x="245"/>
        <item h="1" x="375"/>
        <item h="1" x="793"/>
        <item h="1" x="1014"/>
        <item h="1" x="999"/>
        <item h="1" x="841"/>
        <item h="1" x="842"/>
        <item h="1" x="430"/>
        <item h="1" x="246"/>
        <item h="1" x="247"/>
        <item h="1" x="248"/>
        <item h="1" x="69"/>
        <item h="1" x="169"/>
        <item h="1" x="431"/>
        <item h="1" x="781"/>
        <item h="1" x="419"/>
        <item h="1" x="988"/>
        <item h="1" x="432"/>
        <item h="1" x="171"/>
        <item h="1" x="351"/>
        <item h="1" x="883"/>
        <item h="1" x="501"/>
        <item h="1" x="249"/>
        <item h="1" x="922"/>
        <item h="1" x="70"/>
        <item h="1" x="71"/>
        <item h="1" x="761"/>
        <item h="1" x="250"/>
        <item h="1" x="72"/>
        <item h="1" x="603"/>
        <item h="1" x="923"/>
        <item h="1" x="74"/>
        <item h="1" x="73"/>
        <item h="1" x="328"/>
        <item h="1" x="586"/>
        <item h="1" x="502"/>
        <item h="1" x="503"/>
        <item h="1" x="504"/>
        <item h="1" x="251"/>
        <item h="1" x="505"/>
        <item h="1" x="329"/>
        <item h="1" x="172"/>
        <item h="1" x="577"/>
        <item h="1" x="644"/>
        <item h="1" x="252"/>
        <item h="1" x="989"/>
        <item h="1" x="578"/>
        <item h="1" x="960"/>
        <item h="1" x="843"/>
        <item h="1" x="762"/>
        <item h="1" x="844"/>
        <item h="1" x="253"/>
        <item h="1" x="75"/>
        <item h="1" x="718"/>
        <item h="1" x="845"/>
        <item h="1" x="604"/>
        <item h="1" x="1000"/>
        <item h="1" x="990"/>
        <item h="1" x="924"/>
        <item h="1" x="719"/>
        <item h="1" x="254"/>
        <item h="1" x="884"/>
        <item h="1" x="255"/>
        <item h="1" x="506"/>
        <item h="1" x="330"/>
        <item h="1" x="376"/>
        <item h="1" x="256"/>
        <item h="1" x="605"/>
        <item h="1" x="410"/>
        <item h="1" x="507"/>
        <item h="1" x="257"/>
        <item h="1" x="258"/>
        <item h="1" x="606"/>
        <item h="1" x="331"/>
        <item h="1" x="846"/>
        <item h="1" x="135"/>
        <item h="1" x="847"/>
        <item h="1" x="961"/>
        <item h="1" x="885"/>
        <item h="1" x="925"/>
        <item h="1" x="763"/>
        <item h="1" x="764"/>
        <item h="1" x="508"/>
        <item h="1" x="259"/>
        <item h="1" x="848"/>
        <item h="1" x="509"/>
        <item h="1" x="510"/>
        <item h="1" x="685"/>
        <item h="1" x="377"/>
        <item h="1" x="260"/>
        <item h="1" x="261"/>
        <item h="1" x="991"/>
        <item h="1" x="262"/>
        <item h="1" x="645"/>
        <item h="1" x="411"/>
        <item h="1" x="332"/>
        <item h="1" x="76"/>
        <item h="1" x="77"/>
        <item h="1" x="785"/>
        <item h="1" x="263"/>
        <item h="1" x="378"/>
        <item h="1" x="849"/>
        <item h="1" x="926"/>
        <item h="1" x="379"/>
        <item h="1" x="782"/>
        <item h="1" x="646"/>
        <item h="1" x="850"/>
        <item h="1" x="173"/>
        <item h="1" x="136"/>
        <item h="1" x="264"/>
        <item h="1" x="607"/>
        <item h="1" x="608"/>
        <item h="1" x="647"/>
        <item h="1" x="927"/>
        <item h="1" x="433"/>
        <item h="1" x="648"/>
        <item h="1" x="721"/>
        <item h="1" x="137"/>
        <item h="1" x="138"/>
        <item h="1" x="357"/>
        <item h="1" x="992"/>
        <item h="1" x="722"/>
        <item h="1" x="962"/>
        <item h="1" x="928"/>
        <item h="1" x="723"/>
        <item h="1" x="412"/>
        <item h="1" x="434"/>
        <item h="1" x="794"/>
        <item h="1" x="78"/>
        <item h="1" x="649"/>
        <item h="1" x="851"/>
        <item h="1" x="724"/>
        <item h="1" x="1001"/>
        <item h="1" x="79"/>
        <item h="1" x="265"/>
        <item h="1" x="1002"/>
        <item h="1" x="1017"/>
        <item h="1" x="139"/>
        <item h="1" x="676"/>
        <item h="1" x="435"/>
        <item h="1" x="677"/>
        <item h="1" x="1003"/>
        <item h="1" x="1004"/>
        <item h="1" x="436"/>
        <item h="1" x="679"/>
        <item h="1" x="678"/>
        <item h="1" x="80"/>
        <item h="1" x="1009"/>
        <item h="1" x="852"/>
        <item h="1" x="352"/>
        <item h="1" x="979"/>
        <item h="1" x="511"/>
        <item h="1" x="765"/>
        <item h="1" x="380"/>
        <item h="1" x="81"/>
        <item h="1" x="853"/>
        <item h="1" x="512"/>
        <item h="1" x="725"/>
        <item h="1" x="381"/>
        <item h="1" x="929"/>
        <item h="1" x="437"/>
        <item h="1" x="513"/>
        <item h="1" x="514"/>
        <item h="1" x="557"/>
        <item h="1" x="783"/>
        <item h="1" x="795"/>
        <item h="1" x="266"/>
        <item h="1" x="515"/>
        <item h="1" x="766"/>
        <item h="1" x="267"/>
        <item h="1" x="268"/>
        <item h="1" x="993"/>
        <item h="1" x="174"/>
        <item h="1" x="82"/>
        <item h="1" x="650"/>
        <item h="1" x="140"/>
        <item h="1" x="680"/>
        <item h="1" x="83"/>
        <item h="1" x="517"/>
        <item h="1" x="413"/>
        <item h="1" x="579"/>
        <item h="1" x="580"/>
        <item h="1" x="175"/>
        <item h="1" x="930"/>
        <item h="1" x="963"/>
        <item h="1" x="620"/>
        <item h="1" x="84"/>
        <item h="1" x="333"/>
        <item h="1" x="334"/>
        <item h="1" x="609"/>
        <item h="1" x="726"/>
        <item h="1" x="964"/>
        <item h="1" x="931"/>
        <item h="1" x="269"/>
        <item h="1" x="382"/>
        <item h="1" x="932"/>
        <item h="1" x="854"/>
        <item h="1" x="141"/>
        <item h="1" x="85"/>
        <item h="1" x="651"/>
        <item h="1" x="86"/>
        <item h="1" x="270"/>
        <item h="1" x="994"/>
        <item h="1" x="271"/>
        <item h="1" x="438"/>
        <item h="1" x="610"/>
        <item h="1" x="335"/>
        <item h="1" x="767"/>
        <item h="1" x="933"/>
        <item h="1" x="784"/>
        <item h="1" x="87"/>
        <item h="1" x="272"/>
        <item h="1" x="336"/>
        <item h="1" x="727"/>
        <item h="1" x="886"/>
        <item h="1" x="611"/>
        <item h="1" x="415"/>
        <item h="1" x="855"/>
        <item h="1" x="88"/>
        <item h="1" x="439"/>
        <item h="1" x="735"/>
        <item h="1" x="440"/>
        <item h="1" x="934"/>
        <item h="1" x="518"/>
        <item h="1" x="856"/>
        <item h="1" x="887"/>
        <item h="1" x="519"/>
        <item h="1" x="441"/>
        <item h="1" x="768"/>
        <item h="1" x="89"/>
        <item h="1" x="681"/>
        <item h="1" x="520"/>
        <item h="1" x="176"/>
        <item h="1" x="416"/>
        <item h="1" x="273"/>
        <item h="1" x="177"/>
        <item h="1" x="178"/>
        <item h="1" x="90"/>
        <item h="1" x="857"/>
        <item h="1" x="179"/>
        <item h="1" x="180"/>
        <item h="1" x="91"/>
        <item h="1" x="858"/>
        <item h="1" x="337"/>
        <item h="1" x="738"/>
        <item h="1" x="92"/>
        <item h="1" x="859"/>
        <item h="1" x="274"/>
        <item h="1" x="894"/>
        <item h="1" x="442"/>
        <item h="1" x="353"/>
        <item h="1" x="1012"/>
        <item h="1" x="581"/>
        <item h="1" x="682"/>
        <item h="1" x="888"/>
        <item h="1" x="521"/>
        <item h="1" x="93"/>
        <item h="1" x="629"/>
        <item h="1" x="181"/>
        <item h="1" x="683"/>
        <item h="1" x="729"/>
        <item h="1" x="94"/>
        <item h="1" x="275"/>
        <item h="1" x="995"/>
        <item h="1" x="892"/>
        <item h="1" x="889"/>
        <item h="1" x="417"/>
        <item h="1" x="182"/>
        <item h="1" x="276"/>
        <item h="1" x="860"/>
        <item h="1" x="277"/>
        <item h="1" x="890"/>
        <item h="1" x="183"/>
        <item h="1" x="278"/>
        <item h="1" x="891"/>
        <item h="1" x="730"/>
        <item h="1" x="95"/>
        <item h="1" x="96"/>
        <item h="1" x="443"/>
        <item h="1" x="97"/>
        <item h="1" x="98"/>
        <item h="1" x="383"/>
        <item h="1" x="652"/>
        <item h="1" x="920"/>
        <item h="1" x="861"/>
        <item h="1" x="354"/>
        <item h="1" x="99"/>
        <item h="1" x="653"/>
        <item h="1" x="728"/>
        <item h="1" x="654"/>
        <item h="1" x="100"/>
        <item h="1" x="655"/>
        <item h="1" x="184"/>
        <item h="1" x="170"/>
        <item h="1" x="10"/>
        <item h="1" x="862"/>
        <item h="1" x="935"/>
        <item h="1" x="142"/>
        <item h="1" x="280"/>
        <item h="1" x="632"/>
        <item h="1" x="185"/>
        <item h="1" x="796"/>
        <item h="1" x="101"/>
        <item h="1" x="281"/>
        <item h="1" x="186"/>
        <item h="1" x="1019"/>
        <item h="1" x="282"/>
        <item h="1" x="731"/>
        <item h="1" x="279"/>
        <item h="1" x="384"/>
        <item h="1" x="769"/>
        <item h="1" x="940"/>
        <item h="1" x="893"/>
        <item h="1" x="102"/>
        <item h="1" x="143"/>
        <item h="1" x="797"/>
        <item h="1" x="732"/>
        <item h="1" x="980"/>
        <item h="1" x="770"/>
        <item h="1" x="522"/>
        <item h="1" x="283"/>
        <item h="1" x="284"/>
        <item h="1" x="104"/>
        <item h="1" x="523"/>
        <item h="1" x="965"/>
        <item h="1" x="285"/>
        <item h="1" x="524"/>
        <item h="1" x="1005"/>
        <item h="1" x="771"/>
        <item h="1" x="525"/>
        <item h="1" x="385"/>
        <item h="1" x="863"/>
        <item h="1" x="526"/>
        <item h="1" x="187"/>
        <item h="1" x="872"/>
        <item h="1" x="582"/>
        <item h="1" x="656"/>
        <item h="1" x="527"/>
        <item h="1" x="286"/>
        <item h="1" x="288"/>
        <item h="1" x="864"/>
        <item h="1" x="287"/>
        <item h="1" x="289"/>
        <item h="1" x="355"/>
        <item h="1" x="144"/>
        <item h="1" x="356"/>
        <item h="1" x="290"/>
        <item h="1" x="105"/>
        <item h="1" x="106"/>
        <item h="1" x="188"/>
        <item h="1" x="528"/>
        <item h="1" x="291"/>
        <item h="1" x="293"/>
        <item h="1" x="292"/>
        <item h="1" x="386"/>
        <item h="1" x="865"/>
        <item h="1" x="145"/>
        <item h="1" x="387"/>
        <item h="1" x="612"/>
        <item h="1" x="529"/>
        <item h="1" x="388"/>
        <item h="1" x="530"/>
        <item h="1" x="531"/>
        <item h="1" x="338"/>
        <item h="1" x="866"/>
        <item h="1" x="532"/>
        <item h="1" x="294"/>
        <item h="1" x="295"/>
        <item h="1" x="533"/>
        <item h="1" x="296"/>
        <item h="1" x="534"/>
        <item h="1" x="583"/>
        <item h="1" x="189"/>
        <item h="1" x="418"/>
        <item h="1" x="996"/>
        <item h="1" x="981"/>
        <item h="1" x="107"/>
        <item h="1" x="733"/>
        <item h="1" x="734"/>
        <item h="1" x="1016"/>
        <item h="1" x="108"/>
        <item h="1" x="613"/>
        <item h="1" x="109"/>
        <item h="1" x="297"/>
        <item h="1" x="997"/>
        <item h="1" x="535"/>
        <item h="1" x="615"/>
        <item h="1" x="536"/>
        <item h="1" x="657"/>
        <item h="1" x="537"/>
        <item h="1" x="298"/>
        <item h="1" x="772"/>
        <item h="1" x="616"/>
        <item h="1" x="614"/>
        <item h="1" x="538"/>
        <item h="1" x="299"/>
        <item h="1" x="300"/>
        <item h="1" x="539"/>
        <item h="1" x="773"/>
        <item h="1" x="444"/>
        <item h="1" x="617"/>
        <item h="1" x="389"/>
        <item h="1" x="390"/>
        <item h="1" x="301"/>
        <item h="1" x="302"/>
        <item h="1" x="190"/>
        <item h="1" x="110"/>
        <item h="1" x="303"/>
        <item h="1" x="540"/>
        <item h="1" x="541"/>
        <item h="1" x="304"/>
        <item h="1" x="111"/>
        <item h="1" x="867"/>
        <item h="1" x="305"/>
        <item h="1" x="542"/>
        <item h="1" x="391"/>
        <item h="1" x="966"/>
        <item h="1" x="306"/>
        <item h="1" x="392"/>
        <item h="1" x="998"/>
        <item h="1" x="967"/>
        <item h="1" x="146"/>
        <item h="1" x="445"/>
        <item h="1" x="968"/>
        <item h="1" x="195"/>
        <item h="1" x="307"/>
        <item h="1" x="736"/>
        <item h="1" x="191"/>
        <item h="1" x="192"/>
        <item h="1" x="112"/>
        <item h="1" x="308"/>
        <item h="1" x="309"/>
        <item h="1" x="310"/>
        <item h="1" x="543"/>
        <item h="1" x="544"/>
        <item h="1" x="969"/>
        <item h="1" x="311"/>
        <item h="1" x="546"/>
        <item h="1" x="584"/>
        <item h="1" x="585"/>
        <item h="1" x="113"/>
        <item h="1" x="674"/>
        <item h="1" x="630"/>
        <item h="1" x="114"/>
        <item h="1" x="631"/>
        <item h="1" x="147"/>
        <item h="1" x="547"/>
        <item h="1" x="115"/>
        <item h="1" x="446"/>
        <item h="1" x="868"/>
        <item h="1" x="936"/>
        <item h="1" x="1006"/>
        <item h="1" x="394"/>
        <item h="1" x="116"/>
        <item h="1" x="117"/>
        <item h="1" x="869"/>
        <item h="1" x="937"/>
        <item h="1" x="118"/>
        <item h="1" x="312"/>
        <item h="1" x="548"/>
        <item h="1" x="970"/>
        <item h="1" x="870"/>
        <item h="1" x="549"/>
        <item h="1" x="339"/>
        <item h="1" x="119"/>
        <item h="1" x="971"/>
        <item h="1" x="774"/>
        <item h="1" x="242"/>
        <item h="1" x="545"/>
        <item h="1" x="775"/>
        <item h="1" x="393"/>
        <item h="1" x="1007"/>
        <item h="1" x="550"/>
        <item h="1" x="938"/>
        <item h="1" x="340"/>
        <item h="1" x="193"/>
        <item h="1" x="551"/>
        <item h="1" x="939"/>
        <item h="1" x="660"/>
        <item h="1" x="618"/>
        <item h="1" x="552"/>
        <item h="1" x="553"/>
        <item h="1" x="313"/>
        <item h="1" x="684"/>
        <item h="1" x="341"/>
        <item h="1" x="554"/>
        <item h="1" x="737"/>
        <item h="1" x="619"/>
        <item h="1" x="120"/>
        <item h="1" x="121"/>
        <item h="1" x="122"/>
        <item h="1" x="123"/>
        <item h="1" x="982"/>
        <item h="1" x="972"/>
        <item h="1" x="973"/>
        <item h="1" x="194"/>
        <item h="1" x="871"/>
        <item h="1" x="658"/>
        <item h="1" x="124"/>
        <item h="1" x="974"/>
        <item h="1" x="314"/>
        <item h="1" x="555"/>
        <item h="1" x="556"/>
        <item h="1" x="659"/>
      </items>
    </pivotField>
    <pivotField compact="0" outline="0" showAll="0" defaultSubtotal="0"/>
    <pivotField compact="0" outline="0" subtotalTop="0" showAll="0" defaultSubtotal="0">
      <items count="33">
        <item h="1" x="28"/>
        <item x="0"/>
        <item h="1" x="24"/>
        <item h="1" x="27"/>
        <item h="1" x="1"/>
        <item h="1" x="2"/>
        <item h="1" x="3"/>
        <item h="1" x="4"/>
        <item h="1" x="5"/>
        <item h="1" x="6"/>
        <item h="1" x="25"/>
        <item h="1" x="7"/>
        <item h="1" x="8"/>
        <item h="1" x="11"/>
        <item h="1" x="9"/>
        <item h="1" x="10"/>
        <item h="1" x="29"/>
        <item h="1" x="30"/>
        <item h="1" x="12"/>
        <item h="1" x="13"/>
        <item h="1" x="14"/>
        <item h="1" x="15"/>
        <item h="1" x="16"/>
        <item h="1" x="17"/>
        <item h="1" x="26"/>
        <item h="1" x="18"/>
        <item h="1" x="19"/>
        <item h="1" x="20"/>
        <item h="1" x="21"/>
        <item h="1" x="22"/>
        <item h="1" x="23"/>
        <item h="1" x="31"/>
        <item h="1" x="32"/>
      </items>
    </pivotField>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numFmtId="3" outline="0" showAll="0" defaultSubtotal="0"/>
    <pivotField compact="0" numFmtId="1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8">
        <item x="1"/>
        <item x="0"/>
        <item x="4"/>
        <item x="3"/>
        <item x="6"/>
        <item x="2"/>
        <item x="5"/>
        <item t="default"/>
      </items>
    </pivotField>
    <pivotField compact="0" outline="0" subtotalTop="0" showAll="0" defaultSubtotal="0"/>
    <pivotField compact="0" outline="0" subtotalTop="0" showAll="0" defaultSubtotal="0"/>
    <pivotField compact="0" outline="0" subtotalTop="0" showAll="0" defaultSubtotal="0"/>
    <pivotField compact="0" outline="0" showAll="0" defaultSubtotal="0"/>
  </pivotFields>
  <rowFields count="1">
    <field x="35"/>
  </rowFields>
  <rowItems count="1">
    <i>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B2159E1-5AEB-4A6D-AE92-ED0E1ECB9596}" name="TablaDinámica11" cacheId="7" applyNumberFormats="0" applyBorderFormats="0" applyFontFormats="0" applyPatternFormats="0" applyAlignmentFormats="0" applyWidthHeightFormats="1" dataCaption="Valores" updatedVersion="8" minRefreshableVersion="3" rowGrandTotals="0" colGrandTotals="0" itemPrintTitles="1" createdVersion="8" indent="0" compact="0" compactData="0" multipleFieldFilters="0">
  <location ref="AI10:AI11" firstHeaderRow="1" firstDataRow="1" firstDataCol="1"/>
  <pivotFields count="40">
    <pivotField compact="0" outline="0" showAll="0" defaultSubtotal="0"/>
    <pivotField compact="0" outline="0" subtotalTop="0" showAll="0" defaultSubtotal="0">
      <items count="1021">
        <item h="1" x="1"/>
        <item h="1" x="739"/>
        <item h="1" x="2"/>
        <item h="1" x="661"/>
        <item h="1" x="558"/>
        <item h="1" x="587"/>
        <item h="1" x="150"/>
        <item h="1" x="588"/>
        <item h="1" x="447"/>
        <item h="1" x="395"/>
        <item h="1" x="799"/>
        <item h="1" x="316"/>
        <item h="1" x="983"/>
        <item h="1" x="396"/>
        <item h="1" x="589"/>
        <item h="1" x="448"/>
        <item h="1" x="343"/>
        <item h="1" x="941"/>
        <item h="1" x="686"/>
        <item h="1" x="3"/>
        <item h="1" x="633"/>
        <item h="1" x="590"/>
        <item h="1" x="358"/>
        <item h="1" x="196"/>
        <item h="1" x="896"/>
        <item h="1" x="591"/>
        <item h="1" x="559"/>
        <item h="1" x="151"/>
        <item h="1" x="897"/>
        <item h="1" x="4"/>
        <item h="1" x="5"/>
        <item h="1" x="898"/>
        <item h="1" x="449"/>
        <item h="1" x="687"/>
        <item h="1" x="942"/>
        <item h="1" x="6"/>
        <item h="1" x="7"/>
        <item h="1" x="8"/>
        <item h="1" x="450"/>
        <item h="1" x="9"/>
        <item h="1" x="317"/>
        <item h="1" x="943"/>
        <item h="1" x="11"/>
        <item h="1" x="899"/>
        <item h="1" x="12"/>
        <item h="1" x="786"/>
        <item h="1" x="516"/>
        <item h="1" x="197"/>
        <item h="1" x="634"/>
        <item h="1" x="318"/>
        <item h="1" x="800"/>
        <item h="1" x="975"/>
        <item h="1" x="976"/>
        <item h="1" x="451"/>
        <item h="1" x="688"/>
        <item h="1" x="740"/>
        <item h="1" x="13"/>
        <item h="1" x="198"/>
        <item h="1" x="152"/>
        <item h="1" x="14"/>
        <item h="1" x="635"/>
        <item h="1" x="153"/>
        <item h="1" x="15"/>
        <item h="1" x="900"/>
        <item h="1" x="154"/>
        <item h="1" x="397"/>
        <item h="1" x="901"/>
        <item h="1" x="560"/>
        <item h="1" x="420"/>
        <item h="1" x="561"/>
        <item h="1" x="562"/>
        <item h="1" x="563"/>
        <item h="1" x="359"/>
        <item h="1" x="127"/>
        <item h="1" x="592"/>
        <item h="1" x="689"/>
        <item x="16"/>
        <item h="1" x="801"/>
        <item h="1" x="662"/>
        <item h="1" x="802"/>
        <item h="1" x="621"/>
        <item h="1" x="155"/>
        <item h="1" x="1011"/>
        <item h="1" x="126"/>
        <item h="1" x="398"/>
        <item h="1" x="319"/>
        <item h="1" x="199"/>
        <item h="1" x="344"/>
        <item h="1" x="787"/>
        <item h="1" x="18"/>
        <item h="1" x="17"/>
        <item h="1" x="452"/>
        <item h="1" x="200"/>
        <item h="1" x="19"/>
        <item h="1" x="201"/>
        <item h="1" x="20"/>
        <item h="1" x="453"/>
        <item h="1" x="202"/>
        <item h="1" x="741"/>
        <item h="1" x="148"/>
        <item h="1" x="454"/>
        <item h="1" x="564"/>
        <item h="1" x="360"/>
        <item h="1" x="399"/>
        <item h="1" x="203"/>
        <item h="1" x="22"/>
        <item h="1" x="798"/>
        <item h="1" x="742"/>
        <item h="1" x="944"/>
        <item h="1" x="204"/>
        <item h="1" x="361"/>
        <item h="1" x="690"/>
        <item h="1" x="946"/>
        <item h="1" x="23"/>
        <item h="1" x="205"/>
        <item h="1" x="455"/>
        <item h="1" x="663"/>
        <item h="1" x="24"/>
        <item h="1" x="456"/>
        <item h="1" x="744"/>
        <item h="1" x="743"/>
        <item h="1" x="25"/>
        <item h="1" x="947"/>
        <item h="1" x="873"/>
        <item h="1" x="902"/>
        <item h="1" x="362"/>
        <item h="1" x="457"/>
        <item h="1" x="156"/>
        <item h="1" x="776"/>
        <item h="1" x="26"/>
        <item h="1" x="363"/>
        <item h="1" x="803"/>
        <item h="1" x="948"/>
        <item h="1" x="364"/>
        <item h="1" x="27"/>
        <item h="1" x="128"/>
        <item h="1" x="593"/>
        <item h="1" x="206"/>
        <item h="1" x="421"/>
        <item h="1" x="129"/>
        <item h="1" x="157"/>
        <item h="1" x="28"/>
        <item h="1" x="458"/>
        <item h="1" x="804"/>
        <item h="1" x="459"/>
        <item h="1" x="29"/>
        <item h="1" x="30"/>
        <item h="1" x="805"/>
        <item h="1" x="31"/>
        <item h="1" x="903"/>
        <item h="1" x="460"/>
        <item h="1" x="566"/>
        <item h="1" x="33"/>
        <item h="1" x="149"/>
        <item h="1" x="345"/>
        <item h="1" x="949"/>
        <item h="1" x="1015"/>
        <item h="1" x="904"/>
        <item h="1" x="664"/>
        <item h="1" x="34"/>
        <item h="1" x="806"/>
        <item h="1" x="422"/>
        <item h="1" x="207"/>
        <item h="1" x="807"/>
        <item h="1" x="636"/>
        <item h="1" x="567"/>
        <item h="1" x="697"/>
        <item h="1" x="461"/>
        <item h="1" x="877"/>
        <item h="1" x="984"/>
        <item h="1" x="905"/>
        <item h="1" x="808"/>
        <item h="1" x="809"/>
        <item h="1" x="462"/>
        <item h="1" x="35"/>
        <item h="1" x="810"/>
        <item h="1" x="423"/>
        <item h="1" x="400"/>
        <item h="1" x="745"/>
        <item h="1" x="208"/>
        <item h="1" x="320"/>
        <item h="1" x="424"/>
        <item h="1" x="463"/>
        <item h="1" x="811"/>
        <item h="1" x="209"/>
        <item h="1" x="222"/>
        <item h="1" x="401"/>
        <item h="1" x="210"/>
        <item h="1" x="211"/>
        <item h="1" x="746"/>
        <item h="1" x="212"/>
        <item h="1" x="213"/>
        <item h="1" x="637"/>
        <item h="1" x="223"/>
        <item h="1" x="464"/>
        <item h="1" x="465"/>
        <item h="1" x="158"/>
        <item h="1" x="638"/>
        <item h="1" x="425"/>
        <item h="1" x="214"/>
        <item h="1" x="812"/>
        <item h="1" x="777"/>
        <item h="1" x="36"/>
        <item h="1" x="21"/>
        <item h="1" x="160"/>
        <item h="1" x="37"/>
        <item h="1" x="906"/>
        <item h="1" x="466"/>
        <item h="1" x="594"/>
        <item h="1" x="691"/>
        <item h="1" x="874"/>
        <item h="1" x="215"/>
        <item h="1" x="38"/>
        <item h="1" x="39"/>
        <item h="1" x="568"/>
        <item h="1" x="813"/>
        <item h="1" x="692"/>
        <item h="1" x="693"/>
        <item h="1" x="814"/>
        <item h="1" x="747"/>
        <item h="1" x="40"/>
        <item h="1" x="216"/>
        <item h="1" x="159"/>
        <item h="1" x="365"/>
        <item h="1" x="815"/>
        <item h="1" x="875"/>
        <item h="1" x="217"/>
        <item h="1" x="467"/>
        <item h="1" x="426"/>
        <item h="1" x="218"/>
        <item h="1" x="876"/>
        <item h="1" x="907"/>
        <item h="1" x="977"/>
        <item h="1" x="694"/>
        <item h="1" x="219"/>
        <item h="1" x="665"/>
        <item h="1" x="220"/>
        <item h="1" x="468"/>
        <item h="1" x="748"/>
        <item h="1" x="221"/>
        <item h="1" x="666"/>
        <item h="1" x="1020"/>
        <item h="1" x="695"/>
        <item h="1" x="696"/>
        <item h="1" x="908"/>
        <item h="1" x="346"/>
        <item h="1" x="816"/>
        <item h="1" x="402"/>
        <item h="1" x="41"/>
        <item h="1" x="950"/>
        <item h="1" x="622"/>
        <item h="1" x="623"/>
        <item h="1" x="909"/>
        <item h="1" x="42"/>
        <item h="1" x="788"/>
        <item h="1" x="224"/>
        <item h="1" x="749"/>
        <item h="1" x="43"/>
        <item h="1" x="951"/>
        <item h="1" x="44"/>
        <item h="1" x="639"/>
        <item h="1" x="952"/>
        <item h="1" x="667"/>
        <item h="1" x="565"/>
        <item h="1" x="750"/>
        <item h="1" x="569"/>
        <item h="1" x="161"/>
        <item h="1" x="817"/>
        <item h="1" x="32"/>
        <item h="1" x="668"/>
        <item h="1" x="953"/>
        <item h="1" x="698"/>
        <item h="1" x="225"/>
        <item h="1" x="469"/>
        <item h="1" x="403"/>
        <item h="1" x="347"/>
        <item h="1" x="669"/>
        <item h="1" x="954"/>
        <item h="1" x="226"/>
        <item h="1" x="818"/>
        <item h="1" x="162"/>
        <item h="1" x="570"/>
        <item h="1" x="624"/>
        <item h="1" x="404"/>
        <item h="1" x="348"/>
        <item h="1" x="699"/>
        <item h="1" x="163"/>
        <item h="1" x="640"/>
        <item h="1" x="819"/>
        <item h="1" x="641"/>
        <item h="1" x="1013"/>
        <item h="1" x="878"/>
        <item h="1" x="470"/>
        <item h="1" x="700"/>
        <item h="1" x="103"/>
        <item h="1" x="701"/>
        <item h="1" x="366"/>
        <item h="1" x="751"/>
        <item h="1" x="752"/>
        <item h="1" x="595"/>
        <item h="1" x="820"/>
        <item h="1" x="821"/>
        <item h="1" x="45"/>
        <item h="1" x="46"/>
        <item h="1" x="910"/>
        <item h="1" x="471"/>
        <item h="1" x="911"/>
        <item h="1" x="321"/>
        <item h="1" x="778"/>
        <item h="1" x="227"/>
        <item h="1" x="912"/>
        <item h="1" x="342"/>
        <item h="1" x="228"/>
        <item h="1" x="822"/>
        <item h="1" x="955"/>
        <item h="1" x="823"/>
        <item h="1" x="472"/>
        <item h="1" x="625"/>
        <item h="1" x="978"/>
        <item h="1" x="473"/>
        <item h="1" x="720"/>
        <item h="1" x="47"/>
        <item h="1" x="913"/>
        <item h="1" x="48"/>
        <item h="1" x="670"/>
        <item h="1" x="642"/>
        <item h="1" x="702"/>
        <item h="1" x="474"/>
        <item h="1" x="475"/>
        <item h="1" x="476"/>
        <item h="1" x="477"/>
        <item h="1" x="478"/>
        <item h="1" x="229"/>
        <item h="1" x="479"/>
        <item h="1" x="824"/>
        <item h="1" x="130"/>
        <item h="1" x="879"/>
        <item h="1" x="480"/>
        <item h="1" x="405"/>
        <item h="1" x="825"/>
        <item h="1" x="230"/>
        <item h="1" x="231"/>
        <item h="1" x="596"/>
        <item h="1" x="779"/>
        <item h="1" x="597"/>
        <item h="1" x="956"/>
        <item h="1" x="49"/>
        <item h="1" x="481"/>
        <item h="1" x="50"/>
        <item h="1" x="826"/>
        <item h="1" x="125"/>
        <item h="1" x="51"/>
        <item h="1" x="406"/>
        <item h="1" x="753"/>
        <item h="1" x="52"/>
        <item h="1" x="827"/>
        <item h="1" x="232"/>
        <item h="1" x="957"/>
        <item h="1" x="367"/>
        <item h="1" x="482"/>
        <item h="1" x="703"/>
        <item h="1" x="945"/>
        <item h="1" x="53"/>
        <item h="1" x="483"/>
        <item h="1" x="704"/>
        <item h="1" x="705"/>
        <item h="1" x="643"/>
        <item h="1" x="914"/>
        <item h="1" x="368"/>
        <item h="1" x="828"/>
        <item h="1" x="880"/>
        <item h="1" x="54"/>
        <item h="1" x="484"/>
        <item h="1" x="55"/>
        <item h="1" x="485"/>
        <item h="1" x="486"/>
        <item h="1" x="233"/>
        <item h="1" x="789"/>
        <item h="1" x="829"/>
        <item h="1" x="487"/>
        <item h="1" x="488"/>
        <item h="1" x="234"/>
        <item h="1" x="830"/>
        <item h="1" x="235"/>
        <item h="1" x="489"/>
        <item h="1" x="754"/>
        <item h="1" x="164"/>
        <item h="1" x="831"/>
        <item h="1" x="985"/>
        <item h="1" x="626"/>
        <item h="1" x="56"/>
        <item h="1" x="755"/>
        <item h="1" x="915"/>
        <item h="1" x="57"/>
        <item h="1" x="598"/>
        <item h="1" x="916"/>
        <item h="1" x="895"/>
        <item h="1" x="917"/>
        <item h="1" x="706"/>
        <item h="1" x="707"/>
        <item h="1" x="1010"/>
        <item h="1" x="369"/>
        <item h="1" x="708"/>
        <item h="1" x="599"/>
        <item h="1" x="600"/>
        <item h="1" x="571"/>
        <item h="1" x="58"/>
        <item h="1" x="59"/>
        <item h="1" x="236"/>
        <item h="1" x="370"/>
        <item h="1" x="958"/>
        <item h="1" x="60"/>
        <item h="1" x="237"/>
        <item h="1" x="61"/>
        <item h="1" x="490"/>
        <item h="1" x="832"/>
        <item h="1" x="833"/>
        <item h="1" x="131"/>
        <item h="1" x="491"/>
        <item h="1" x="572"/>
        <item h="1" x="427"/>
        <item h="1" x="601"/>
        <item h="1" x="834"/>
        <item h="1" x="492"/>
        <item h="1" x="239"/>
        <item h="1" x="62"/>
        <item h="1" x="790"/>
        <item h="1" x="709"/>
        <item h="1" x="959"/>
        <item h="1" x="322"/>
        <item h="1" x="757"/>
        <item h="1" x="63"/>
        <item h="1" x="710"/>
        <item h="1" x="407"/>
        <item h="1" x="408"/>
        <item h="1" x="627"/>
        <item h="1" x="711"/>
        <item h="1" x="673"/>
        <item h="1" x="323"/>
        <item h="1" x="493"/>
        <item h="1" x="349"/>
        <item h="1" x="494"/>
        <item h="1" x="414"/>
        <item h="1" x="495"/>
        <item h="1" x="64"/>
        <item h="1" x="602"/>
        <item h="1" x="758"/>
        <item h="1" x="1018"/>
        <item h="1" x="986"/>
        <item h="1" x="371"/>
        <item h="1" x="780"/>
        <item h="1" x="712"/>
        <item h="1" x="65"/>
        <item h="1" x="241"/>
        <item h="1" x="372"/>
        <item h="1" x="240"/>
        <item h="1" x="791"/>
        <item h="1" x="756"/>
        <item h="1" x="238"/>
        <item h="1" x="835"/>
        <item h="1" x="836"/>
        <item h="1" x="713"/>
        <item h="1" x="675"/>
        <item h="1" x="496"/>
        <item h="1" x="918"/>
        <item h="1" x="1008"/>
        <item h="1" x="919"/>
        <item h="1" x="66"/>
        <item h="1" x="714"/>
        <item h="1" x="573"/>
        <item h="1" x="373"/>
        <item h="1" x="428"/>
        <item h="1" x="715"/>
        <item h="1" x="429"/>
        <item h="1" x="881"/>
        <item h="1" x="759"/>
        <item h="1" x="837"/>
        <item h="1" x="760"/>
        <item h="1" x="132"/>
        <item h="1" x="243"/>
        <item h="1" x="838"/>
        <item h="1" x="67"/>
        <item h="1" x="497"/>
        <item h="1" x="498"/>
        <item h="1" x="165"/>
        <item h="1" x="716"/>
        <item h="1" x="166"/>
        <item h="1" x="628"/>
        <item h="1" x="882"/>
        <item h="1" x="839"/>
        <item h="1" x="133"/>
        <item h="1" x="717"/>
        <item h="1" x="134"/>
        <item h="1" x="409"/>
        <item h="1" x="987"/>
        <item h="1" x="315"/>
        <item h="1" x="499"/>
        <item h="1" x="324"/>
        <item h="1" x="671"/>
        <item h="1" x="167"/>
        <item h="1" x="168"/>
        <item h="1" x="68"/>
        <item h="1" x="244"/>
        <item h="1" x="325"/>
        <item h="1" x="326"/>
        <item h="1" x="792"/>
        <item h="1" x="327"/>
        <item h="1" x="840"/>
        <item h="1" x="0"/>
        <item h="1" x="500"/>
        <item h="1" x="574"/>
        <item h="1" x="575"/>
        <item h="1" x="576"/>
        <item h="1" x="921"/>
        <item h="1" x="374"/>
        <item h="1" x="672"/>
        <item h="1" x="350"/>
        <item h="1" x="245"/>
        <item h="1" x="375"/>
        <item h="1" x="793"/>
        <item h="1" x="1014"/>
        <item h="1" x="999"/>
        <item h="1" x="841"/>
        <item h="1" x="842"/>
        <item h="1" x="430"/>
        <item h="1" x="246"/>
        <item h="1" x="247"/>
        <item h="1" x="248"/>
        <item h="1" x="69"/>
        <item h="1" x="169"/>
        <item h="1" x="431"/>
        <item h="1" x="781"/>
        <item h="1" x="419"/>
        <item h="1" x="988"/>
        <item h="1" x="432"/>
        <item h="1" x="171"/>
        <item h="1" x="351"/>
        <item h="1" x="883"/>
        <item h="1" x="501"/>
        <item h="1" x="249"/>
        <item h="1" x="922"/>
        <item h="1" x="70"/>
        <item h="1" x="71"/>
        <item h="1" x="761"/>
        <item h="1" x="250"/>
        <item h="1" x="72"/>
        <item h="1" x="603"/>
        <item h="1" x="923"/>
        <item h="1" x="74"/>
        <item h="1" x="73"/>
        <item h="1" x="328"/>
        <item h="1" x="586"/>
        <item h="1" x="502"/>
        <item h="1" x="503"/>
        <item h="1" x="504"/>
        <item h="1" x="251"/>
        <item h="1" x="505"/>
        <item h="1" x="329"/>
        <item h="1" x="172"/>
        <item h="1" x="577"/>
        <item h="1" x="644"/>
        <item h="1" x="252"/>
        <item h="1" x="989"/>
        <item h="1" x="578"/>
        <item h="1" x="960"/>
        <item h="1" x="843"/>
        <item h="1" x="762"/>
        <item h="1" x="844"/>
        <item h="1" x="253"/>
        <item h="1" x="75"/>
        <item h="1" x="718"/>
        <item h="1" x="845"/>
        <item h="1" x="604"/>
        <item h="1" x="1000"/>
        <item h="1" x="990"/>
        <item h="1" x="924"/>
        <item h="1" x="719"/>
        <item h="1" x="254"/>
        <item h="1" x="884"/>
        <item h="1" x="255"/>
        <item h="1" x="506"/>
        <item h="1" x="330"/>
        <item h="1" x="376"/>
        <item h="1" x="256"/>
        <item h="1" x="605"/>
        <item h="1" x="410"/>
        <item h="1" x="507"/>
        <item h="1" x="257"/>
        <item h="1" x="258"/>
        <item h="1" x="606"/>
        <item h="1" x="331"/>
        <item h="1" x="846"/>
        <item h="1" x="135"/>
        <item h="1" x="847"/>
        <item h="1" x="961"/>
        <item h="1" x="885"/>
        <item h="1" x="925"/>
        <item h="1" x="763"/>
        <item h="1" x="764"/>
        <item h="1" x="508"/>
        <item h="1" x="259"/>
        <item h="1" x="848"/>
        <item h="1" x="509"/>
        <item h="1" x="510"/>
        <item h="1" x="685"/>
        <item h="1" x="377"/>
        <item h="1" x="260"/>
        <item h="1" x="261"/>
        <item h="1" x="991"/>
        <item h="1" x="262"/>
        <item h="1" x="645"/>
        <item h="1" x="411"/>
        <item h="1" x="332"/>
        <item h="1" x="76"/>
        <item h="1" x="77"/>
        <item h="1" x="785"/>
        <item h="1" x="263"/>
        <item h="1" x="378"/>
        <item h="1" x="849"/>
        <item h="1" x="926"/>
        <item h="1" x="379"/>
        <item h="1" x="782"/>
        <item h="1" x="646"/>
        <item h="1" x="850"/>
        <item h="1" x="173"/>
        <item h="1" x="136"/>
        <item h="1" x="264"/>
        <item h="1" x="607"/>
        <item h="1" x="608"/>
        <item h="1" x="647"/>
        <item h="1" x="927"/>
        <item h="1" x="433"/>
        <item h="1" x="648"/>
        <item h="1" x="721"/>
        <item h="1" x="137"/>
        <item h="1" x="138"/>
        <item h="1" x="357"/>
        <item h="1" x="992"/>
        <item h="1" x="722"/>
        <item h="1" x="962"/>
        <item h="1" x="928"/>
        <item h="1" x="723"/>
        <item h="1" x="412"/>
        <item h="1" x="434"/>
        <item h="1" x="794"/>
        <item h="1" x="78"/>
        <item h="1" x="649"/>
        <item h="1" x="851"/>
        <item h="1" x="724"/>
        <item h="1" x="1001"/>
        <item h="1" x="79"/>
        <item h="1" x="265"/>
        <item h="1" x="1002"/>
        <item h="1" x="1017"/>
        <item h="1" x="139"/>
        <item h="1" x="676"/>
        <item h="1" x="435"/>
        <item h="1" x="677"/>
        <item h="1" x="1003"/>
        <item h="1" x="1004"/>
        <item h="1" x="436"/>
        <item h="1" x="679"/>
        <item h="1" x="678"/>
        <item h="1" x="80"/>
        <item h="1" x="1009"/>
        <item h="1" x="852"/>
        <item h="1" x="352"/>
        <item h="1" x="979"/>
        <item h="1" x="511"/>
        <item h="1" x="765"/>
        <item h="1" x="380"/>
        <item h="1" x="81"/>
        <item h="1" x="853"/>
        <item h="1" x="512"/>
        <item h="1" x="725"/>
        <item h="1" x="381"/>
        <item h="1" x="929"/>
        <item h="1" x="437"/>
        <item h="1" x="513"/>
        <item h="1" x="514"/>
        <item h="1" x="557"/>
        <item h="1" x="783"/>
        <item h="1" x="795"/>
        <item h="1" x="266"/>
        <item h="1" x="515"/>
        <item h="1" x="766"/>
        <item h="1" x="267"/>
        <item h="1" x="268"/>
        <item h="1" x="993"/>
        <item h="1" x="174"/>
        <item h="1" x="82"/>
        <item h="1" x="650"/>
        <item h="1" x="140"/>
        <item h="1" x="680"/>
        <item h="1" x="83"/>
        <item h="1" x="517"/>
        <item h="1" x="413"/>
        <item h="1" x="579"/>
        <item h="1" x="580"/>
        <item h="1" x="175"/>
        <item h="1" x="930"/>
        <item h="1" x="963"/>
        <item h="1" x="620"/>
        <item h="1" x="84"/>
        <item h="1" x="333"/>
        <item h="1" x="334"/>
        <item h="1" x="609"/>
        <item h="1" x="726"/>
        <item h="1" x="964"/>
        <item h="1" x="931"/>
        <item h="1" x="269"/>
        <item h="1" x="382"/>
        <item h="1" x="932"/>
        <item h="1" x="854"/>
        <item h="1" x="141"/>
        <item h="1" x="85"/>
        <item h="1" x="651"/>
        <item h="1" x="86"/>
        <item h="1" x="270"/>
        <item h="1" x="994"/>
        <item h="1" x="271"/>
        <item h="1" x="438"/>
        <item h="1" x="610"/>
        <item h="1" x="335"/>
        <item h="1" x="767"/>
        <item h="1" x="933"/>
        <item h="1" x="784"/>
        <item h="1" x="87"/>
        <item h="1" x="272"/>
        <item h="1" x="336"/>
        <item h="1" x="727"/>
        <item h="1" x="886"/>
        <item h="1" x="611"/>
        <item h="1" x="415"/>
        <item h="1" x="855"/>
        <item h="1" x="88"/>
        <item h="1" x="439"/>
        <item h="1" x="735"/>
        <item h="1" x="440"/>
        <item h="1" x="934"/>
        <item h="1" x="518"/>
        <item h="1" x="856"/>
        <item h="1" x="887"/>
        <item h="1" x="519"/>
        <item h="1" x="441"/>
        <item h="1" x="768"/>
        <item h="1" x="89"/>
        <item h="1" x="681"/>
        <item h="1" x="520"/>
        <item h="1" x="176"/>
        <item h="1" x="416"/>
        <item h="1" x="273"/>
        <item h="1" x="177"/>
        <item h="1" x="178"/>
        <item h="1" x="90"/>
        <item h="1" x="857"/>
        <item h="1" x="179"/>
        <item h="1" x="180"/>
        <item h="1" x="91"/>
        <item h="1" x="858"/>
        <item h="1" x="337"/>
        <item h="1" x="738"/>
        <item h="1" x="92"/>
        <item h="1" x="859"/>
        <item h="1" x="274"/>
        <item h="1" x="894"/>
        <item h="1" x="442"/>
        <item h="1" x="353"/>
        <item h="1" x="1012"/>
        <item h="1" x="581"/>
        <item h="1" x="682"/>
        <item h="1" x="888"/>
        <item h="1" x="521"/>
        <item h="1" x="93"/>
        <item h="1" x="629"/>
        <item h="1" x="181"/>
        <item h="1" x="683"/>
        <item h="1" x="729"/>
        <item h="1" x="94"/>
        <item h="1" x="275"/>
        <item h="1" x="995"/>
        <item h="1" x="892"/>
        <item h="1" x="889"/>
        <item h="1" x="417"/>
        <item h="1" x="182"/>
        <item h="1" x="276"/>
        <item h="1" x="860"/>
        <item h="1" x="277"/>
        <item h="1" x="890"/>
        <item h="1" x="183"/>
        <item h="1" x="278"/>
        <item h="1" x="891"/>
        <item h="1" x="730"/>
        <item h="1" x="95"/>
        <item h="1" x="96"/>
        <item h="1" x="443"/>
        <item h="1" x="97"/>
        <item h="1" x="98"/>
        <item h="1" x="383"/>
        <item h="1" x="652"/>
        <item h="1" x="920"/>
        <item h="1" x="861"/>
        <item h="1" x="354"/>
        <item h="1" x="99"/>
        <item h="1" x="653"/>
        <item h="1" x="728"/>
        <item h="1" x="654"/>
        <item h="1" x="100"/>
        <item h="1" x="655"/>
        <item h="1" x="184"/>
        <item h="1" x="170"/>
        <item h="1" x="10"/>
        <item h="1" x="862"/>
        <item h="1" x="935"/>
        <item h="1" x="142"/>
        <item h="1" x="280"/>
        <item h="1" x="632"/>
        <item h="1" x="185"/>
        <item h="1" x="796"/>
        <item h="1" x="101"/>
        <item h="1" x="281"/>
        <item h="1" x="186"/>
        <item h="1" x="1019"/>
        <item h="1" x="282"/>
        <item h="1" x="731"/>
        <item h="1" x="279"/>
        <item h="1" x="384"/>
        <item h="1" x="769"/>
        <item h="1" x="940"/>
        <item h="1" x="893"/>
        <item h="1" x="102"/>
        <item h="1" x="143"/>
        <item h="1" x="797"/>
        <item h="1" x="732"/>
        <item h="1" x="980"/>
        <item h="1" x="770"/>
        <item h="1" x="522"/>
        <item h="1" x="283"/>
        <item h="1" x="284"/>
        <item h="1" x="104"/>
        <item h="1" x="523"/>
        <item h="1" x="965"/>
        <item h="1" x="285"/>
        <item h="1" x="524"/>
        <item h="1" x="1005"/>
        <item h="1" x="771"/>
        <item h="1" x="525"/>
        <item h="1" x="385"/>
        <item h="1" x="863"/>
        <item h="1" x="526"/>
        <item h="1" x="187"/>
        <item h="1" x="872"/>
        <item h="1" x="582"/>
        <item h="1" x="656"/>
        <item h="1" x="527"/>
        <item h="1" x="286"/>
        <item h="1" x="288"/>
        <item h="1" x="864"/>
        <item h="1" x="287"/>
        <item h="1" x="289"/>
        <item h="1" x="355"/>
        <item h="1" x="144"/>
        <item h="1" x="356"/>
        <item h="1" x="290"/>
        <item h="1" x="105"/>
        <item h="1" x="106"/>
        <item h="1" x="188"/>
        <item h="1" x="528"/>
        <item h="1" x="291"/>
        <item h="1" x="293"/>
        <item h="1" x="292"/>
        <item h="1" x="386"/>
        <item h="1" x="865"/>
        <item h="1" x="145"/>
        <item h="1" x="387"/>
        <item h="1" x="612"/>
        <item h="1" x="529"/>
        <item h="1" x="388"/>
        <item h="1" x="530"/>
        <item h="1" x="531"/>
        <item h="1" x="338"/>
        <item h="1" x="866"/>
        <item h="1" x="532"/>
        <item h="1" x="294"/>
        <item h="1" x="295"/>
        <item h="1" x="533"/>
        <item h="1" x="296"/>
        <item h="1" x="534"/>
        <item h="1" x="583"/>
        <item h="1" x="189"/>
        <item h="1" x="418"/>
        <item h="1" x="996"/>
        <item h="1" x="981"/>
        <item h="1" x="107"/>
        <item h="1" x="733"/>
        <item h="1" x="734"/>
        <item h="1" x="1016"/>
        <item h="1" x="108"/>
        <item h="1" x="613"/>
        <item h="1" x="109"/>
        <item h="1" x="297"/>
        <item h="1" x="997"/>
        <item h="1" x="535"/>
        <item h="1" x="615"/>
        <item h="1" x="536"/>
        <item h="1" x="657"/>
        <item h="1" x="537"/>
        <item h="1" x="298"/>
        <item h="1" x="772"/>
        <item h="1" x="616"/>
        <item h="1" x="614"/>
        <item h="1" x="538"/>
        <item h="1" x="299"/>
        <item h="1" x="300"/>
        <item h="1" x="539"/>
        <item h="1" x="773"/>
        <item h="1" x="444"/>
        <item h="1" x="617"/>
        <item h="1" x="389"/>
        <item h="1" x="390"/>
        <item h="1" x="301"/>
        <item h="1" x="302"/>
        <item h="1" x="190"/>
        <item h="1" x="110"/>
        <item h="1" x="303"/>
        <item h="1" x="540"/>
        <item h="1" x="541"/>
        <item h="1" x="304"/>
        <item h="1" x="111"/>
        <item h="1" x="867"/>
        <item h="1" x="305"/>
        <item h="1" x="542"/>
        <item h="1" x="391"/>
        <item h="1" x="966"/>
        <item h="1" x="306"/>
        <item h="1" x="392"/>
        <item h="1" x="998"/>
        <item h="1" x="967"/>
        <item h="1" x="146"/>
        <item h="1" x="445"/>
        <item h="1" x="968"/>
        <item h="1" x="195"/>
        <item h="1" x="307"/>
        <item h="1" x="736"/>
        <item h="1" x="191"/>
        <item h="1" x="192"/>
        <item h="1" x="112"/>
        <item h="1" x="308"/>
        <item h="1" x="309"/>
        <item h="1" x="310"/>
        <item h="1" x="543"/>
        <item h="1" x="544"/>
        <item h="1" x="969"/>
        <item h="1" x="311"/>
        <item h="1" x="546"/>
        <item h="1" x="584"/>
        <item h="1" x="585"/>
        <item h="1" x="113"/>
        <item h="1" x="674"/>
        <item h="1" x="630"/>
        <item h="1" x="114"/>
        <item h="1" x="631"/>
        <item h="1" x="147"/>
        <item h="1" x="547"/>
        <item h="1" x="115"/>
        <item h="1" x="446"/>
        <item h="1" x="868"/>
        <item h="1" x="936"/>
        <item h="1" x="1006"/>
        <item h="1" x="394"/>
        <item h="1" x="116"/>
        <item h="1" x="117"/>
        <item h="1" x="869"/>
        <item h="1" x="937"/>
        <item h="1" x="118"/>
        <item h="1" x="312"/>
        <item h="1" x="548"/>
        <item h="1" x="970"/>
        <item h="1" x="870"/>
        <item h="1" x="549"/>
        <item h="1" x="339"/>
        <item h="1" x="119"/>
        <item h="1" x="971"/>
        <item h="1" x="774"/>
        <item h="1" x="242"/>
        <item h="1" x="545"/>
        <item h="1" x="775"/>
        <item h="1" x="393"/>
        <item h="1" x="1007"/>
        <item h="1" x="550"/>
        <item h="1" x="938"/>
        <item h="1" x="340"/>
        <item h="1" x="193"/>
        <item h="1" x="551"/>
        <item h="1" x="939"/>
        <item h="1" x="660"/>
        <item h="1" x="618"/>
        <item h="1" x="552"/>
        <item h="1" x="553"/>
        <item h="1" x="313"/>
        <item h="1" x="684"/>
        <item h="1" x="341"/>
        <item h="1" x="554"/>
        <item h="1" x="737"/>
        <item h="1" x="619"/>
        <item h="1" x="120"/>
        <item h="1" x="121"/>
        <item h="1" x="122"/>
        <item h="1" x="123"/>
        <item h="1" x="982"/>
        <item h="1" x="972"/>
        <item h="1" x="973"/>
        <item h="1" x="194"/>
        <item h="1" x="871"/>
        <item h="1" x="658"/>
        <item h="1" x="124"/>
        <item h="1" x="974"/>
        <item h="1" x="314"/>
        <item h="1" x="555"/>
        <item h="1" x="556"/>
        <item h="1" x="659"/>
      </items>
    </pivotField>
    <pivotField compact="0" outline="0" showAll="0" defaultSubtotal="0"/>
    <pivotField compact="0" outline="0" subtotalTop="0" showAll="0" defaultSubtotal="0">
      <items count="33">
        <item h="1" x="28"/>
        <item x="0"/>
        <item h="1" x="24"/>
        <item h="1" x="27"/>
        <item h="1" x="1"/>
        <item h="1" x="2"/>
        <item h="1" x="3"/>
        <item h="1" x="4"/>
        <item h="1" x="5"/>
        <item h="1" x="6"/>
        <item h="1" x="25"/>
        <item h="1" x="7"/>
        <item h="1" x="8"/>
        <item h="1" x="11"/>
        <item h="1" x="9"/>
        <item h="1" x="10"/>
        <item h="1" x="29"/>
        <item h="1" x="30"/>
        <item h="1" x="12"/>
        <item h="1" x="13"/>
        <item h="1" x="14"/>
        <item h="1" x="15"/>
        <item h="1" x="16"/>
        <item h="1" x="17"/>
        <item h="1" x="26"/>
        <item h="1" x="18"/>
        <item h="1" x="19"/>
        <item h="1" x="20"/>
        <item h="1" x="21"/>
        <item h="1" x="22"/>
        <item h="1" x="23"/>
        <item h="1" x="31"/>
        <item h="1" x="32"/>
      </items>
    </pivotField>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numFmtId="3" outline="0" showAll="0" defaultSubtotal="0"/>
    <pivotField compact="0" numFmtId="1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ubtotalTop="0" showAll="0" defaultSubtotal="0">
      <items count="2">
        <item x="1"/>
        <item x="0"/>
      </items>
    </pivotField>
    <pivotField compact="0" outline="0" subtotalTop="0" showAll="0" defaultSubtotal="0"/>
    <pivotField compact="0" outline="0" subtotalTop="0" showAll="0" defaultSubtotal="0"/>
    <pivotField compact="0" outline="0" showAll="0" defaultSubtotal="0"/>
  </pivotFields>
  <rowFields count="1">
    <field x="36"/>
  </rowFields>
  <rowItems count="1">
    <i>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6D68769-DA54-4422-8E83-FF6ACA05686A}" name="TablaDinámica10" cacheId="7" applyNumberFormats="0" applyBorderFormats="0" applyFontFormats="0" applyPatternFormats="0" applyAlignmentFormats="0" applyWidthHeightFormats="1" dataCaption="Valores" updatedVersion="8" minRefreshableVersion="3" rowGrandTotals="0" colGrandTotals="0" itemPrintTitles="1" createdVersion="8" indent="0" compact="0" compactData="0" multipleFieldFilters="0">
  <location ref="AI4:BL5" firstHeaderRow="0" firstDataRow="1" firstDataCol="0"/>
  <pivotFields count="40">
    <pivotField compact="0" outline="0" showAll="0" defaultSubtotal="0"/>
    <pivotField compact="0" outline="0" subtotalTop="0" showAll="0" defaultSubtotal="0">
      <items count="1021">
        <item h="1" x="1"/>
        <item h="1" x="739"/>
        <item h="1" x="2"/>
        <item h="1" x="661"/>
        <item h="1" x="558"/>
        <item h="1" x="587"/>
        <item h="1" x="150"/>
        <item h="1" x="588"/>
        <item h="1" x="447"/>
        <item h="1" x="395"/>
        <item h="1" x="799"/>
        <item h="1" x="316"/>
        <item h="1" x="983"/>
        <item h="1" x="396"/>
        <item h="1" x="589"/>
        <item h="1" x="448"/>
        <item h="1" x="343"/>
        <item h="1" x="941"/>
        <item h="1" x="686"/>
        <item h="1" x="3"/>
        <item h="1" x="633"/>
        <item h="1" x="590"/>
        <item h="1" x="358"/>
        <item h="1" x="196"/>
        <item h="1" x="896"/>
        <item h="1" x="591"/>
        <item h="1" x="559"/>
        <item h="1" x="151"/>
        <item h="1" x="897"/>
        <item h="1" x="4"/>
        <item h="1" x="5"/>
        <item h="1" x="898"/>
        <item h="1" x="449"/>
        <item h="1" x="687"/>
        <item h="1" x="942"/>
        <item h="1" x="6"/>
        <item h="1" x="7"/>
        <item h="1" x="8"/>
        <item h="1" x="450"/>
        <item h="1" x="9"/>
        <item h="1" x="317"/>
        <item h="1" x="943"/>
        <item h="1" x="11"/>
        <item h="1" x="899"/>
        <item h="1" x="12"/>
        <item h="1" x="786"/>
        <item h="1" x="516"/>
        <item h="1" x="197"/>
        <item h="1" x="634"/>
        <item h="1" x="318"/>
        <item h="1" x="800"/>
        <item h="1" x="975"/>
        <item h="1" x="976"/>
        <item h="1" x="451"/>
        <item h="1" x="688"/>
        <item h="1" x="740"/>
        <item h="1" x="13"/>
        <item h="1" x="198"/>
        <item h="1" x="152"/>
        <item h="1" x="14"/>
        <item h="1" x="635"/>
        <item h="1" x="153"/>
        <item h="1" x="15"/>
        <item h="1" x="900"/>
        <item h="1" x="154"/>
        <item h="1" x="397"/>
        <item h="1" x="901"/>
        <item h="1" x="560"/>
        <item h="1" x="420"/>
        <item h="1" x="561"/>
        <item h="1" x="562"/>
        <item h="1" x="563"/>
        <item h="1" x="359"/>
        <item h="1" x="127"/>
        <item h="1" x="592"/>
        <item h="1" x="689"/>
        <item x="16"/>
        <item h="1" x="801"/>
        <item h="1" x="662"/>
        <item h="1" x="802"/>
        <item h="1" x="621"/>
        <item h="1" x="155"/>
        <item h="1" x="1011"/>
        <item h="1" x="126"/>
        <item h="1" x="398"/>
        <item h="1" x="319"/>
        <item h="1" x="199"/>
        <item h="1" x="344"/>
        <item h="1" x="787"/>
        <item h="1" x="18"/>
        <item h="1" x="17"/>
        <item h="1" x="452"/>
        <item h="1" x="200"/>
        <item h="1" x="19"/>
        <item h="1" x="201"/>
        <item h="1" x="20"/>
        <item h="1" x="453"/>
        <item h="1" x="202"/>
        <item h="1" x="741"/>
        <item h="1" x="148"/>
        <item h="1" x="454"/>
        <item h="1" x="564"/>
        <item h="1" x="360"/>
        <item h="1" x="399"/>
        <item h="1" x="203"/>
        <item h="1" x="22"/>
        <item h="1" x="798"/>
        <item h="1" x="742"/>
        <item h="1" x="944"/>
        <item h="1" x="204"/>
        <item h="1" x="361"/>
        <item h="1" x="690"/>
        <item h="1" x="946"/>
        <item h="1" x="23"/>
        <item h="1" x="205"/>
        <item h="1" x="455"/>
        <item h="1" x="663"/>
        <item h="1" x="24"/>
        <item h="1" x="456"/>
        <item h="1" x="744"/>
        <item h="1" x="743"/>
        <item h="1" x="25"/>
        <item h="1" x="947"/>
        <item h="1" x="873"/>
        <item h="1" x="902"/>
        <item h="1" x="362"/>
        <item h="1" x="457"/>
        <item h="1" x="156"/>
        <item h="1" x="776"/>
        <item h="1" x="26"/>
        <item h="1" x="363"/>
        <item h="1" x="803"/>
        <item h="1" x="948"/>
        <item h="1" x="364"/>
        <item h="1" x="27"/>
        <item h="1" x="128"/>
        <item h="1" x="593"/>
        <item h="1" x="206"/>
        <item h="1" x="421"/>
        <item h="1" x="129"/>
        <item h="1" x="157"/>
        <item h="1" x="28"/>
        <item h="1" x="458"/>
        <item h="1" x="804"/>
        <item h="1" x="459"/>
        <item h="1" x="29"/>
        <item h="1" x="30"/>
        <item h="1" x="805"/>
        <item h="1" x="31"/>
        <item h="1" x="903"/>
        <item h="1" x="460"/>
        <item h="1" x="566"/>
        <item h="1" x="33"/>
        <item h="1" x="149"/>
        <item h="1" x="345"/>
        <item h="1" x="949"/>
        <item h="1" x="1015"/>
        <item h="1" x="904"/>
        <item h="1" x="664"/>
        <item h="1" x="34"/>
        <item h="1" x="806"/>
        <item h="1" x="422"/>
        <item h="1" x="207"/>
        <item h="1" x="807"/>
        <item h="1" x="636"/>
        <item h="1" x="567"/>
        <item h="1" x="697"/>
        <item h="1" x="461"/>
        <item h="1" x="877"/>
        <item h="1" x="984"/>
        <item h="1" x="905"/>
        <item h="1" x="808"/>
        <item h="1" x="809"/>
        <item h="1" x="462"/>
        <item h="1" x="35"/>
        <item h="1" x="810"/>
        <item h="1" x="423"/>
        <item h="1" x="400"/>
        <item h="1" x="745"/>
        <item h="1" x="208"/>
        <item h="1" x="320"/>
        <item h="1" x="424"/>
        <item h="1" x="463"/>
        <item h="1" x="811"/>
        <item h="1" x="209"/>
        <item h="1" x="222"/>
        <item h="1" x="401"/>
        <item h="1" x="210"/>
        <item h="1" x="211"/>
        <item h="1" x="746"/>
        <item h="1" x="212"/>
        <item h="1" x="213"/>
        <item h="1" x="637"/>
        <item h="1" x="223"/>
        <item h="1" x="464"/>
        <item h="1" x="465"/>
        <item h="1" x="158"/>
        <item h="1" x="638"/>
        <item h="1" x="425"/>
        <item h="1" x="214"/>
        <item h="1" x="812"/>
        <item h="1" x="777"/>
        <item h="1" x="36"/>
        <item h="1" x="21"/>
        <item h="1" x="160"/>
        <item h="1" x="37"/>
        <item h="1" x="906"/>
        <item h="1" x="466"/>
        <item h="1" x="594"/>
        <item h="1" x="691"/>
        <item h="1" x="874"/>
        <item h="1" x="215"/>
        <item h="1" x="38"/>
        <item h="1" x="39"/>
        <item h="1" x="568"/>
        <item h="1" x="813"/>
        <item h="1" x="692"/>
        <item h="1" x="693"/>
        <item h="1" x="814"/>
        <item h="1" x="747"/>
        <item h="1" x="40"/>
        <item h="1" x="216"/>
        <item h="1" x="159"/>
        <item h="1" x="365"/>
        <item h="1" x="815"/>
        <item h="1" x="875"/>
        <item h="1" x="217"/>
        <item h="1" x="467"/>
        <item h="1" x="426"/>
        <item h="1" x="218"/>
        <item h="1" x="876"/>
        <item h="1" x="907"/>
        <item h="1" x="977"/>
        <item h="1" x="694"/>
        <item h="1" x="219"/>
        <item h="1" x="665"/>
        <item h="1" x="220"/>
        <item h="1" x="468"/>
        <item h="1" x="748"/>
        <item h="1" x="221"/>
        <item h="1" x="666"/>
        <item h="1" x="1020"/>
        <item h="1" x="695"/>
        <item h="1" x="696"/>
        <item h="1" x="908"/>
        <item h="1" x="346"/>
        <item h="1" x="816"/>
        <item h="1" x="402"/>
        <item h="1" x="41"/>
        <item h="1" x="950"/>
        <item h="1" x="622"/>
        <item h="1" x="623"/>
        <item h="1" x="909"/>
        <item h="1" x="42"/>
        <item h="1" x="788"/>
        <item h="1" x="224"/>
        <item h="1" x="749"/>
        <item h="1" x="43"/>
        <item h="1" x="951"/>
        <item h="1" x="44"/>
        <item h="1" x="639"/>
        <item h="1" x="952"/>
        <item h="1" x="667"/>
        <item h="1" x="565"/>
        <item h="1" x="750"/>
        <item h="1" x="569"/>
        <item h="1" x="161"/>
        <item h="1" x="817"/>
        <item h="1" x="32"/>
        <item h="1" x="668"/>
        <item h="1" x="953"/>
        <item h="1" x="698"/>
        <item h="1" x="225"/>
        <item h="1" x="469"/>
        <item h="1" x="403"/>
        <item h="1" x="347"/>
        <item h="1" x="669"/>
        <item h="1" x="954"/>
        <item h="1" x="226"/>
        <item h="1" x="818"/>
        <item h="1" x="162"/>
        <item h="1" x="570"/>
        <item h="1" x="624"/>
        <item h="1" x="404"/>
        <item h="1" x="348"/>
        <item h="1" x="699"/>
        <item h="1" x="163"/>
        <item h="1" x="640"/>
        <item h="1" x="819"/>
        <item h="1" x="641"/>
        <item h="1" x="1013"/>
        <item h="1" x="878"/>
        <item h="1" x="470"/>
        <item h="1" x="700"/>
        <item h="1" x="103"/>
        <item h="1" x="701"/>
        <item h="1" x="366"/>
        <item h="1" x="751"/>
        <item h="1" x="752"/>
        <item h="1" x="595"/>
        <item h="1" x="820"/>
        <item h="1" x="821"/>
        <item h="1" x="45"/>
        <item h="1" x="46"/>
        <item h="1" x="910"/>
        <item h="1" x="471"/>
        <item h="1" x="911"/>
        <item h="1" x="321"/>
        <item h="1" x="778"/>
        <item h="1" x="227"/>
        <item h="1" x="912"/>
        <item h="1" x="342"/>
        <item h="1" x="228"/>
        <item h="1" x="822"/>
        <item h="1" x="955"/>
        <item h="1" x="823"/>
        <item h="1" x="472"/>
        <item h="1" x="625"/>
        <item h="1" x="978"/>
        <item h="1" x="473"/>
        <item h="1" x="720"/>
        <item h="1" x="47"/>
        <item h="1" x="913"/>
        <item h="1" x="48"/>
        <item h="1" x="670"/>
        <item h="1" x="642"/>
        <item h="1" x="702"/>
        <item h="1" x="474"/>
        <item h="1" x="475"/>
        <item h="1" x="476"/>
        <item h="1" x="477"/>
        <item h="1" x="478"/>
        <item h="1" x="229"/>
        <item h="1" x="479"/>
        <item h="1" x="824"/>
        <item h="1" x="130"/>
        <item h="1" x="879"/>
        <item h="1" x="480"/>
        <item h="1" x="405"/>
        <item h="1" x="825"/>
        <item h="1" x="230"/>
        <item h="1" x="231"/>
        <item h="1" x="596"/>
        <item h="1" x="779"/>
        <item h="1" x="597"/>
        <item h="1" x="956"/>
        <item h="1" x="49"/>
        <item h="1" x="481"/>
        <item h="1" x="50"/>
        <item h="1" x="826"/>
        <item h="1" x="125"/>
        <item h="1" x="51"/>
        <item h="1" x="406"/>
        <item h="1" x="753"/>
        <item h="1" x="52"/>
        <item h="1" x="827"/>
        <item h="1" x="232"/>
        <item h="1" x="957"/>
        <item h="1" x="367"/>
        <item h="1" x="482"/>
        <item h="1" x="703"/>
        <item h="1" x="945"/>
        <item h="1" x="53"/>
        <item h="1" x="483"/>
        <item h="1" x="704"/>
        <item h="1" x="705"/>
        <item h="1" x="643"/>
        <item h="1" x="914"/>
        <item h="1" x="368"/>
        <item h="1" x="828"/>
        <item h="1" x="880"/>
        <item h="1" x="54"/>
        <item h="1" x="484"/>
        <item h="1" x="55"/>
        <item h="1" x="485"/>
        <item h="1" x="486"/>
        <item h="1" x="233"/>
        <item h="1" x="789"/>
        <item h="1" x="829"/>
        <item h="1" x="487"/>
        <item h="1" x="488"/>
        <item h="1" x="234"/>
        <item h="1" x="830"/>
        <item h="1" x="235"/>
        <item h="1" x="489"/>
        <item h="1" x="754"/>
        <item h="1" x="164"/>
        <item h="1" x="831"/>
        <item h="1" x="985"/>
        <item h="1" x="626"/>
        <item h="1" x="56"/>
        <item h="1" x="755"/>
        <item h="1" x="915"/>
        <item h="1" x="57"/>
        <item h="1" x="598"/>
        <item h="1" x="916"/>
        <item h="1" x="895"/>
        <item h="1" x="917"/>
        <item h="1" x="706"/>
        <item h="1" x="707"/>
        <item h="1" x="1010"/>
        <item h="1" x="369"/>
        <item h="1" x="708"/>
        <item h="1" x="599"/>
        <item h="1" x="600"/>
        <item h="1" x="571"/>
        <item h="1" x="58"/>
        <item h="1" x="59"/>
        <item h="1" x="236"/>
        <item h="1" x="370"/>
        <item h="1" x="958"/>
        <item h="1" x="60"/>
        <item h="1" x="237"/>
        <item h="1" x="61"/>
        <item h="1" x="490"/>
        <item h="1" x="832"/>
        <item h="1" x="833"/>
        <item h="1" x="131"/>
        <item h="1" x="491"/>
        <item h="1" x="572"/>
        <item h="1" x="427"/>
        <item h="1" x="601"/>
        <item h="1" x="834"/>
        <item h="1" x="492"/>
        <item h="1" x="239"/>
        <item h="1" x="62"/>
        <item h="1" x="790"/>
        <item h="1" x="709"/>
        <item h="1" x="959"/>
        <item h="1" x="322"/>
        <item h="1" x="757"/>
        <item h="1" x="63"/>
        <item h="1" x="710"/>
        <item h="1" x="407"/>
        <item h="1" x="408"/>
        <item h="1" x="627"/>
        <item h="1" x="711"/>
        <item h="1" x="673"/>
        <item h="1" x="323"/>
        <item h="1" x="493"/>
        <item h="1" x="349"/>
        <item h="1" x="494"/>
        <item h="1" x="414"/>
        <item h="1" x="495"/>
        <item h="1" x="64"/>
        <item h="1" x="602"/>
        <item h="1" x="758"/>
        <item h="1" x="1018"/>
        <item h="1" x="986"/>
        <item h="1" x="371"/>
        <item h="1" x="780"/>
        <item h="1" x="712"/>
        <item h="1" x="65"/>
        <item h="1" x="241"/>
        <item h="1" x="372"/>
        <item h="1" x="240"/>
        <item h="1" x="791"/>
        <item h="1" x="756"/>
        <item h="1" x="238"/>
        <item h="1" x="835"/>
        <item h="1" x="836"/>
        <item h="1" x="713"/>
        <item h="1" x="675"/>
        <item h="1" x="496"/>
        <item h="1" x="918"/>
        <item h="1" x="1008"/>
        <item h="1" x="919"/>
        <item h="1" x="66"/>
        <item h="1" x="714"/>
        <item h="1" x="573"/>
        <item h="1" x="373"/>
        <item h="1" x="428"/>
        <item h="1" x="715"/>
        <item h="1" x="429"/>
        <item h="1" x="881"/>
        <item h="1" x="759"/>
        <item h="1" x="837"/>
        <item h="1" x="760"/>
        <item h="1" x="132"/>
        <item h="1" x="243"/>
        <item h="1" x="838"/>
        <item h="1" x="67"/>
        <item h="1" x="497"/>
        <item h="1" x="498"/>
        <item h="1" x="165"/>
        <item h="1" x="716"/>
        <item h="1" x="166"/>
        <item h="1" x="628"/>
        <item h="1" x="882"/>
        <item h="1" x="839"/>
        <item h="1" x="133"/>
        <item h="1" x="717"/>
        <item h="1" x="134"/>
        <item h="1" x="409"/>
        <item h="1" x="987"/>
        <item h="1" x="315"/>
        <item h="1" x="499"/>
        <item h="1" x="324"/>
        <item h="1" x="671"/>
        <item h="1" x="167"/>
        <item h="1" x="168"/>
        <item h="1" x="68"/>
        <item h="1" x="244"/>
        <item h="1" x="325"/>
        <item h="1" x="326"/>
        <item h="1" x="792"/>
        <item h="1" x="327"/>
        <item h="1" x="840"/>
        <item h="1" x="0"/>
        <item h="1" x="500"/>
        <item h="1" x="574"/>
        <item h="1" x="575"/>
        <item h="1" x="576"/>
        <item h="1" x="921"/>
        <item h="1" x="374"/>
        <item h="1" x="672"/>
        <item h="1" x="350"/>
        <item h="1" x="245"/>
        <item h="1" x="375"/>
        <item h="1" x="793"/>
        <item h="1" x="1014"/>
        <item h="1" x="999"/>
        <item h="1" x="841"/>
        <item h="1" x="842"/>
        <item h="1" x="430"/>
        <item h="1" x="246"/>
        <item h="1" x="247"/>
        <item h="1" x="248"/>
        <item h="1" x="69"/>
        <item h="1" x="169"/>
        <item h="1" x="431"/>
        <item h="1" x="781"/>
        <item h="1" x="419"/>
        <item h="1" x="988"/>
        <item h="1" x="432"/>
        <item h="1" x="171"/>
        <item h="1" x="351"/>
        <item h="1" x="883"/>
        <item h="1" x="501"/>
        <item h="1" x="249"/>
        <item h="1" x="922"/>
        <item h="1" x="70"/>
        <item h="1" x="71"/>
        <item h="1" x="761"/>
        <item h="1" x="250"/>
        <item h="1" x="72"/>
        <item h="1" x="603"/>
        <item h="1" x="923"/>
        <item h="1" x="74"/>
        <item h="1" x="73"/>
        <item h="1" x="328"/>
        <item h="1" x="586"/>
        <item h="1" x="502"/>
        <item h="1" x="503"/>
        <item h="1" x="504"/>
        <item h="1" x="251"/>
        <item h="1" x="505"/>
        <item h="1" x="329"/>
        <item h="1" x="172"/>
        <item h="1" x="577"/>
        <item h="1" x="644"/>
        <item h="1" x="252"/>
        <item h="1" x="989"/>
        <item h="1" x="578"/>
        <item h="1" x="960"/>
        <item h="1" x="843"/>
        <item h="1" x="762"/>
        <item h="1" x="844"/>
        <item h="1" x="253"/>
        <item h="1" x="75"/>
        <item h="1" x="718"/>
        <item h="1" x="845"/>
        <item h="1" x="604"/>
        <item h="1" x="1000"/>
        <item h="1" x="990"/>
        <item h="1" x="924"/>
        <item h="1" x="719"/>
        <item h="1" x="254"/>
        <item h="1" x="884"/>
        <item h="1" x="255"/>
        <item h="1" x="506"/>
        <item h="1" x="330"/>
        <item h="1" x="376"/>
        <item h="1" x="256"/>
        <item h="1" x="605"/>
        <item h="1" x="410"/>
        <item h="1" x="507"/>
        <item h="1" x="257"/>
        <item h="1" x="258"/>
        <item h="1" x="606"/>
        <item h="1" x="331"/>
        <item h="1" x="846"/>
        <item h="1" x="135"/>
        <item h="1" x="847"/>
        <item h="1" x="961"/>
        <item h="1" x="885"/>
        <item h="1" x="925"/>
        <item h="1" x="763"/>
        <item h="1" x="764"/>
        <item h="1" x="508"/>
        <item h="1" x="259"/>
        <item h="1" x="848"/>
        <item h="1" x="509"/>
        <item h="1" x="510"/>
        <item h="1" x="685"/>
        <item h="1" x="377"/>
        <item h="1" x="260"/>
        <item h="1" x="261"/>
        <item h="1" x="991"/>
        <item h="1" x="262"/>
        <item h="1" x="645"/>
        <item h="1" x="411"/>
        <item h="1" x="332"/>
        <item h="1" x="76"/>
        <item h="1" x="77"/>
        <item h="1" x="785"/>
        <item h="1" x="263"/>
        <item h="1" x="378"/>
        <item h="1" x="849"/>
        <item h="1" x="926"/>
        <item h="1" x="379"/>
        <item h="1" x="782"/>
        <item h="1" x="646"/>
        <item h="1" x="850"/>
        <item h="1" x="173"/>
        <item h="1" x="136"/>
        <item h="1" x="264"/>
        <item h="1" x="607"/>
        <item h="1" x="608"/>
        <item h="1" x="647"/>
        <item h="1" x="927"/>
        <item h="1" x="433"/>
        <item h="1" x="648"/>
        <item h="1" x="721"/>
        <item h="1" x="137"/>
        <item h="1" x="138"/>
        <item h="1" x="357"/>
        <item h="1" x="992"/>
        <item h="1" x="722"/>
        <item h="1" x="962"/>
        <item h="1" x="928"/>
        <item h="1" x="723"/>
        <item h="1" x="412"/>
        <item h="1" x="434"/>
        <item h="1" x="794"/>
        <item h="1" x="78"/>
        <item h="1" x="649"/>
        <item h="1" x="851"/>
        <item h="1" x="724"/>
        <item h="1" x="1001"/>
        <item h="1" x="79"/>
        <item h="1" x="265"/>
        <item h="1" x="1002"/>
        <item h="1" x="1017"/>
        <item h="1" x="139"/>
        <item h="1" x="676"/>
        <item h="1" x="435"/>
        <item h="1" x="677"/>
        <item h="1" x="1003"/>
        <item h="1" x="1004"/>
        <item h="1" x="436"/>
        <item h="1" x="679"/>
        <item h="1" x="678"/>
        <item h="1" x="80"/>
        <item h="1" x="1009"/>
        <item h="1" x="852"/>
        <item h="1" x="352"/>
        <item h="1" x="979"/>
        <item h="1" x="511"/>
        <item h="1" x="765"/>
        <item h="1" x="380"/>
        <item h="1" x="81"/>
        <item h="1" x="853"/>
        <item h="1" x="512"/>
        <item h="1" x="725"/>
        <item h="1" x="381"/>
        <item h="1" x="929"/>
        <item h="1" x="437"/>
        <item h="1" x="513"/>
        <item h="1" x="514"/>
        <item h="1" x="557"/>
        <item h="1" x="783"/>
        <item h="1" x="795"/>
        <item h="1" x="266"/>
        <item h="1" x="515"/>
        <item h="1" x="766"/>
        <item h="1" x="267"/>
        <item h="1" x="268"/>
        <item h="1" x="993"/>
        <item h="1" x="174"/>
        <item h="1" x="82"/>
        <item h="1" x="650"/>
        <item h="1" x="140"/>
        <item h="1" x="680"/>
        <item h="1" x="83"/>
        <item h="1" x="517"/>
        <item h="1" x="413"/>
        <item h="1" x="579"/>
        <item h="1" x="580"/>
        <item h="1" x="175"/>
        <item h="1" x="930"/>
        <item h="1" x="963"/>
        <item h="1" x="620"/>
        <item h="1" x="84"/>
        <item h="1" x="333"/>
        <item h="1" x="334"/>
        <item h="1" x="609"/>
        <item h="1" x="726"/>
        <item h="1" x="964"/>
        <item h="1" x="931"/>
        <item h="1" x="269"/>
        <item h="1" x="382"/>
        <item h="1" x="932"/>
        <item h="1" x="854"/>
        <item h="1" x="141"/>
        <item h="1" x="85"/>
        <item h="1" x="651"/>
        <item h="1" x="86"/>
        <item h="1" x="270"/>
        <item h="1" x="994"/>
        <item h="1" x="271"/>
        <item h="1" x="438"/>
        <item h="1" x="610"/>
        <item h="1" x="335"/>
        <item h="1" x="767"/>
        <item h="1" x="933"/>
        <item h="1" x="784"/>
        <item h="1" x="87"/>
        <item h="1" x="272"/>
        <item h="1" x="336"/>
        <item h="1" x="727"/>
        <item h="1" x="886"/>
        <item h="1" x="611"/>
        <item h="1" x="415"/>
        <item h="1" x="855"/>
        <item h="1" x="88"/>
        <item h="1" x="439"/>
        <item h="1" x="735"/>
        <item h="1" x="440"/>
        <item h="1" x="934"/>
        <item h="1" x="518"/>
        <item h="1" x="856"/>
        <item h="1" x="887"/>
        <item h="1" x="519"/>
        <item h="1" x="441"/>
        <item h="1" x="768"/>
        <item h="1" x="89"/>
        <item h="1" x="681"/>
        <item h="1" x="520"/>
        <item h="1" x="176"/>
        <item h="1" x="416"/>
        <item h="1" x="273"/>
        <item h="1" x="177"/>
        <item h="1" x="178"/>
        <item h="1" x="90"/>
        <item h="1" x="857"/>
        <item h="1" x="179"/>
        <item h="1" x="180"/>
        <item h="1" x="91"/>
        <item h="1" x="858"/>
        <item h="1" x="337"/>
        <item h="1" x="738"/>
        <item h="1" x="92"/>
        <item h="1" x="859"/>
        <item h="1" x="274"/>
        <item h="1" x="894"/>
        <item h="1" x="442"/>
        <item h="1" x="353"/>
        <item h="1" x="1012"/>
        <item h="1" x="581"/>
        <item h="1" x="682"/>
        <item h="1" x="888"/>
        <item h="1" x="521"/>
        <item h="1" x="93"/>
        <item h="1" x="629"/>
        <item h="1" x="181"/>
        <item h="1" x="683"/>
        <item h="1" x="729"/>
        <item h="1" x="94"/>
        <item h="1" x="275"/>
        <item h="1" x="995"/>
        <item h="1" x="892"/>
        <item h="1" x="889"/>
        <item h="1" x="417"/>
        <item h="1" x="182"/>
        <item h="1" x="276"/>
        <item h="1" x="860"/>
        <item h="1" x="277"/>
        <item h="1" x="890"/>
        <item h="1" x="183"/>
        <item h="1" x="278"/>
        <item h="1" x="891"/>
        <item h="1" x="730"/>
        <item h="1" x="95"/>
        <item h="1" x="96"/>
        <item h="1" x="443"/>
        <item h="1" x="97"/>
        <item h="1" x="98"/>
        <item h="1" x="383"/>
        <item h="1" x="652"/>
        <item h="1" x="920"/>
        <item h="1" x="861"/>
        <item h="1" x="354"/>
        <item h="1" x="99"/>
        <item h="1" x="653"/>
        <item h="1" x="728"/>
        <item h="1" x="654"/>
        <item h="1" x="100"/>
        <item h="1" x="655"/>
        <item h="1" x="184"/>
        <item h="1" x="170"/>
        <item h="1" x="10"/>
        <item h="1" x="862"/>
        <item h="1" x="935"/>
        <item h="1" x="142"/>
        <item h="1" x="280"/>
        <item h="1" x="632"/>
        <item h="1" x="185"/>
        <item h="1" x="796"/>
        <item h="1" x="101"/>
        <item h="1" x="281"/>
        <item h="1" x="186"/>
        <item h="1" x="1019"/>
        <item h="1" x="282"/>
        <item h="1" x="731"/>
        <item h="1" x="279"/>
        <item h="1" x="384"/>
        <item h="1" x="769"/>
        <item h="1" x="940"/>
        <item h="1" x="893"/>
        <item h="1" x="102"/>
        <item h="1" x="143"/>
        <item h="1" x="797"/>
        <item h="1" x="732"/>
        <item h="1" x="980"/>
        <item h="1" x="770"/>
        <item h="1" x="522"/>
        <item h="1" x="283"/>
        <item h="1" x="284"/>
        <item h="1" x="104"/>
        <item h="1" x="523"/>
        <item h="1" x="965"/>
        <item h="1" x="285"/>
        <item h="1" x="524"/>
        <item h="1" x="1005"/>
        <item h="1" x="771"/>
        <item h="1" x="525"/>
        <item h="1" x="385"/>
        <item h="1" x="863"/>
        <item h="1" x="526"/>
        <item h="1" x="187"/>
        <item h="1" x="872"/>
        <item h="1" x="582"/>
        <item h="1" x="656"/>
        <item h="1" x="527"/>
        <item h="1" x="286"/>
        <item h="1" x="288"/>
        <item h="1" x="864"/>
        <item h="1" x="287"/>
        <item h="1" x="289"/>
        <item h="1" x="355"/>
        <item h="1" x="144"/>
        <item h="1" x="356"/>
        <item h="1" x="290"/>
        <item h="1" x="105"/>
        <item h="1" x="106"/>
        <item h="1" x="188"/>
        <item h="1" x="528"/>
        <item h="1" x="291"/>
        <item h="1" x="293"/>
        <item h="1" x="292"/>
        <item h="1" x="386"/>
        <item h="1" x="865"/>
        <item h="1" x="145"/>
        <item h="1" x="387"/>
        <item h="1" x="612"/>
        <item h="1" x="529"/>
        <item h="1" x="388"/>
        <item h="1" x="530"/>
        <item h="1" x="531"/>
        <item h="1" x="338"/>
        <item h="1" x="866"/>
        <item h="1" x="532"/>
        <item h="1" x="294"/>
        <item h="1" x="295"/>
        <item h="1" x="533"/>
        <item h="1" x="296"/>
        <item h="1" x="534"/>
        <item h="1" x="583"/>
        <item h="1" x="189"/>
        <item h="1" x="418"/>
        <item h="1" x="996"/>
        <item h="1" x="981"/>
        <item h="1" x="107"/>
        <item h="1" x="733"/>
        <item h="1" x="734"/>
        <item h="1" x="1016"/>
        <item h="1" x="108"/>
        <item h="1" x="613"/>
        <item h="1" x="109"/>
        <item h="1" x="297"/>
        <item h="1" x="997"/>
        <item h="1" x="535"/>
        <item h="1" x="615"/>
        <item h="1" x="536"/>
        <item h="1" x="657"/>
        <item h="1" x="537"/>
        <item h="1" x="298"/>
        <item h="1" x="772"/>
        <item h="1" x="616"/>
        <item h="1" x="614"/>
        <item h="1" x="538"/>
        <item h="1" x="299"/>
        <item h="1" x="300"/>
        <item h="1" x="539"/>
        <item h="1" x="773"/>
        <item h="1" x="444"/>
        <item h="1" x="617"/>
        <item h="1" x="389"/>
        <item h="1" x="390"/>
        <item h="1" x="301"/>
        <item h="1" x="302"/>
        <item h="1" x="190"/>
        <item h="1" x="110"/>
        <item h="1" x="303"/>
        <item h="1" x="540"/>
        <item h="1" x="541"/>
        <item h="1" x="304"/>
        <item h="1" x="111"/>
        <item h="1" x="867"/>
        <item h="1" x="305"/>
        <item h="1" x="542"/>
        <item h="1" x="391"/>
        <item h="1" x="966"/>
        <item h="1" x="306"/>
        <item h="1" x="392"/>
        <item h="1" x="998"/>
        <item h="1" x="967"/>
        <item h="1" x="146"/>
        <item h="1" x="445"/>
        <item h="1" x="968"/>
        <item h="1" x="195"/>
        <item h="1" x="307"/>
        <item h="1" x="736"/>
        <item h="1" x="191"/>
        <item h="1" x="192"/>
        <item h="1" x="112"/>
        <item h="1" x="308"/>
        <item h="1" x="309"/>
        <item h="1" x="310"/>
        <item h="1" x="543"/>
        <item h="1" x="544"/>
        <item h="1" x="969"/>
        <item h="1" x="311"/>
        <item h="1" x="546"/>
        <item h="1" x="584"/>
        <item h="1" x="585"/>
        <item h="1" x="113"/>
        <item h="1" x="674"/>
        <item h="1" x="630"/>
        <item h="1" x="114"/>
        <item h="1" x="631"/>
        <item h="1" x="147"/>
        <item h="1" x="547"/>
        <item h="1" x="115"/>
        <item h="1" x="446"/>
        <item h="1" x="868"/>
        <item h="1" x="936"/>
        <item h="1" x="1006"/>
        <item h="1" x="394"/>
        <item h="1" x="116"/>
        <item h="1" x="117"/>
        <item h="1" x="869"/>
        <item h="1" x="937"/>
        <item h="1" x="118"/>
        <item h="1" x="312"/>
        <item h="1" x="548"/>
        <item h="1" x="970"/>
        <item h="1" x="870"/>
        <item h="1" x="549"/>
        <item h="1" x="339"/>
        <item h="1" x="119"/>
        <item h="1" x="971"/>
        <item h="1" x="774"/>
        <item h="1" x="242"/>
        <item h="1" x="545"/>
        <item h="1" x="775"/>
        <item h="1" x="393"/>
        <item h="1" x="1007"/>
        <item h="1" x="550"/>
        <item h="1" x="938"/>
        <item h="1" x="340"/>
        <item h="1" x="193"/>
        <item h="1" x="551"/>
        <item h="1" x="939"/>
        <item h="1" x="660"/>
        <item h="1" x="618"/>
        <item h="1" x="552"/>
        <item h="1" x="553"/>
        <item h="1" x="313"/>
        <item h="1" x="684"/>
        <item h="1" x="341"/>
        <item h="1" x="554"/>
        <item h="1" x="737"/>
        <item h="1" x="619"/>
        <item h="1" x="120"/>
        <item h="1" x="121"/>
        <item h="1" x="122"/>
        <item h="1" x="123"/>
        <item h="1" x="982"/>
        <item h="1" x="972"/>
        <item h="1" x="973"/>
        <item h="1" x="194"/>
        <item h="1" x="871"/>
        <item h="1" x="658"/>
        <item h="1" x="124"/>
        <item h="1" x="974"/>
        <item h="1" x="314"/>
        <item h="1" x="555"/>
        <item h="1" x="556"/>
        <item h="1" x="659"/>
      </items>
    </pivotField>
    <pivotField compact="0" outline="0" showAll="0" defaultSubtotal="0"/>
    <pivotField compact="0" outline="0" subtotalTop="0" showAll="0" defaultSubtotal="0">
      <items count="33">
        <item h="1" x="28"/>
        <item x="0"/>
        <item h="1" x="24"/>
        <item h="1" x="27"/>
        <item h="1" x="1"/>
        <item h="1" x="2"/>
        <item h="1" x="3"/>
        <item h="1" x="4"/>
        <item h="1" x="5"/>
        <item h="1" x="6"/>
        <item h="1" x="25"/>
        <item h="1" x="7"/>
        <item h="1" x="8"/>
        <item h="1" x="11"/>
        <item h="1" x="9"/>
        <item h="1" x="10"/>
        <item h="1" x="29"/>
        <item h="1" x="30"/>
        <item h="1" x="12"/>
        <item h="1" x="13"/>
        <item h="1" x="14"/>
        <item h="1" x="15"/>
        <item h="1" x="16"/>
        <item h="1" x="17"/>
        <item h="1" x="26"/>
        <item h="1" x="18"/>
        <item h="1" x="19"/>
        <item h="1" x="20"/>
        <item h="1" x="21"/>
        <item h="1" x="22"/>
        <item h="1" x="23"/>
        <item h="1" x="31"/>
        <item h="1" x="32"/>
      </items>
    </pivotField>
    <pivotField dataField="1" compact="0" numFmtId="3" outline="0" showAll="0" defaultSubtotal="0"/>
    <pivotField dataField="1" compact="0" outline="0" showAll="0" defaultSubtotal="0"/>
    <pivotField dataField="1" compact="0" outline="0" showAll="0" defaultSubtotal="0"/>
    <pivotField dataField="1" compact="0" outline="0" showAll="0" defaultSubtotal="0"/>
    <pivotField dataField="1" compact="0" numFmtId="3"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numFmtId="3" outline="0" showAll="0" defaultSubtotal="0"/>
    <pivotField dataField="1" compact="0" outline="0" showAll="0" defaultSubtotal="0"/>
    <pivotField dataField="1" compact="0" outline="0" showAll="0" defaultSubtotal="0"/>
    <pivotField dataField="1" compact="0" outline="0" showAll="0" defaultSubtotal="0"/>
    <pivotField dataField="1" compact="0" numFmtId="3" outline="0" showAll="0" defaultSubtotal="0"/>
    <pivotField dataField="1" compact="0" outline="0" showAll="0" defaultSubtotal="0"/>
    <pivotField dataField="1" compact="0" outline="0" showAll="0" defaultSubtotal="0"/>
    <pivotField dataField="1" compact="0" outline="0" showAll="0" defaultSubtotal="0"/>
    <pivotField dataField="1" compact="0" numFmtId="3" outline="0" showAll="0" defaultSubtotal="0"/>
    <pivotField dataField="1" compact="0" numFmtId="3" outline="0" showAll="0" defaultSubtotal="0"/>
    <pivotField dataField="1" compact="0" numFmtId="10" outline="0" showAll="0" defaultSubtotal="0"/>
    <pivotField dataField="1"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dataField="1" compact="0" outline="0" showAll="0" defaultSubtotal="0"/>
  </pivotFields>
  <rowItems count="1">
    <i/>
  </rowItems>
  <colFields count="1">
    <field x="-2"/>
  </colFields>
  <colItems count="30">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colItems>
  <dataFields count="30">
    <dataField name="Suma de PROYEC_POB 2024" fld="29" baseField="0" baseItem="0" numFmtId="3"/>
    <dataField name="Suma de SUJETOS DE ATENCIÓN" fld="4" baseField="0" baseItem="1" numFmtId="3"/>
    <dataField name="Suma de PA" fld="39" baseField="0" baseItem="0" numFmtId="3"/>
    <dataField name="Suma de RELACIÓN %" fld="30" baseField="0" baseItem="0" numFmtId="10"/>
    <dataField name="Suma de SALUD_Ninguno" fld="5" baseField="0" baseItem="0" numFmtId="3"/>
    <dataField name="Suma de SALUD_Gitano(a) Rrom" fld="6" baseField="0" baseItem="0" numFmtId="3"/>
    <dataField name="Suma de SALUD_Indígena" fld="7" baseField="0" baseItem="0" numFmtId="3"/>
    <dataField name="Suma de SALUD_NARP" fld="8" baseField="0" baseItem="0" numFmtId="3"/>
    <dataField name="Suma de EDU_Ninguno" fld="9" baseField="0" baseItem="0" numFmtId="3"/>
    <dataField name="Suma de EDU_Gitano(a) Rrom" fld="10" baseField="0" baseItem="0" numFmtId="3"/>
    <dataField name="Suma de EDU_Indígena" fld="11" baseField="0" baseItem="0" numFmtId="3"/>
    <dataField name="Suma de EDU_NARP" fld="12" baseField="0" baseItem="0" numFmtId="3"/>
    <dataField name="Suma de ALI_Ninguno" fld="13" baseField="0" baseItem="0" numFmtId="3"/>
    <dataField name="Suma de ALI_Gitano(a) Rrom" fld="14" baseField="0" baseItem="0" numFmtId="3"/>
    <dataField name="Suma de ALI_Indígena" fld="15" baseField="0" baseItem="0" numFmtId="3"/>
    <dataField name="Suma de ALI_NARP" fld="16" baseField="0" baseItem="0" numFmtId="3"/>
    <dataField name="Suma de VIV_Ninguno" fld="17" baseField="0" baseItem="0" numFmtId="3"/>
    <dataField name="Suma de VIV_Gitano(a) Rrom" fld="18" baseField="0" baseItem="0" numFmtId="3"/>
    <dataField name="Suma de VIV_Indígena" fld="19" baseField="0" baseItem="0" numFmtId="3"/>
    <dataField name="Suma de VIV_NARP" fld="20" baseField="0" baseItem="0" numFmtId="3"/>
    <dataField name="Suma de GI_Ninguno" fld="21" baseField="0" baseItem="0" numFmtId="3"/>
    <dataField name="Suma de GI_Gitano(a) Rrom" fld="22" baseField="0" baseItem="0" numFmtId="3"/>
    <dataField name="Suma de GI_Indígena" fld="23" baseField="0" baseItem="0" numFmtId="3"/>
    <dataField name="Suma de GI_NARP" fld="24" baseField="0" baseItem="0" numFmtId="3"/>
    <dataField name="Suma de APS_Ninguno" fld="25" baseField="0" baseItem="0" numFmtId="3"/>
    <dataField name="Suma de APS_Gitano(a) Rrom" fld="26" baseField="0" baseItem="0" numFmtId="3"/>
    <dataField name="Suma de APS_Indígena" fld="27" baseField="0" baseItem="0" numFmtId="3"/>
    <dataField name="Suma de APS_NARP" fld="28" baseField="0" baseItem="0" numFmtId="3"/>
    <dataField name="Suma de CRAV" fld="31" baseField="0" baseItem="0" numFmtId="3"/>
    <dataField name="Suma de distribucion hogares" fld="34" baseField="0" baseItem="0" numFmtId="4"/>
  </dataFields>
  <formats count="6">
    <format dxfId="5">
      <pivotArea outline="0" collapsedLevelsAreSubtotals="1" fieldPosition="0"/>
    </format>
    <format dxfId="4">
      <pivotArea outline="0" collapsedLevelsAreSubtotals="1" fieldPosition="0"/>
    </format>
    <format dxfId="3">
      <pivotArea outline="0" collapsedLevelsAreSubtotals="1" fieldPosition="0"/>
    </format>
    <format dxfId="2">
      <pivotArea outline="0" fieldPosition="0">
        <references count="1">
          <reference field="4294967294" count="3" selected="0">
            <x v="0"/>
            <x v="1"/>
            <x v="2"/>
          </reference>
        </references>
      </pivotArea>
    </format>
    <format dxfId="1">
      <pivotArea outline="0" fieldPosition="0">
        <references count="1">
          <reference field="4294967294" count="1" selected="0">
            <x v="3"/>
          </reference>
        </references>
      </pivotArea>
    </format>
    <format dxfId="0">
      <pivotArea outline="0" fieldPosition="0">
        <references count="1">
          <reference field="4294967294" count="25" selected="0">
            <x v="4"/>
            <x v="5"/>
            <x v="6"/>
            <x v="7"/>
            <x v="8"/>
            <x v="9"/>
            <x v="10"/>
            <x v="11"/>
            <x v="12"/>
            <x v="13"/>
            <x v="14"/>
            <x v="15"/>
            <x v="16"/>
            <x v="17"/>
            <x v="18"/>
            <x v="19"/>
            <x v="20"/>
            <x v="21"/>
            <x v="22"/>
            <x v="23"/>
            <x v="24"/>
            <x v="25"/>
            <x v="26"/>
            <x v="27"/>
            <x v="2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5ED1812D-512A-4CA5-98BC-0ED564C5DC29}" name="TablaDinámica9" cacheId="7" applyNumberFormats="0" applyBorderFormats="0" applyFontFormats="0" applyPatternFormats="0" applyAlignmentFormats="0" applyWidthHeightFormats="1" dataCaption="Valores" updatedVersion="8" minRefreshableVersion="3" rowGrandTotals="0" colGrandTotals="0" itemPrintTitles="1" createdVersion="8" indent="0" compact="0" compactData="0" multipleFieldFilters="0">
  <location ref="BO4:BO5" firstHeaderRow="1" firstDataRow="1" firstDataCol="1"/>
  <pivotFields count="40">
    <pivotField compact="0" outline="0" showAll="0" defaultSubtotal="0"/>
    <pivotField compact="0" outline="0" subtotalTop="0" showAll="0" defaultSubtotal="0">
      <items count="1021">
        <item h="1" x="1"/>
        <item h="1" x="739"/>
        <item h="1" x="2"/>
        <item h="1" x="661"/>
        <item h="1" x="558"/>
        <item h="1" x="587"/>
        <item h="1" x="150"/>
        <item h="1" x="588"/>
        <item h="1" x="447"/>
        <item h="1" x="395"/>
        <item h="1" x="799"/>
        <item h="1" x="316"/>
        <item h="1" x="983"/>
        <item h="1" x="396"/>
        <item h="1" x="589"/>
        <item h="1" x="448"/>
        <item h="1" x="343"/>
        <item h="1" x="941"/>
        <item h="1" x="686"/>
        <item h="1" x="3"/>
        <item h="1" x="633"/>
        <item h="1" x="590"/>
        <item h="1" x="358"/>
        <item h="1" x="196"/>
        <item h="1" x="896"/>
        <item h="1" x="591"/>
        <item h="1" x="559"/>
        <item h="1" x="151"/>
        <item h="1" x="897"/>
        <item h="1" x="4"/>
        <item h="1" x="5"/>
        <item h="1" x="898"/>
        <item h="1" x="449"/>
        <item h="1" x="687"/>
        <item h="1" x="942"/>
        <item h="1" x="6"/>
        <item h="1" x="7"/>
        <item h="1" x="8"/>
        <item h="1" x="450"/>
        <item h="1" x="9"/>
        <item h="1" x="317"/>
        <item h="1" x="943"/>
        <item h="1" x="11"/>
        <item h="1" x="899"/>
        <item h="1" x="12"/>
        <item h="1" x="786"/>
        <item h="1" x="516"/>
        <item h="1" x="197"/>
        <item h="1" x="634"/>
        <item h="1" x="318"/>
        <item h="1" x="800"/>
        <item h="1" x="975"/>
        <item h="1" x="976"/>
        <item h="1" x="451"/>
        <item h="1" x="688"/>
        <item h="1" x="740"/>
        <item h="1" x="13"/>
        <item h="1" x="198"/>
        <item h="1" x="152"/>
        <item h="1" x="14"/>
        <item h="1" x="635"/>
        <item h="1" x="153"/>
        <item h="1" x="15"/>
        <item h="1" x="900"/>
        <item h="1" x="154"/>
        <item h="1" x="397"/>
        <item h="1" x="901"/>
        <item h="1" x="560"/>
        <item h="1" x="420"/>
        <item h="1" x="561"/>
        <item h="1" x="562"/>
        <item h="1" x="563"/>
        <item h="1" x="359"/>
        <item h="1" x="127"/>
        <item h="1" x="592"/>
        <item h="1" x="689"/>
        <item x="16"/>
        <item h="1" x="801"/>
        <item h="1" x="662"/>
        <item h="1" x="802"/>
        <item h="1" x="621"/>
        <item h="1" x="155"/>
        <item h="1" x="1011"/>
        <item h="1" x="126"/>
        <item h="1" x="398"/>
        <item h="1" x="319"/>
        <item h="1" x="199"/>
        <item h="1" x="344"/>
        <item h="1" x="787"/>
        <item h="1" x="18"/>
        <item h="1" x="17"/>
        <item h="1" x="452"/>
        <item h="1" x="200"/>
        <item h="1" x="19"/>
        <item h="1" x="201"/>
        <item h="1" x="20"/>
        <item h="1" x="453"/>
        <item h="1" x="202"/>
        <item h="1" x="741"/>
        <item h="1" x="148"/>
        <item h="1" x="454"/>
        <item h="1" x="564"/>
        <item h="1" x="360"/>
        <item h="1" x="399"/>
        <item h="1" x="203"/>
        <item h="1" x="22"/>
        <item h="1" x="798"/>
        <item h="1" x="742"/>
        <item h="1" x="944"/>
        <item h="1" x="204"/>
        <item h="1" x="361"/>
        <item h="1" x="690"/>
        <item h="1" x="946"/>
        <item h="1" x="23"/>
        <item h="1" x="205"/>
        <item h="1" x="455"/>
        <item h="1" x="663"/>
        <item h="1" x="24"/>
        <item h="1" x="456"/>
        <item h="1" x="744"/>
        <item h="1" x="743"/>
        <item h="1" x="25"/>
        <item h="1" x="947"/>
        <item h="1" x="873"/>
        <item h="1" x="902"/>
        <item h="1" x="362"/>
        <item h="1" x="457"/>
        <item h="1" x="156"/>
        <item h="1" x="776"/>
        <item h="1" x="26"/>
        <item h="1" x="363"/>
        <item h="1" x="803"/>
        <item h="1" x="948"/>
        <item h="1" x="364"/>
        <item h="1" x="27"/>
        <item h="1" x="128"/>
        <item h="1" x="593"/>
        <item h="1" x="206"/>
        <item h="1" x="421"/>
        <item h="1" x="129"/>
        <item h="1" x="157"/>
        <item h="1" x="28"/>
        <item h="1" x="458"/>
        <item h="1" x="804"/>
        <item h="1" x="459"/>
        <item h="1" x="29"/>
        <item h="1" x="30"/>
        <item h="1" x="805"/>
        <item h="1" x="31"/>
        <item h="1" x="903"/>
        <item h="1" x="460"/>
        <item h="1" x="566"/>
        <item h="1" x="33"/>
        <item h="1" x="149"/>
        <item h="1" x="345"/>
        <item h="1" x="949"/>
        <item h="1" x="1015"/>
        <item h="1" x="904"/>
        <item h="1" x="664"/>
        <item h="1" x="34"/>
        <item h="1" x="806"/>
        <item h="1" x="422"/>
        <item h="1" x="207"/>
        <item h="1" x="807"/>
        <item h="1" x="636"/>
        <item h="1" x="567"/>
        <item h="1" x="697"/>
        <item h="1" x="461"/>
        <item h="1" x="877"/>
        <item h="1" x="984"/>
        <item h="1" x="905"/>
        <item h="1" x="808"/>
        <item h="1" x="809"/>
        <item h="1" x="462"/>
        <item h="1" x="35"/>
        <item h="1" x="810"/>
        <item h="1" x="423"/>
        <item h="1" x="400"/>
        <item h="1" x="745"/>
        <item h="1" x="208"/>
        <item h="1" x="320"/>
        <item h="1" x="424"/>
        <item h="1" x="463"/>
        <item h="1" x="811"/>
        <item h="1" x="209"/>
        <item h="1" x="222"/>
        <item h="1" x="401"/>
        <item h="1" x="210"/>
        <item h="1" x="211"/>
        <item h="1" x="746"/>
        <item h="1" x="212"/>
        <item h="1" x="213"/>
        <item h="1" x="637"/>
        <item h="1" x="223"/>
        <item h="1" x="464"/>
        <item h="1" x="465"/>
        <item h="1" x="158"/>
        <item h="1" x="638"/>
        <item h="1" x="425"/>
        <item h="1" x="214"/>
        <item h="1" x="812"/>
        <item h="1" x="777"/>
        <item h="1" x="36"/>
        <item h="1" x="21"/>
        <item h="1" x="160"/>
        <item h="1" x="37"/>
        <item h="1" x="906"/>
        <item h="1" x="466"/>
        <item h="1" x="594"/>
        <item h="1" x="691"/>
        <item h="1" x="874"/>
        <item h="1" x="215"/>
        <item h="1" x="38"/>
        <item h="1" x="39"/>
        <item h="1" x="568"/>
        <item h="1" x="813"/>
        <item h="1" x="692"/>
        <item h="1" x="693"/>
        <item h="1" x="814"/>
        <item h="1" x="747"/>
        <item h="1" x="40"/>
        <item h="1" x="216"/>
        <item h="1" x="159"/>
        <item h="1" x="365"/>
        <item h="1" x="815"/>
        <item h="1" x="875"/>
        <item h="1" x="217"/>
        <item h="1" x="467"/>
        <item h="1" x="426"/>
        <item h="1" x="218"/>
        <item h="1" x="876"/>
        <item h="1" x="907"/>
        <item h="1" x="977"/>
        <item h="1" x="694"/>
        <item h="1" x="219"/>
        <item h="1" x="665"/>
        <item h="1" x="220"/>
        <item h="1" x="468"/>
        <item h="1" x="748"/>
        <item h="1" x="221"/>
        <item h="1" x="666"/>
        <item h="1" x="1020"/>
        <item h="1" x="695"/>
        <item h="1" x="696"/>
        <item h="1" x="908"/>
        <item h="1" x="346"/>
        <item h="1" x="816"/>
        <item h="1" x="402"/>
        <item h="1" x="41"/>
        <item h="1" x="950"/>
        <item h="1" x="622"/>
        <item h="1" x="623"/>
        <item h="1" x="909"/>
        <item h="1" x="42"/>
        <item h="1" x="788"/>
        <item h="1" x="224"/>
        <item h="1" x="749"/>
        <item h="1" x="43"/>
        <item h="1" x="951"/>
        <item h="1" x="44"/>
        <item h="1" x="639"/>
        <item h="1" x="952"/>
        <item h="1" x="667"/>
        <item h="1" x="565"/>
        <item h="1" x="750"/>
        <item h="1" x="569"/>
        <item h="1" x="161"/>
        <item h="1" x="817"/>
        <item h="1" x="32"/>
        <item h="1" x="668"/>
        <item h="1" x="953"/>
        <item h="1" x="698"/>
        <item h="1" x="225"/>
        <item h="1" x="469"/>
        <item h="1" x="403"/>
        <item h="1" x="347"/>
        <item h="1" x="669"/>
        <item h="1" x="954"/>
        <item h="1" x="226"/>
        <item h="1" x="818"/>
        <item h="1" x="162"/>
        <item h="1" x="570"/>
        <item h="1" x="624"/>
        <item h="1" x="404"/>
        <item h="1" x="348"/>
        <item h="1" x="699"/>
        <item h="1" x="163"/>
        <item h="1" x="640"/>
        <item h="1" x="819"/>
        <item h="1" x="641"/>
        <item h="1" x="1013"/>
        <item h="1" x="878"/>
        <item h="1" x="470"/>
        <item h="1" x="700"/>
        <item h="1" x="103"/>
        <item h="1" x="701"/>
        <item h="1" x="366"/>
        <item h="1" x="751"/>
        <item h="1" x="752"/>
        <item h="1" x="595"/>
        <item h="1" x="820"/>
        <item h="1" x="821"/>
        <item h="1" x="45"/>
        <item h="1" x="46"/>
        <item h="1" x="910"/>
        <item h="1" x="471"/>
        <item h="1" x="911"/>
        <item h="1" x="321"/>
        <item h="1" x="778"/>
        <item h="1" x="227"/>
        <item h="1" x="912"/>
        <item h="1" x="342"/>
        <item h="1" x="228"/>
        <item h="1" x="822"/>
        <item h="1" x="955"/>
        <item h="1" x="823"/>
        <item h="1" x="472"/>
        <item h="1" x="625"/>
        <item h="1" x="978"/>
        <item h="1" x="473"/>
        <item h="1" x="720"/>
        <item h="1" x="47"/>
        <item h="1" x="913"/>
        <item h="1" x="48"/>
        <item h="1" x="670"/>
        <item h="1" x="642"/>
        <item h="1" x="702"/>
        <item h="1" x="474"/>
        <item h="1" x="475"/>
        <item h="1" x="476"/>
        <item h="1" x="477"/>
        <item h="1" x="478"/>
        <item h="1" x="229"/>
        <item h="1" x="479"/>
        <item h="1" x="824"/>
        <item h="1" x="130"/>
        <item h="1" x="879"/>
        <item h="1" x="480"/>
        <item h="1" x="405"/>
        <item h="1" x="825"/>
        <item h="1" x="230"/>
        <item h="1" x="231"/>
        <item h="1" x="596"/>
        <item h="1" x="779"/>
        <item h="1" x="597"/>
        <item h="1" x="956"/>
        <item h="1" x="49"/>
        <item h="1" x="481"/>
        <item h="1" x="50"/>
        <item h="1" x="826"/>
        <item h="1" x="125"/>
        <item h="1" x="51"/>
        <item h="1" x="406"/>
        <item h="1" x="753"/>
        <item h="1" x="52"/>
        <item h="1" x="827"/>
        <item h="1" x="232"/>
        <item h="1" x="957"/>
        <item h="1" x="367"/>
        <item h="1" x="482"/>
        <item h="1" x="703"/>
        <item h="1" x="945"/>
        <item h="1" x="53"/>
        <item h="1" x="483"/>
        <item h="1" x="704"/>
        <item h="1" x="705"/>
        <item h="1" x="643"/>
        <item h="1" x="914"/>
        <item h="1" x="368"/>
        <item h="1" x="828"/>
        <item h="1" x="880"/>
        <item h="1" x="54"/>
        <item h="1" x="484"/>
        <item h="1" x="55"/>
        <item h="1" x="485"/>
        <item h="1" x="486"/>
        <item h="1" x="233"/>
        <item h="1" x="789"/>
        <item h="1" x="829"/>
        <item h="1" x="487"/>
        <item h="1" x="488"/>
        <item h="1" x="234"/>
        <item h="1" x="830"/>
        <item h="1" x="235"/>
        <item h="1" x="489"/>
        <item h="1" x="754"/>
        <item h="1" x="164"/>
        <item h="1" x="831"/>
        <item h="1" x="985"/>
        <item h="1" x="626"/>
        <item h="1" x="56"/>
        <item h="1" x="755"/>
        <item h="1" x="915"/>
        <item h="1" x="57"/>
        <item h="1" x="598"/>
        <item h="1" x="916"/>
        <item h="1" x="895"/>
        <item h="1" x="917"/>
        <item h="1" x="706"/>
        <item h="1" x="707"/>
        <item h="1" x="1010"/>
        <item h="1" x="369"/>
        <item h="1" x="708"/>
        <item h="1" x="599"/>
        <item h="1" x="600"/>
        <item h="1" x="571"/>
        <item h="1" x="58"/>
        <item h="1" x="59"/>
        <item h="1" x="236"/>
        <item h="1" x="370"/>
        <item h="1" x="958"/>
        <item h="1" x="60"/>
        <item h="1" x="237"/>
        <item h="1" x="61"/>
        <item h="1" x="490"/>
        <item h="1" x="832"/>
        <item h="1" x="833"/>
        <item h="1" x="131"/>
        <item h="1" x="491"/>
        <item h="1" x="572"/>
        <item h="1" x="427"/>
        <item h="1" x="601"/>
        <item h="1" x="834"/>
        <item h="1" x="492"/>
        <item h="1" x="239"/>
        <item h="1" x="62"/>
        <item h="1" x="790"/>
        <item h="1" x="709"/>
        <item h="1" x="959"/>
        <item h="1" x="322"/>
        <item h="1" x="757"/>
        <item h="1" x="63"/>
        <item h="1" x="710"/>
        <item h="1" x="407"/>
        <item h="1" x="408"/>
        <item h="1" x="627"/>
        <item h="1" x="711"/>
        <item h="1" x="673"/>
        <item h="1" x="323"/>
        <item h="1" x="493"/>
        <item h="1" x="349"/>
        <item h="1" x="494"/>
        <item h="1" x="414"/>
        <item h="1" x="495"/>
        <item h="1" x="64"/>
        <item h="1" x="602"/>
        <item h="1" x="758"/>
        <item h="1" x="1018"/>
        <item h="1" x="986"/>
        <item h="1" x="371"/>
        <item h="1" x="780"/>
        <item h="1" x="712"/>
        <item h="1" x="65"/>
        <item h="1" x="241"/>
        <item h="1" x="372"/>
        <item h="1" x="240"/>
        <item h="1" x="791"/>
        <item h="1" x="756"/>
        <item h="1" x="238"/>
        <item h="1" x="835"/>
        <item h="1" x="836"/>
        <item h="1" x="713"/>
        <item h="1" x="675"/>
        <item h="1" x="496"/>
        <item h="1" x="918"/>
        <item h="1" x="1008"/>
        <item h="1" x="919"/>
        <item h="1" x="66"/>
        <item h="1" x="714"/>
        <item h="1" x="573"/>
        <item h="1" x="373"/>
        <item h="1" x="428"/>
        <item h="1" x="715"/>
        <item h="1" x="429"/>
        <item h="1" x="881"/>
        <item h="1" x="759"/>
        <item h="1" x="837"/>
        <item h="1" x="760"/>
        <item h="1" x="132"/>
        <item h="1" x="243"/>
        <item h="1" x="838"/>
        <item h="1" x="67"/>
        <item h="1" x="497"/>
        <item h="1" x="498"/>
        <item h="1" x="165"/>
        <item h="1" x="716"/>
        <item h="1" x="166"/>
        <item h="1" x="628"/>
        <item h="1" x="882"/>
        <item h="1" x="839"/>
        <item h="1" x="133"/>
        <item h="1" x="717"/>
        <item h="1" x="134"/>
        <item h="1" x="409"/>
        <item h="1" x="987"/>
        <item h="1" x="315"/>
        <item h="1" x="499"/>
        <item h="1" x="324"/>
        <item h="1" x="671"/>
        <item h="1" x="167"/>
        <item h="1" x="168"/>
        <item h="1" x="68"/>
        <item h="1" x="244"/>
        <item h="1" x="325"/>
        <item h="1" x="326"/>
        <item h="1" x="792"/>
        <item h="1" x="327"/>
        <item h="1" x="840"/>
        <item h="1" x="0"/>
        <item h="1" x="500"/>
        <item h="1" x="574"/>
        <item h="1" x="575"/>
        <item h="1" x="576"/>
        <item h="1" x="921"/>
        <item h="1" x="374"/>
        <item h="1" x="672"/>
        <item h="1" x="350"/>
        <item h="1" x="245"/>
        <item h="1" x="375"/>
        <item h="1" x="793"/>
        <item h="1" x="1014"/>
        <item h="1" x="999"/>
        <item h="1" x="841"/>
        <item h="1" x="842"/>
        <item h="1" x="430"/>
        <item h="1" x="246"/>
        <item h="1" x="247"/>
        <item h="1" x="248"/>
        <item h="1" x="69"/>
        <item h="1" x="169"/>
        <item h="1" x="431"/>
        <item h="1" x="781"/>
        <item h="1" x="419"/>
        <item h="1" x="988"/>
        <item h="1" x="432"/>
        <item h="1" x="171"/>
        <item h="1" x="351"/>
        <item h="1" x="883"/>
        <item h="1" x="501"/>
        <item h="1" x="249"/>
        <item h="1" x="922"/>
        <item h="1" x="70"/>
        <item h="1" x="71"/>
        <item h="1" x="761"/>
        <item h="1" x="250"/>
        <item h="1" x="72"/>
        <item h="1" x="603"/>
        <item h="1" x="923"/>
        <item h="1" x="74"/>
        <item h="1" x="73"/>
        <item h="1" x="328"/>
        <item h="1" x="586"/>
        <item h="1" x="502"/>
        <item h="1" x="503"/>
        <item h="1" x="504"/>
        <item h="1" x="251"/>
        <item h="1" x="505"/>
        <item h="1" x="329"/>
        <item h="1" x="172"/>
        <item h="1" x="577"/>
        <item h="1" x="644"/>
        <item h="1" x="252"/>
        <item h="1" x="989"/>
        <item h="1" x="578"/>
        <item h="1" x="960"/>
        <item h="1" x="843"/>
        <item h="1" x="762"/>
        <item h="1" x="844"/>
        <item h="1" x="253"/>
        <item h="1" x="75"/>
        <item h="1" x="718"/>
        <item h="1" x="845"/>
        <item h="1" x="604"/>
        <item h="1" x="1000"/>
        <item h="1" x="990"/>
        <item h="1" x="924"/>
        <item h="1" x="719"/>
        <item h="1" x="254"/>
        <item h="1" x="884"/>
        <item h="1" x="255"/>
        <item h="1" x="506"/>
        <item h="1" x="330"/>
        <item h="1" x="376"/>
        <item h="1" x="256"/>
        <item h="1" x="605"/>
        <item h="1" x="410"/>
        <item h="1" x="507"/>
        <item h="1" x="257"/>
        <item h="1" x="258"/>
        <item h="1" x="606"/>
        <item h="1" x="331"/>
        <item h="1" x="846"/>
        <item h="1" x="135"/>
        <item h="1" x="847"/>
        <item h="1" x="961"/>
        <item h="1" x="885"/>
        <item h="1" x="925"/>
        <item h="1" x="763"/>
        <item h="1" x="764"/>
        <item h="1" x="508"/>
        <item h="1" x="259"/>
        <item h="1" x="848"/>
        <item h="1" x="509"/>
        <item h="1" x="510"/>
        <item h="1" x="685"/>
        <item h="1" x="377"/>
        <item h="1" x="260"/>
        <item h="1" x="261"/>
        <item h="1" x="991"/>
        <item h="1" x="262"/>
        <item h="1" x="645"/>
        <item h="1" x="411"/>
        <item h="1" x="332"/>
        <item h="1" x="76"/>
        <item h="1" x="77"/>
        <item h="1" x="785"/>
        <item h="1" x="263"/>
        <item h="1" x="378"/>
        <item h="1" x="849"/>
        <item h="1" x="926"/>
        <item h="1" x="379"/>
        <item h="1" x="782"/>
        <item h="1" x="646"/>
        <item h="1" x="850"/>
        <item h="1" x="173"/>
        <item h="1" x="136"/>
        <item h="1" x="264"/>
        <item h="1" x="607"/>
        <item h="1" x="608"/>
        <item h="1" x="647"/>
        <item h="1" x="927"/>
        <item h="1" x="433"/>
        <item h="1" x="648"/>
        <item h="1" x="721"/>
        <item h="1" x="137"/>
        <item h="1" x="138"/>
        <item h="1" x="357"/>
        <item h="1" x="992"/>
        <item h="1" x="722"/>
        <item h="1" x="962"/>
        <item h="1" x="928"/>
        <item h="1" x="723"/>
        <item h="1" x="412"/>
        <item h="1" x="434"/>
        <item h="1" x="794"/>
        <item h="1" x="78"/>
        <item h="1" x="649"/>
        <item h="1" x="851"/>
        <item h="1" x="724"/>
        <item h="1" x="1001"/>
        <item h="1" x="79"/>
        <item h="1" x="265"/>
        <item h="1" x="1002"/>
        <item h="1" x="1017"/>
        <item h="1" x="139"/>
        <item h="1" x="676"/>
        <item h="1" x="435"/>
        <item h="1" x="677"/>
        <item h="1" x="1003"/>
        <item h="1" x="1004"/>
        <item h="1" x="436"/>
        <item h="1" x="679"/>
        <item h="1" x="678"/>
        <item h="1" x="80"/>
        <item h="1" x="1009"/>
        <item h="1" x="852"/>
        <item h="1" x="352"/>
        <item h="1" x="979"/>
        <item h="1" x="511"/>
        <item h="1" x="765"/>
        <item h="1" x="380"/>
        <item h="1" x="81"/>
        <item h="1" x="853"/>
        <item h="1" x="512"/>
        <item h="1" x="725"/>
        <item h="1" x="381"/>
        <item h="1" x="929"/>
        <item h="1" x="437"/>
        <item h="1" x="513"/>
        <item h="1" x="514"/>
        <item h="1" x="557"/>
        <item h="1" x="783"/>
        <item h="1" x="795"/>
        <item h="1" x="266"/>
        <item h="1" x="515"/>
        <item h="1" x="766"/>
        <item h="1" x="267"/>
        <item h="1" x="268"/>
        <item h="1" x="993"/>
        <item h="1" x="174"/>
        <item h="1" x="82"/>
        <item h="1" x="650"/>
        <item h="1" x="140"/>
        <item h="1" x="680"/>
        <item h="1" x="83"/>
        <item h="1" x="517"/>
        <item h="1" x="413"/>
        <item h="1" x="579"/>
        <item h="1" x="580"/>
        <item h="1" x="175"/>
        <item h="1" x="930"/>
        <item h="1" x="963"/>
        <item h="1" x="620"/>
        <item h="1" x="84"/>
        <item h="1" x="333"/>
        <item h="1" x="334"/>
        <item h="1" x="609"/>
        <item h="1" x="726"/>
        <item h="1" x="964"/>
        <item h="1" x="931"/>
        <item h="1" x="269"/>
        <item h="1" x="382"/>
        <item h="1" x="932"/>
        <item h="1" x="854"/>
        <item h="1" x="141"/>
        <item h="1" x="85"/>
        <item h="1" x="651"/>
        <item h="1" x="86"/>
        <item h="1" x="270"/>
        <item h="1" x="994"/>
        <item h="1" x="271"/>
        <item h="1" x="438"/>
        <item h="1" x="610"/>
        <item h="1" x="335"/>
        <item h="1" x="767"/>
        <item h="1" x="933"/>
        <item h="1" x="784"/>
        <item h="1" x="87"/>
        <item h="1" x="272"/>
        <item h="1" x="336"/>
        <item h="1" x="727"/>
        <item h="1" x="886"/>
        <item h="1" x="611"/>
        <item h="1" x="415"/>
        <item h="1" x="855"/>
        <item h="1" x="88"/>
        <item h="1" x="439"/>
        <item h="1" x="735"/>
        <item h="1" x="440"/>
        <item h="1" x="934"/>
        <item h="1" x="518"/>
        <item h="1" x="856"/>
        <item h="1" x="887"/>
        <item h="1" x="519"/>
        <item h="1" x="441"/>
        <item h="1" x="768"/>
        <item h="1" x="89"/>
        <item h="1" x="681"/>
        <item h="1" x="520"/>
        <item h="1" x="176"/>
        <item h="1" x="416"/>
        <item h="1" x="273"/>
        <item h="1" x="177"/>
        <item h="1" x="178"/>
        <item h="1" x="90"/>
        <item h="1" x="857"/>
        <item h="1" x="179"/>
        <item h="1" x="180"/>
        <item h="1" x="91"/>
        <item h="1" x="858"/>
        <item h="1" x="337"/>
        <item h="1" x="738"/>
        <item h="1" x="92"/>
        <item h="1" x="859"/>
        <item h="1" x="274"/>
        <item h="1" x="894"/>
        <item h="1" x="442"/>
        <item h="1" x="353"/>
        <item h="1" x="1012"/>
        <item h="1" x="581"/>
        <item h="1" x="682"/>
        <item h="1" x="888"/>
        <item h="1" x="521"/>
        <item h="1" x="93"/>
        <item h="1" x="629"/>
        <item h="1" x="181"/>
        <item h="1" x="683"/>
        <item h="1" x="729"/>
        <item h="1" x="94"/>
        <item h="1" x="275"/>
        <item h="1" x="995"/>
        <item h="1" x="892"/>
        <item h="1" x="889"/>
        <item h="1" x="417"/>
        <item h="1" x="182"/>
        <item h="1" x="276"/>
        <item h="1" x="860"/>
        <item h="1" x="277"/>
        <item h="1" x="890"/>
        <item h="1" x="183"/>
        <item h="1" x="278"/>
        <item h="1" x="891"/>
        <item h="1" x="730"/>
        <item h="1" x="95"/>
        <item h="1" x="96"/>
        <item h="1" x="443"/>
        <item h="1" x="97"/>
        <item h="1" x="98"/>
        <item h="1" x="383"/>
        <item h="1" x="652"/>
        <item h="1" x="920"/>
        <item h="1" x="861"/>
        <item h="1" x="354"/>
        <item h="1" x="99"/>
        <item h="1" x="653"/>
        <item h="1" x="728"/>
        <item h="1" x="654"/>
        <item h="1" x="100"/>
        <item h="1" x="655"/>
        <item h="1" x="184"/>
        <item h="1" x="170"/>
        <item h="1" x="10"/>
        <item h="1" x="862"/>
        <item h="1" x="935"/>
        <item h="1" x="142"/>
        <item h="1" x="280"/>
        <item h="1" x="632"/>
        <item h="1" x="185"/>
        <item h="1" x="796"/>
        <item h="1" x="101"/>
        <item h="1" x="281"/>
        <item h="1" x="186"/>
        <item h="1" x="1019"/>
        <item h="1" x="282"/>
        <item h="1" x="731"/>
        <item h="1" x="279"/>
        <item h="1" x="384"/>
        <item h="1" x="769"/>
        <item h="1" x="940"/>
        <item h="1" x="893"/>
        <item h="1" x="102"/>
        <item h="1" x="143"/>
        <item h="1" x="797"/>
        <item h="1" x="732"/>
        <item h="1" x="980"/>
        <item h="1" x="770"/>
        <item h="1" x="522"/>
        <item h="1" x="283"/>
        <item h="1" x="284"/>
        <item h="1" x="104"/>
        <item h="1" x="523"/>
        <item h="1" x="965"/>
        <item h="1" x="285"/>
        <item h="1" x="524"/>
        <item h="1" x="1005"/>
        <item h="1" x="771"/>
        <item h="1" x="525"/>
        <item h="1" x="385"/>
        <item h="1" x="863"/>
        <item h="1" x="526"/>
        <item h="1" x="187"/>
        <item h="1" x="872"/>
        <item h="1" x="582"/>
        <item h="1" x="656"/>
        <item h="1" x="527"/>
        <item h="1" x="286"/>
        <item h="1" x="288"/>
        <item h="1" x="864"/>
        <item h="1" x="287"/>
        <item h="1" x="289"/>
        <item h="1" x="355"/>
        <item h="1" x="144"/>
        <item h="1" x="356"/>
        <item h="1" x="290"/>
        <item h="1" x="105"/>
        <item h="1" x="106"/>
        <item h="1" x="188"/>
        <item h="1" x="528"/>
        <item h="1" x="291"/>
        <item h="1" x="293"/>
        <item h="1" x="292"/>
        <item h="1" x="386"/>
        <item h="1" x="865"/>
        <item h="1" x="145"/>
        <item h="1" x="387"/>
        <item h="1" x="612"/>
        <item h="1" x="529"/>
        <item h="1" x="388"/>
        <item h="1" x="530"/>
        <item h="1" x="531"/>
        <item h="1" x="338"/>
        <item h="1" x="866"/>
        <item h="1" x="532"/>
        <item h="1" x="294"/>
        <item h="1" x="295"/>
        <item h="1" x="533"/>
        <item h="1" x="296"/>
        <item h="1" x="534"/>
        <item h="1" x="583"/>
        <item h="1" x="189"/>
        <item h="1" x="418"/>
        <item h="1" x="996"/>
        <item h="1" x="981"/>
        <item h="1" x="107"/>
        <item h="1" x="733"/>
        <item h="1" x="734"/>
        <item h="1" x="1016"/>
        <item h="1" x="108"/>
        <item h="1" x="613"/>
        <item h="1" x="109"/>
        <item h="1" x="297"/>
        <item h="1" x="997"/>
        <item h="1" x="535"/>
        <item h="1" x="615"/>
        <item h="1" x="536"/>
        <item h="1" x="657"/>
        <item h="1" x="537"/>
        <item h="1" x="298"/>
        <item h="1" x="772"/>
        <item h="1" x="616"/>
        <item h="1" x="614"/>
        <item h="1" x="538"/>
        <item h="1" x="299"/>
        <item h="1" x="300"/>
        <item h="1" x="539"/>
        <item h="1" x="773"/>
        <item h="1" x="444"/>
        <item h="1" x="617"/>
        <item h="1" x="389"/>
        <item h="1" x="390"/>
        <item h="1" x="301"/>
        <item h="1" x="302"/>
        <item h="1" x="190"/>
        <item h="1" x="110"/>
        <item h="1" x="303"/>
        <item h="1" x="540"/>
        <item h="1" x="541"/>
        <item h="1" x="304"/>
        <item h="1" x="111"/>
        <item h="1" x="867"/>
        <item h="1" x="305"/>
        <item h="1" x="542"/>
        <item h="1" x="391"/>
        <item h="1" x="966"/>
        <item h="1" x="306"/>
        <item h="1" x="392"/>
        <item h="1" x="998"/>
        <item h="1" x="967"/>
        <item h="1" x="146"/>
        <item h="1" x="445"/>
        <item h="1" x="968"/>
        <item h="1" x="195"/>
        <item h="1" x="307"/>
        <item h="1" x="736"/>
        <item h="1" x="191"/>
        <item h="1" x="192"/>
        <item h="1" x="112"/>
        <item h="1" x="308"/>
        <item h="1" x="309"/>
        <item h="1" x="310"/>
        <item h="1" x="543"/>
        <item h="1" x="544"/>
        <item h="1" x="969"/>
        <item h="1" x="311"/>
        <item h="1" x="546"/>
        <item h="1" x="584"/>
        <item h="1" x="585"/>
        <item h="1" x="113"/>
        <item h="1" x="674"/>
        <item h="1" x="630"/>
        <item h="1" x="114"/>
        <item h="1" x="631"/>
        <item h="1" x="147"/>
        <item h="1" x="547"/>
        <item h="1" x="115"/>
        <item h="1" x="446"/>
        <item h="1" x="868"/>
        <item h="1" x="936"/>
        <item h="1" x="1006"/>
        <item h="1" x="394"/>
        <item h="1" x="116"/>
        <item h="1" x="117"/>
        <item h="1" x="869"/>
        <item h="1" x="937"/>
        <item h="1" x="118"/>
        <item h="1" x="312"/>
        <item h="1" x="548"/>
        <item h="1" x="970"/>
        <item h="1" x="870"/>
        <item h="1" x="549"/>
        <item h="1" x="339"/>
        <item h="1" x="119"/>
        <item h="1" x="971"/>
        <item h="1" x="774"/>
        <item h="1" x="242"/>
        <item h="1" x="545"/>
        <item h="1" x="775"/>
        <item h="1" x="393"/>
        <item h="1" x="1007"/>
        <item h="1" x="550"/>
        <item h="1" x="938"/>
        <item h="1" x="340"/>
        <item h="1" x="193"/>
        <item h="1" x="551"/>
        <item h="1" x="939"/>
        <item h="1" x="660"/>
        <item h="1" x="618"/>
        <item h="1" x="552"/>
        <item h="1" x="553"/>
        <item h="1" x="313"/>
        <item h="1" x="684"/>
        <item h="1" x="341"/>
        <item h="1" x="554"/>
        <item h="1" x="737"/>
        <item h="1" x="619"/>
        <item h="1" x="120"/>
        <item h="1" x="121"/>
        <item h="1" x="122"/>
        <item h="1" x="123"/>
        <item h="1" x="982"/>
        <item h="1" x="972"/>
        <item h="1" x="973"/>
        <item h="1" x="194"/>
        <item h="1" x="871"/>
        <item h="1" x="658"/>
        <item h="1" x="124"/>
        <item h="1" x="974"/>
        <item h="1" x="314"/>
        <item h="1" x="555"/>
        <item h="1" x="556"/>
        <item h="1" x="659"/>
      </items>
    </pivotField>
    <pivotField compact="0" outline="0" showAll="0" defaultSubtotal="0"/>
    <pivotField compact="0" outline="0" subtotalTop="0" showAll="0" defaultSubtotal="0">
      <items count="33">
        <item h="1" x="28"/>
        <item x="0"/>
        <item h="1" x="24"/>
        <item h="1" x="27"/>
        <item h="1" x="1"/>
        <item h="1" x="2"/>
        <item h="1" x="3"/>
        <item h="1" x="4"/>
        <item h="1" x="5"/>
        <item h="1" x="6"/>
        <item h="1" x="25"/>
        <item h="1" x="7"/>
        <item h="1" x="8"/>
        <item h="1" x="11"/>
        <item h="1" x="9"/>
        <item h="1" x="10"/>
        <item h="1" x="29"/>
        <item h="1" x="30"/>
        <item h="1" x="12"/>
        <item h="1" x="13"/>
        <item h="1" x="14"/>
        <item h="1" x="15"/>
        <item h="1" x="16"/>
        <item h="1" x="17"/>
        <item h="1" x="26"/>
        <item h="1" x="18"/>
        <item h="1" x="19"/>
        <item h="1" x="20"/>
        <item h="1" x="21"/>
        <item h="1" x="22"/>
        <item h="1" x="23"/>
        <item h="1" x="31"/>
        <item h="1" x="32"/>
      </items>
    </pivotField>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numFmtId="3" outline="0" showAll="0" defaultSubtotal="0"/>
    <pivotField axis="axisRow" compact="0" numFmtId="10" outline="0" showAll="0" defaultSubtotal="0">
      <items count="1133">
        <item x="227"/>
        <item x="297"/>
        <item x="906"/>
        <item x="319"/>
        <item x="1114"/>
        <item x="558"/>
        <item x="1111"/>
        <item x="255"/>
        <item x="317"/>
        <item x="245"/>
        <item x="219"/>
        <item x="318"/>
        <item x="218"/>
        <item x="316"/>
        <item x="291"/>
        <item x="480"/>
        <item x="253"/>
        <item x="305"/>
        <item x="496"/>
        <item x="522"/>
        <item x="308"/>
        <item x="665"/>
        <item x="276"/>
        <item x="237"/>
        <item x="299"/>
        <item x="304"/>
        <item x="283"/>
        <item x="314"/>
        <item x="269"/>
        <item x="1112"/>
        <item x="298"/>
        <item x="277"/>
        <item x="312"/>
        <item x="204"/>
        <item x="225"/>
        <item x="881"/>
        <item x="817"/>
        <item x="663"/>
        <item x="212"/>
        <item x="309"/>
        <item x="494"/>
        <item x="259"/>
        <item x="258"/>
        <item x="520"/>
        <item x="292"/>
        <item x="514"/>
        <item x="232"/>
        <item x="508"/>
        <item x="222"/>
        <item x="519"/>
        <item x="868"/>
        <item x="310"/>
        <item x="552"/>
        <item x="301"/>
        <item x="273"/>
        <item x="148"/>
        <item x="302"/>
        <item x="261"/>
        <item x="242"/>
        <item x="233"/>
        <item x="315"/>
        <item x="265"/>
        <item x="917"/>
        <item x="307"/>
        <item x="257"/>
        <item x="751"/>
        <item x="560"/>
        <item x="501"/>
        <item x="554"/>
        <item x="210"/>
        <item x="799"/>
        <item x="240"/>
        <item x="513"/>
        <item x="288"/>
        <item x="287"/>
        <item x="828"/>
        <item x="274"/>
        <item x="263"/>
        <item x="300"/>
        <item x="143"/>
        <item x="486"/>
        <item x="235"/>
        <item x="268"/>
        <item x="485"/>
        <item x="582"/>
        <item x="484"/>
        <item x="753"/>
        <item x="770"/>
        <item x="230"/>
        <item x="290"/>
        <item x="209"/>
        <item x="134"/>
        <item x="205"/>
        <item x="477"/>
        <item x="303"/>
        <item x="916"/>
        <item x="234"/>
        <item x="543"/>
        <item x="482"/>
        <item x="1131"/>
        <item x="213"/>
        <item x="930"/>
        <item x="223"/>
        <item x="557"/>
        <item x="467"/>
        <item x="947"/>
        <item x="500"/>
        <item x="555"/>
        <item x="296"/>
        <item x="931"/>
        <item x="488"/>
        <item x="577"/>
        <item x="563"/>
        <item x="306"/>
        <item x="887"/>
        <item x="487"/>
        <item x="248"/>
        <item x="190"/>
        <item x="561"/>
        <item x="241"/>
        <item x="802"/>
        <item x="282"/>
        <item x="483"/>
        <item x="565"/>
        <item x="545"/>
        <item x="556"/>
        <item x="875"/>
        <item x="252"/>
        <item x="479"/>
        <item x="893"/>
        <item x="934"/>
        <item x="229"/>
        <item x="922"/>
        <item x="198"/>
        <item x="246"/>
        <item x="820"/>
        <item x="905"/>
        <item x="147"/>
        <item x="238"/>
        <item x="901"/>
        <item x="243"/>
        <item x="525"/>
        <item x="279"/>
        <item x="924"/>
        <item x="571"/>
        <item x="180"/>
        <item x="202"/>
        <item x="911"/>
        <item x="311"/>
        <item x="948"/>
        <item x="872"/>
        <item x="140"/>
        <item x="866"/>
        <item x="493"/>
        <item x="254"/>
        <item x="865"/>
        <item x="200"/>
        <item x="285"/>
        <item x="812"/>
        <item x="932"/>
        <item x="811"/>
        <item x="919"/>
        <item x="295"/>
        <item x="787"/>
        <item x="549"/>
        <item x="524"/>
        <item x="902"/>
        <item x="925"/>
        <item x="208"/>
        <item x="495"/>
        <item x="566"/>
        <item x="570"/>
        <item x="809"/>
        <item x="280"/>
        <item x="321"/>
        <item x="131"/>
        <item x="550"/>
        <item x="502"/>
        <item x="995"/>
        <item x="220"/>
        <item x="206"/>
        <item x="933"/>
        <item x="899"/>
        <item x="529"/>
        <item x="221"/>
        <item x="47"/>
        <item x="876"/>
        <item x="201"/>
        <item x="691"/>
        <item x="132"/>
        <item x="249"/>
        <item x="275"/>
        <item x="581"/>
        <item x="897"/>
        <item x="217"/>
        <item x="1126"/>
        <item x="407"/>
        <item x="236"/>
        <item x="226"/>
        <item x="526"/>
        <item x="239"/>
        <item x="559"/>
        <item x="739"/>
        <item x="542"/>
        <item x="474"/>
        <item x="498"/>
        <item x="137"/>
        <item x="506"/>
        <item x="214"/>
        <item x="199"/>
        <item x="441"/>
        <item x="944"/>
        <item x="492"/>
        <item x="690"/>
        <item x="920"/>
        <item x="499"/>
        <item x="912"/>
        <item x="470"/>
        <item x="46"/>
        <item x="231"/>
        <item x="512"/>
        <item x="792"/>
        <item x="940"/>
        <item x="903"/>
        <item x="250"/>
        <item x="521"/>
        <item x="945"/>
        <item x="515"/>
        <item x="458"/>
        <item x="544"/>
        <item x="518"/>
        <item x="819"/>
        <item x="832"/>
        <item x="731"/>
        <item x="918"/>
        <item x="129"/>
        <item x="194"/>
        <item x="946"/>
        <item x="572"/>
        <item x="801"/>
        <item x="448"/>
        <item x="293"/>
        <item x="322"/>
        <item x="289"/>
        <item x="507"/>
        <item x="278"/>
        <item x="569"/>
        <item x="884"/>
        <item x="128"/>
        <item x="328"/>
        <item x="400"/>
        <item x="680"/>
        <item x="169"/>
        <item x="150"/>
        <item x="941"/>
        <item x="127"/>
        <item x="476"/>
        <item x="578"/>
        <item x="527"/>
        <item x="999"/>
        <item x="325"/>
        <item x="446"/>
        <item x="562"/>
        <item x="139"/>
        <item x="489"/>
        <item x="256"/>
        <item x="142"/>
        <item x="294"/>
        <item x="347"/>
        <item x="337"/>
        <item x="915"/>
        <item x="822"/>
        <item x="86"/>
        <item x="539"/>
        <item x="878"/>
        <item x="284"/>
        <item x="889"/>
        <item x="776"/>
        <item x="692"/>
        <item x="583"/>
        <item x="468"/>
        <item x="247"/>
        <item x="390"/>
        <item x="546"/>
        <item x="455"/>
        <item x="1115"/>
        <item x="179"/>
        <item x="186"/>
        <item x="900"/>
        <item x="989"/>
        <item x="146"/>
        <item x="469"/>
        <item x="873"/>
        <item x="158"/>
        <item x="1084"/>
        <item x="272"/>
        <item x="1009"/>
        <item x="1038"/>
        <item x="815"/>
        <item x="921"/>
        <item x="215"/>
        <item x="61"/>
        <item x="1113"/>
        <item x="136"/>
        <item x="1132"/>
        <item x="535"/>
        <item x="909"/>
        <item x="567"/>
        <item x="126"/>
        <item x="1064"/>
        <item x="327"/>
        <item x="491"/>
        <item x="797"/>
        <item x="473"/>
        <item x="548"/>
        <item x="266"/>
        <item x="874"/>
        <item x="1028"/>
        <item x="528"/>
        <item x="43"/>
        <item x="395"/>
        <item x="997"/>
        <item x="211"/>
        <item x="1052"/>
        <item x="443"/>
        <item x="541"/>
        <item x="471"/>
        <item x="879"/>
        <item x="531"/>
        <item x="993"/>
        <item x="895"/>
        <item x="313"/>
        <item x="497"/>
        <item x="939"/>
        <item x="379"/>
        <item x="831"/>
        <item x="742"/>
        <item x="267"/>
        <item x="791"/>
        <item x="553"/>
        <item x="754"/>
        <item x="109"/>
        <item x="149"/>
        <item x="459"/>
        <item x="228"/>
        <item x="505"/>
        <item x="823"/>
        <item x="752"/>
        <item x="886"/>
        <item x="216"/>
        <item x="207"/>
        <item x="335"/>
        <item x="26"/>
        <item x="575"/>
        <item x="193"/>
        <item x="381"/>
        <item x="135"/>
        <item x="755"/>
        <item x="662"/>
        <item x="45"/>
        <item x="826"/>
        <item x="949"/>
        <item x="286"/>
        <item x="342"/>
        <item x="935"/>
        <item x="320"/>
        <item x="860"/>
        <item x="138"/>
        <item x="833"/>
        <item x="536"/>
        <item x="401"/>
        <item x="270"/>
        <item x="923"/>
        <item x="203"/>
        <item x="130"/>
        <item x="867"/>
        <item x="683"/>
        <item x="942"/>
        <item x="894"/>
        <item x="456"/>
        <item x="805"/>
        <item x="804"/>
        <item x="1049"/>
        <item x="846"/>
        <item x="864"/>
        <item x="110"/>
        <item x="457"/>
        <item x="532"/>
        <item x="504"/>
        <item x="389"/>
        <item x="961"/>
        <item x="442"/>
        <item x="1094"/>
        <item x="838"/>
        <item x="796"/>
        <item x="332"/>
        <item x="281"/>
        <item x="1045"/>
        <item x="835"/>
        <item x="1048"/>
        <item x="1050"/>
        <item x="172"/>
        <item x="503"/>
        <item x="63"/>
        <item x="440"/>
        <item x="913"/>
        <item x="50"/>
        <item x="156"/>
        <item x="852"/>
        <item x="394"/>
        <item x="78"/>
        <item x="651"/>
        <item x="1016"/>
        <item x="4"/>
        <item x="511"/>
        <item x="260"/>
        <item x="1062"/>
        <item x="1063"/>
        <item x="540"/>
        <item x="116"/>
        <item x="840"/>
        <item x="896"/>
        <item x="892"/>
        <item x="856"/>
        <item x="871"/>
        <item x="956"/>
        <item x="800"/>
        <item x="460"/>
        <item x="168"/>
        <item x="533"/>
        <item x="1066"/>
        <item x="54"/>
        <item x="145"/>
        <item x="1042"/>
        <item x="338"/>
        <item x="1122"/>
        <item x="1029"/>
        <item x="1033"/>
        <item x="750"/>
        <item x="877"/>
        <item x="40"/>
        <item x="883"/>
        <item x="144"/>
        <item x="863"/>
        <item x="151"/>
        <item x="907"/>
        <item x="166"/>
        <item x="17"/>
        <item x="1037"/>
        <item x="475"/>
        <item x="1129"/>
        <item x="1051"/>
        <item x="464"/>
        <item x="635"/>
        <item x="118"/>
        <item x="574"/>
        <item x="324"/>
        <item x="162"/>
        <item x="1040"/>
        <item x="107"/>
        <item x="133"/>
        <item x="1026"/>
        <item x="1046"/>
        <item x="33"/>
        <item x="981"/>
        <item x="1025"/>
        <item x="1091"/>
        <item x="1058"/>
        <item x="444"/>
        <item x="847"/>
        <item x="1012"/>
        <item x="155"/>
        <item x="885"/>
        <item x="773"/>
        <item x="58"/>
        <item x="509"/>
        <item x="326"/>
        <item x="345"/>
        <item x="510"/>
        <item x="15"/>
        <item x="408"/>
        <item x="1085"/>
        <item x="538"/>
        <item x="101"/>
        <item x="837"/>
        <item x="1130"/>
        <item x="330"/>
        <item x="349"/>
        <item x="998"/>
        <item x="187"/>
        <item x="693"/>
        <item x="1001"/>
        <item x="224"/>
        <item x="950"/>
        <item x="1007"/>
        <item x="848"/>
        <item x="973"/>
        <item x="1035"/>
        <item x="784"/>
        <item x="374"/>
        <item x="986"/>
        <item x="251"/>
        <item x="735"/>
        <item x="1125"/>
        <item x="91"/>
        <item x="462"/>
        <item x="890"/>
        <item x="843"/>
        <item x="657"/>
        <item x="51"/>
        <item x="1003"/>
        <item x="1004"/>
        <item x="450"/>
        <item x="341"/>
        <item x="1056"/>
        <item x="789"/>
        <item x="756"/>
        <item x="397"/>
        <item x="100"/>
        <item x="1117"/>
        <item x="537"/>
        <item x="888"/>
        <item x="845"/>
        <item x="348"/>
        <item x="744"/>
        <item x="573"/>
        <item x="638"/>
        <item x="83"/>
        <item x="1031"/>
        <item x="30"/>
        <item x="551"/>
        <item x="1067"/>
        <item x="775"/>
        <item x="271"/>
        <item x="794"/>
        <item x="1065"/>
        <item x="898"/>
        <item x="660"/>
        <item x="1059"/>
        <item x="936"/>
        <item x="1092"/>
        <item x="340"/>
        <item x="870"/>
        <item x="1047"/>
        <item x="178"/>
        <item x="650"/>
        <item x="970"/>
        <item x="344"/>
        <item x="6"/>
        <item x="517"/>
        <item x="654"/>
        <item x="617"/>
        <item x="681"/>
        <item x="244"/>
        <item x="57"/>
        <item x="862"/>
        <item x="825"/>
        <item x="191"/>
        <item x="42"/>
        <item x="676"/>
        <item x="821"/>
        <item x="729"/>
        <item x="646"/>
        <item x="421"/>
        <item x="95"/>
        <item x="53"/>
        <item x="329"/>
        <item x="547"/>
        <item x="1081"/>
        <item x="836"/>
        <item x="816"/>
        <item x="983"/>
        <item x="624"/>
        <item x="842"/>
        <item x="323"/>
        <item x="429"/>
        <item x="413"/>
        <item x="84"/>
        <item x="453"/>
        <item x="25"/>
        <item x="346"/>
        <item x="996"/>
        <item x="264"/>
        <item x="1068"/>
        <item x="18"/>
        <item x="655"/>
        <item x="472"/>
        <item x="938"/>
        <item x="60"/>
        <item x="393"/>
        <item x="706"/>
        <item x="640"/>
        <item x="75"/>
        <item x="373"/>
        <item x="21"/>
        <item x="648"/>
        <item x="953"/>
        <item x="1127"/>
        <item x="910"/>
        <item x="16"/>
        <item x="141"/>
        <item x="1061"/>
        <item x="880"/>
        <item x="783"/>
        <item x="39"/>
        <item x="1020"/>
        <item x="62"/>
        <item x="967"/>
        <item x="736"/>
        <item x="675"/>
        <item x="80"/>
        <item x="671"/>
        <item x="761"/>
        <item x="1041"/>
        <item x="978"/>
        <item x="851"/>
        <item x="1022"/>
        <item x="649"/>
        <item x="620"/>
        <item x="1124"/>
        <item x="636"/>
        <item x="1027"/>
        <item x="643"/>
        <item x="1086"/>
        <item x="452"/>
        <item x="994"/>
        <item x="416"/>
        <item x="10"/>
        <item x="1078"/>
        <item x="384"/>
        <item x="195"/>
        <item x="160"/>
        <item x="1053"/>
        <item x="711"/>
        <item x="481"/>
        <item x="434"/>
        <item x="714"/>
        <item x="904"/>
        <item x="633"/>
        <item x="431"/>
        <item x="854"/>
        <item x="781"/>
        <item x="1077"/>
        <item x="1096"/>
        <item x="1087"/>
        <item x="1089"/>
        <item x="576"/>
        <item x="733"/>
        <item x="632"/>
        <item x="738"/>
        <item x="686"/>
        <item x="622"/>
        <item x="937"/>
        <item x="594"/>
        <item x="106"/>
        <item x="29"/>
        <item x="980"/>
        <item x="1036"/>
        <item x="703"/>
        <item x="92"/>
        <item x="1014"/>
        <item x="834"/>
        <item x="564"/>
        <item x="634"/>
        <item x="1128"/>
        <item x="120"/>
        <item x="1044"/>
        <item x="1054"/>
        <item x="699"/>
        <item x="580"/>
        <item x="0"/>
        <item x="56"/>
        <item x="1083"/>
        <item x="618"/>
        <item x="642"/>
        <item x="682"/>
        <item x="433"/>
        <item x="615"/>
        <item x="722"/>
        <item x="757"/>
        <item x="732"/>
        <item x="985"/>
        <item x="398"/>
        <item x="928"/>
        <item x="1093"/>
        <item x="1005"/>
        <item x="68"/>
        <item x="64"/>
        <item x="798"/>
        <item x="437"/>
        <item x="1008"/>
        <item x="882"/>
        <item x="740"/>
        <item x="1000"/>
        <item x="1095"/>
        <item x="165"/>
        <item x="987"/>
        <item x="647"/>
        <item x="1021"/>
        <item x="383"/>
        <item x="1082"/>
        <item x="737"/>
        <item x="1057"/>
        <item x="855"/>
        <item x="451"/>
        <item x="857"/>
        <item x="534"/>
        <item x="438"/>
        <item x="420"/>
        <item x="79"/>
        <item x="7"/>
        <item x="36"/>
        <item x="466"/>
        <item x="849"/>
        <item x="700"/>
        <item x="32"/>
        <item x="490"/>
        <item x="850"/>
        <item x="914"/>
        <item x="1018"/>
        <item x="331"/>
        <item x="652"/>
        <item x="368"/>
        <item x="741"/>
        <item x="629"/>
        <item x="1023"/>
        <item x="625"/>
        <item x="765"/>
        <item x="530"/>
        <item x="1121"/>
        <item x="1118"/>
        <item x="197"/>
        <item x="436"/>
        <item x="627"/>
        <item x="1060"/>
        <item x="696"/>
        <item x="49"/>
        <item x="628"/>
        <item x="808"/>
        <item x="723"/>
        <item x="159"/>
        <item x="673"/>
        <item x="631"/>
        <item x="963"/>
        <item x="645"/>
        <item x="672"/>
        <item x="404"/>
        <item x="966"/>
        <item x="813"/>
        <item x="396"/>
        <item x="705"/>
        <item x="782"/>
        <item x="1080"/>
        <item x="668"/>
        <item x="979"/>
        <item x="19"/>
        <item x="749"/>
        <item x="659"/>
        <item x="674"/>
        <item x="1019"/>
        <item x="122"/>
        <item x="746"/>
        <item x="637"/>
        <item x="929"/>
        <item x="613"/>
        <item x="1039"/>
        <item x="1116"/>
        <item x="1102"/>
        <item x="780"/>
        <item x="943"/>
        <item x="375"/>
        <item x="103"/>
        <item x="908"/>
        <item x="728"/>
        <item x="734"/>
        <item x="709"/>
        <item x="927"/>
        <item x="5"/>
        <item x="1043"/>
        <item x="8"/>
        <item x="125"/>
        <item x="758"/>
        <item x="626"/>
        <item x="409"/>
        <item x="771"/>
        <item x="410"/>
        <item x="715"/>
        <item x="478"/>
        <item x="76"/>
        <item x="99"/>
        <item x="411"/>
        <item x="371"/>
        <item x="698"/>
        <item x="27"/>
        <item x="102"/>
        <item x="661"/>
        <item x="87"/>
        <item x="423"/>
        <item x="786"/>
        <item x="1024"/>
        <item x="666"/>
        <item x="387"/>
        <item x="990"/>
        <item x="367"/>
        <item x="677"/>
        <item x="1103"/>
        <item x="795"/>
        <item x="719"/>
        <item x="853"/>
        <item x="859"/>
        <item x="1"/>
        <item x="1034"/>
        <item x="1070"/>
        <item x="653"/>
        <item x="861"/>
        <item x="958"/>
        <item x="869"/>
        <item x="121"/>
        <item x="167"/>
        <item x="793"/>
        <item x="988"/>
        <item x="422"/>
        <item x="621"/>
        <item x="818"/>
        <item x="630"/>
        <item x="726"/>
        <item x="969"/>
        <item x="601"/>
        <item x="424"/>
        <item x="377"/>
        <item x="639"/>
        <item x="439"/>
        <item x="1069"/>
        <item x="447"/>
        <item x="725"/>
        <item x="656"/>
        <item x="641"/>
        <item x="1055"/>
        <item x="262"/>
        <item x="435"/>
        <item x="704"/>
        <item x="982"/>
        <item x="104"/>
        <item x="1071"/>
        <item x="1017"/>
        <item x="701"/>
        <item x="428"/>
        <item x="689"/>
        <item x="1120"/>
        <item x="382"/>
        <item x="403"/>
        <item x="55"/>
        <item x="175"/>
        <item x="164"/>
        <item x="604"/>
        <item x="767"/>
        <item x="667"/>
        <item x="523"/>
        <item x="1074"/>
        <item x="388"/>
        <item x="1107"/>
        <item x="685"/>
        <item x="664"/>
        <item x="991"/>
        <item x="839"/>
        <item x="730"/>
        <item x="844"/>
        <item x="1079"/>
        <item x="616"/>
        <item x="67"/>
        <item x="445"/>
        <item x="718"/>
        <item x="959"/>
        <item x="333"/>
        <item x="88"/>
        <item x="334"/>
        <item x="891"/>
        <item x="619"/>
        <item x="38"/>
        <item x="972"/>
        <item x="376"/>
        <item x="98"/>
        <item x="951"/>
        <item x="391"/>
        <item x="66"/>
        <item x="766"/>
        <item x="1098"/>
        <item x="182"/>
        <item x="644"/>
        <item x="406"/>
        <item x="568"/>
        <item x="1104"/>
        <item x="28"/>
        <item x="669"/>
        <item x="955"/>
        <item x="1015"/>
        <item x="34"/>
        <item x="177"/>
        <item x="1105"/>
        <item x="386"/>
        <item x="695"/>
        <item x="82"/>
        <item x="702"/>
        <item x="372"/>
        <item x="827"/>
        <item x="697"/>
        <item x="592"/>
        <item x="678"/>
        <item x="415"/>
        <item x="974"/>
        <item x="117"/>
        <item x="595"/>
        <item x="363"/>
        <item x="977"/>
        <item x="1010"/>
        <item x="81"/>
        <item x="926"/>
        <item x="358"/>
        <item x="170"/>
        <item x="399"/>
        <item x="1076"/>
        <item x="841"/>
        <item x="124"/>
        <item x="720"/>
        <item x="590"/>
        <item x="607"/>
        <item x="69"/>
        <item x="992"/>
        <item x="417"/>
        <item x="173"/>
        <item x="414"/>
        <item x="1090"/>
        <item x="670"/>
        <item x="176"/>
        <item x="713"/>
        <item x="123"/>
        <item x="968"/>
        <item x="74"/>
        <item x="1006"/>
        <item x="605"/>
        <item x="710"/>
        <item x="724"/>
        <item x="1013"/>
        <item x="1123"/>
        <item x="419"/>
        <item x="184"/>
        <item x="362"/>
        <item x="360"/>
        <item x="1002"/>
        <item x="964"/>
        <item x="44"/>
        <item x="430"/>
        <item x="23"/>
        <item x="774"/>
        <item x="22"/>
        <item x="427"/>
        <item x="24"/>
        <item x="579"/>
        <item x="2"/>
        <item x="694"/>
        <item x="1072"/>
        <item x="587"/>
        <item x="157"/>
        <item x="608"/>
        <item x="984"/>
        <item x="105"/>
        <item x="609"/>
        <item x="806"/>
        <item x="370"/>
        <item x="830"/>
        <item x="336"/>
        <item x="412"/>
        <item x="9"/>
        <item x="1101"/>
        <item x="785"/>
        <item x="606"/>
        <item x="65"/>
        <item x="679"/>
        <item x="593"/>
        <item x="11"/>
        <item x="684"/>
        <item x="1110"/>
        <item x="1097"/>
        <item x="189"/>
        <item x="716"/>
        <item x="356"/>
        <item x="611"/>
        <item x="449"/>
        <item x="599"/>
        <item x="418"/>
        <item x="463"/>
        <item x="355"/>
        <item x="380"/>
        <item x="1011"/>
        <item x="111"/>
        <item x="960"/>
        <item x="598"/>
        <item x="747"/>
        <item x="759"/>
        <item x="1119"/>
        <item x="85"/>
        <item x="614"/>
        <item x="971"/>
        <item x="721"/>
        <item x="1099"/>
        <item x="584"/>
        <item x="600"/>
        <item x="763"/>
        <item x="597"/>
        <item x="768"/>
        <item x="171"/>
        <item x="790"/>
        <item x="748"/>
        <item x="152"/>
        <item x="602"/>
        <item x="432"/>
        <item x="762"/>
        <item x="405"/>
        <item x="1100"/>
        <item x="108"/>
        <item x="366"/>
        <item x="351"/>
        <item x="803"/>
        <item x="461"/>
        <item x="425"/>
        <item x="59"/>
        <item x="1073"/>
        <item x="392"/>
        <item x="115"/>
        <item x="353"/>
        <item x="976"/>
        <item x="589"/>
        <item x="727"/>
        <item x="174"/>
        <item x="402"/>
        <item x="623"/>
        <item x="48"/>
        <item x="952"/>
        <item x="93"/>
        <item x="350"/>
        <item x="183"/>
        <item x="962"/>
        <item x="385"/>
        <item x="1088"/>
        <item x="586"/>
        <item x="339"/>
        <item x="1106"/>
        <item x="688"/>
        <item x="707"/>
        <item x="588"/>
        <item x="1109"/>
        <item x="708"/>
        <item x="712"/>
        <item x="1030"/>
        <item x="13"/>
        <item x="41"/>
        <item x="717"/>
        <item x="687"/>
        <item x="1032"/>
        <item x="153"/>
        <item x="12"/>
        <item x="119"/>
        <item x="778"/>
        <item x="1075"/>
        <item x="760"/>
        <item x="465"/>
        <item x="769"/>
        <item x="378"/>
        <item x="369"/>
        <item x="357"/>
        <item x="352"/>
        <item x="365"/>
        <item x="192"/>
        <item x="426"/>
        <item x="354"/>
        <item x="777"/>
        <item x="359"/>
        <item x="658"/>
        <item x="1108"/>
        <item x="113"/>
        <item x="188"/>
        <item x="807"/>
        <item x="612"/>
        <item x="364"/>
        <item x="788"/>
        <item x="829"/>
        <item x="516"/>
        <item x="70"/>
        <item x="603"/>
        <item x="185"/>
        <item x="454"/>
        <item x="361"/>
        <item x="20"/>
        <item x="585"/>
        <item x="596"/>
        <item x="112"/>
        <item x="163"/>
        <item x="3"/>
        <item x="858"/>
        <item x="31"/>
        <item x="35"/>
        <item x="779"/>
        <item x="161"/>
        <item x="196"/>
        <item x="72"/>
        <item x="114"/>
        <item x="96"/>
        <item x="181"/>
        <item x="745"/>
        <item x="965"/>
        <item x="73"/>
        <item x="743"/>
        <item x="824"/>
        <item x="591"/>
        <item x="154"/>
        <item x="764"/>
        <item x="97"/>
        <item x="89"/>
        <item x="343"/>
        <item x="810"/>
        <item x="954"/>
        <item x="77"/>
        <item x="975"/>
        <item x="957"/>
        <item x="610"/>
        <item x="94"/>
        <item x="814"/>
        <item x="52"/>
        <item x="14"/>
        <item x="37"/>
        <item x="90"/>
        <item x="772"/>
        <item x="7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s>
  <rowFields count="1">
    <field x="30"/>
  </rowFields>
  <rowItems count="1">
    <i>
      <x v="599"/>
    </i>
  </rowItems>
  <colItems count="1">
    <i/>
  </colItems>
  <formats count="4">
    <format dxfId="9">
      <pivotArea dataOnly="0" labelOnly="1" outline="0" fieldPosition="0">
        <references count="1">
          <reference field="30" count="1">
            <x v="832"/>
          </reference>
        </references>
      </pivotArea>
    </format>
    <format dxfId="8">
      <pivotArea type="all" dataOnly="0" outline="0" fieldPosition="0"/>
    </format>
    <format dxfId="7">
      <pivotArea field="30" type="button" dataOnly="0" labelOnly="1" outline="0" axis="axisRow" fieldPosition="0"/>
    </format>
    <format dxfId="6">
      <pivotArea dataOnly="0" labelOnly="1" outline="0" fieldPosition="0">
        <references count="1">
          <reference field="30" count="1">
            <x v="28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9D48870-762E-4430-8544-18422EC4DD45}" name="TablaDinámica8" cacheId="7" applyNumberFormats="0" applyBorderFormats="0" applyFontFormats="0" applyPatternFormats="0" applyAlignmentFormats="0" applyWidthHeightFormats="1" dataCaption="Valores" updatedVersion="8" minRefreshableVersion="3" rowGrandTotals="0" colGrandTotals="0" itemPrintTitles="1" createdVersion="8" indent="0" compact="0" compactData="0" multipleFieldFilters="0">
  <location ref="BQ4:BQ5" firstHeaderRow="1" firstDataRow="1" firstDataCol="1"/>
  <pivotFields count="40">
    <pivotField compact="0" outline="0" showAll="0" defaultSubtotal="0"/>
    <pivotField compact="0" outline="0" subtotalTop="0" showAll="0" defaultSubtotal="0">
      <items count="1021">
        <item h="1" x="1"/>
        <item h="1" x="739"/>
        <item h="1" x="2"/>
        <item h="1" x="661"/>
        <item h="1" x="558"/>
        <item h="1" x="587"/>
        <item h="1" x="150"/>
        <item h="1" x="588"/>
        <item h="1" x="447"/>
        <item h="1" x="395"/>
        <item h="1" x="799"/>
        <item h="1" x="316"/>
        <item h="1" x="983"/>
        <item h="1" x="396"/>
        <item h="1" x="589"/>
        <item h="1" x="448"/>
        <item h="1" x="343"/>
        <item h="1" x="941"/>
        <item h="1" x="686"/>
        <item h="1" x="3"/>
        <item h="1" x="633"/>
        <item h="1" x="590"/>
        <item h="1" x="358"/>
        <item h="1" x="196"/>
        <item h="1" x="896"/>
        <item h="1" x="591"/>
        <item h="1" x="559"/>
        <item h="1" x="151"/>
        <item h="1" x="897"/>
        <item h="1" x="4"/>
        <item h="1" x="5"/>
        <item h="1" x="898"/>
        <item h="1" x="449"/>
        <item h="1" x="687"/>
        <item h="1" x="942"/>
        <item h="1" x="6"/>
        <item h="1" x="7"/>
        <item h="1" x="8"/>
        <item h="1" x="450"/>
        <item h="1" x="9"/>
        <item h="1" x="317"/>
        <item h="1" x="943"/>
        <item h="1" x="11"/>
        <item h="1" x="899"/>
        <item h="1" x="12"/>
        <item h="1" x="786"/>
        <item h="1" x="516"/>
        <item h="1" x="197"/>
        <item h="1" x="634"/>
        <item h="1" x="318"/>
        <item h="1" x="800"/>
        <item h="1" x="975"/>
        <item h="1" x="976"/>
        <item h="1" x="451"/>
        <item h="1" x="688"/>
        <item h="1" x="740"/>
        <item h="1" x="13"/>
        <item h="1" x="198"/>
        <item h="1" x="152"/>
        <item h="1" x="14"/>
        <item h="1" x="635"/>
        <item h="1" x="153"/>
        <item h="1" x="15"/>
        <item h="1" x="900"/>
        <item h="1" x="154"/>
        <item h="1" x="397"/>
        <item h="1" x="901"/>
        <item h="1" x="560"/>
        <item h="1" x="420"/>
        <item h="1" x="561"/>
        <item h="1" x="562"/>
        <item h="1" x="563"/>
        <item h="1" x="359"/>
        <item h="1" x="127"/>
        <item h="1" x="592"/>
        <item h="1" x="689"/>
        <item x="16"/>
        <item h="1" x="801"/>
        <item h="1" x="662"/>
        <item h="1" x="802"/>
        <item h="1" x="621"/>
        <item h="1" x="155"/>
        <item h="1" x="1011"/>
        <item h="1" x="126"/>
        <item h="1" x="398"/>
        <item h="1" x="319"/>
        <item h="1" x="199"/>
        <item h="1" x="344"/>
        <item h="1" x="787"/>
        <item h="1" x="18"/>
        <item h="1" x="17"/>
        <item h="1" x="452"/>
        <item h="1" x="200"/>
        <item h="1" x="19"/>
        <item h="1" x="201"/>
        <item h="1" x="20"/>
        <item h="1" x="453"/>
        <item h="1" x="202"/>
        <item h="1" x="741"/>
        <item h="1" x="148"/>
        <item h="1" x="454"/>
        <item h="1" x="564"/>
        <item h="1" x="360"/>
        <item h="1" x="399"/>
        <item h="1" x="203"/>
        <item h="1" x="22"/>
        <item h="1" x="798"/>
        <item h="1" x="742"/>
        <item h="1" x="944"/>
        <item h="1" x="204"/>
        <item h="1" x="361"/>
        <item h="1" x="690"/>
        <item h="1" x="946"/>
        <item h="1" x="23"/>
        <item h="1" x="205"/>
        <item h="1" x="455"/>
        <item h="1" x="663"/>
        <item h="1" x="24"/>
        <item h="1" x="456"/>
        <item h="1" x="744"/>
        <item h="1" x="743"/>
        <item h="1" x="25"/>
        <item h="1" x="947"/>
        <item h="1" x="873"/>
        <item h="1" x="902"/>
        <item h="1" x="362"/>
        <item h="1" x="457"/>
        <item h="1" x="156"/>
        <item h="1" x="776"/>
        <item h="1" x="26"/>
        <item h="1" x="363"/>
        <item h="1" x="803"/>
        <item h="1" x="948"/>
        <item h="1" x="364"/>
        <item h="1" x="27"/>
        <item h="1" x="128"/>
        <item h="1" x="593"/>
        <item h="1" x="206"/>
        <item h="1" x="421"/>
        <item h="1" x="129"/>
        <item h="1" x="157"/>
        <item h="1" x="28"/>
        <item h="1" x="458"/>
        <item h="1" x="804"/>
        <item h="1" x="459"/>
        <item h="1" x="29"/>
        <item h="1" x="30"/>
        <item h="1" x="805"/>
        <item h="1" x="31"/>
        <item h="1" x="903"/>
        <item h="1" x="460"/>
        <item h="1" x="566"/>
        <item h="1" x="33"/>
        <item h="1" x="149"/>
        <item h="1" x="345"/>
        <item h="1" x="949"/>
        <item h="1" x="1015"/>
        <item h="1" x="904"/>
        <item h="1" x="664"/>
        <item h="1" x="34"/>
        <item h="1" x="806"/>
        <item h="1" x="422"/>
        <item h="1" x="207"/>
        <item h="1" x="807"/>
        <item h="1" x="636"/>
        <item h="1" x="567"/>
        <item h="1" x="697"/>
        <item h="1" x="461"/>
        <item h="1" x="877"/>
        <item h="1" x="984"/>
        <item h="1" x="905"/>
        <item h="1" x="808"/>
        <item h="1" x="809"/>
        <item h="1" x="462"/>
        <item h="1" x="35"/>
        <item h="1" x="810"/>
        <item h="1" x="423"/>
        <item h="1" x="400"/>
        <item h="1" x="745"/>
        <item h="1" x="208"/>
        <item h="1" x="320"/>
        <item h="1" x="424"/>
        <item h="1" x="463"/>
        <item h="1" x="811"/>
        <item h="1" x="209"/>
        <item h="1" x="222"/>
        <item h="1" x="401"/>
        <item h="1" x="210"/>
        <item h="1" x="211"/>
        <item h="1" x="746"/>
        <item h="1" x="212"/>
        <item h="1" x="213"/>
        <item h="1" x="637"/>
        <item h="1" x="223"/>
        <item h="1" x="464"/>
        <item h="1" x="465"/>
        <item h="1" x="158"/>
        <item h="1" x="638"/>
        <item h="1" x="425"/>
        <item h="1" x="214"/>
        <item h="1" x="812"/>
        <item h="1" x="777"/>
        <item h="1" x="36"/>
        <item h="1" x="21"/>
        <item h="1" x="160"/>
        <item h="1" x="37"/>
        <item h="1" x="906"/>
        <item h="1" x="466"/>
        <item h="1" x="594"/>
        <item h="1" x="691"/>
        <item h="1" x="874"/>
        <item h="1" x="215"/>
        <item h="1" x="38"/>
        <item h="1" x="39"/>
        <item h="1" x="568"/>
        <item h="1" x="813"/>
        <item h="1" x="692"/>
        <item h="1" x="693"/>
        <item h="1" x="814"/>
        <item h="1" x="747"/>
        <item h="1" x="40"/>
        <item h="1" x="216"/>
        <item h="1" x="159"/>
        <item h="1" x="365"/>
        <item h="1" x="815"/>
        <item h="1" x="875"/>
        <item h="1" x="217"/>
        <item h="1" x="467"/>
        <item h="1" x="426"/>
        <item h="1" x="218"/>
        <item h="1" x="876"/>
        <item h="1" x="907"/>
        <item h="1" x="977"/>
        <item h="1" x="694"/>
        <item h="1" x="219"/>
        <item h="1" x="665"/>
        <item h="1" x="220"/>
        <item h="1" x="468"/>
        <item h="1" x="748"/>
        <item h="1" x="221"/>
        <item h="1" x="666"/>
        <item h="1" x="1020"/>
        <item h="1" x="695"/>
        <item h="1" x="696"/>
        <item h="1" x="908"/>
        <item h="1" x="346"/>
        <item h="1" x="816"/>
        <item h="1" x="402"/>
        <item h="1" x="41"/>
        <item h="1" x="950"/>
        <item h="1" x="622"/>
        <item h="1" x="623"/>
        <item h="1" x="909"/>
        <item h="1" x="42"/>
        <item h="1" x="788"/>
        <item h="1" x="224"/>
        <item h="1" x="749"/>
        <item h="1" x="43"/>
        <item h="1" x="951"/>
        <item h="1" x="44"/>
        <item h="1" x="639"/>
        <item h="1" x="952"/>
        <item h="1" x="667"/>
        <item h="1" x="565"/>
        <item h="1" x="750"/>
        <item h="1" x="569"/>
        <item h="1" x="161"/>
        <item h="1" x="817"/>
        <item h="1" x="32"/>
        <item h="1" x="668"/>
        <item h="1" x="953"/>
        <item h="1" x="698"/>
        <item h="1" x="225"/>
        <item h="1" x="469"/>
        <item h="1" x="403"/>
        <item h="1" x="347"/>
        <item h="1" x="669"/>
        <item h="1" x="954"/>
        <item h="1" x="226"/>
        <item h="1" x="818"/>
        <item h="1" x="162"/>
        <item h="1" x="570"/>
        <item h="1" x="624"/>
        <item h="1" x="404"/>
        <item h="1" x="348"/>
        <item h="1" x="699"/>
        <item h="1" x="163"/>
        <item h="1" x="640"/>
        <item h="1" x="819"/>
        <item h="1" x="641"/>
        <item h="1" x="1013"/>
        <item h="1" x="878"/>
        <item h="1" x="470"/>
        <item h="1" x="700"/>
        <item h="1" x="103"/>
        <item h="1" x="701"/>
        <item h="1" x="366"/>
        <item h="1" x="751"/>
        <item h="1" x="752"/>
        <item h="1" x="595"/>
        <item h="1" x="820"/>
        <item h="1" x="821"/>
        <item h="1" x="45"/>
        <item h="1" x="46"/>
        <item h="1" x="910"/>
        <item h="1" x="471"/>
        <item h="1" x="911"/>
        <item h="1" x="321"/>
        <item h="1" x="778"/>
        <item h="1" x="227"/>
        <item h="1" x="912"/>
        <item h="1" x="342"/>
        <item h="1" x="228"/>
        <item h="1" x="822"/>
        <item h="1" x="955"/>
        <item h="1" x="823"/>
        <item h="1" x="472"/>
        <item h="1" x="625"/>
        <item h="1" x="978"/>
        <item h="1" x="473"/>
        <item h="1" x="720"/>
        <item h="1" x="47"/>
        <item h="1" x="913"/>
        <item h="1" x="48"/>
        <item h="1" x="670"/>
        <item h="1" x="642"/>
        <item h="1" x="702"/>
        <item h="1" x="474"/>
        <item h="1" x="475"/>
        <item h="1" x="476"/>
        <item h="1" x="477"/>
        <item h="1" x="478"/>
        <item h="1" x="229"/>
        <item h="1" x="479"/>
        <item h="1" x="824"/>
        <item h="1" x="130"/>
        <item h="1" x="879"/>
        <item h="1" x="480"/>
        <item h="1" x="405"/>
        <item h="1" x="825"/>
        <item h="1" x="230"/>
        <item h="1" x="231"/>
        <item h="1" x="596"/>
        <item h="1" x="779"/>
        <item h="1" x="597"/>
        <item h="1" x="956"/>
        <item h="1" x="49"/>
        <item h="1" x="481"/>
        <item h="1" x="50"/>
        <item h="1" x="826"/>
        <item h="1" x="125"/>
        <item h="1" x="51"/>
        <item h="1" x="406"/>
        <item h="1" x="753"/>
        <item h="1" x="52"/>
        <item h="1" x="827"/>
        <item h="1" x="232"/>
        <item h="1" x="957"/>
        <item h="1" x="367"/>
        <item h="1" x="482"/>
        <item h="1" x="703"/>
        <item h="1" x="945"/>
        <item h="1" x="53"/>
        <item h="1" x="483"/>
        <item h="1" x="704"/>
        <item h="1" x="705"/>
        <item h="1" x="643"/>
        <item h="1" x="914"/>
        <item h="1" x="368"/>
        <item h="1" x="828"/>
        <item h="1" x="880"/>
        <item h="1" x="54"/>
        <item h="1" x="484"/>
        <item h="1" x="55"/>
        <item h="1" x="485"/>
        <item h="1" x="486"/>
        <item h="1" x="233"/>
        <item h="1" x="789"/>
        <item h="1" x="829"/>
        <item h="1" x="487"/>
        <item h="1" x="488"/>
        <item h="1" x="234"/>
        <item h="1" x="830"/>
        <item h="1" x="235"/>
        <item h="1" x="489"/>
        <item h="1" x="754"/>
        <item h="1" x="164"/>
        <item h="1" x="831"/>
        <item h="1" x="985"/>
        <item h="1" x="626"/>
        <item h="1" x="56"/>
        <item h="1" x="755"/>
        <item h="1" x="915"/>
        <item h="1" x="57"/>
        <item h="1" x="598"/>
        <item h="1" x="916"/>
        <item h="1" x="895"/>
        <item h="1" x="917"/>
        <item h="1" x="706"/>
        <item h="1" x="707"/>
        <item h="1" x="1010"/>
        <item h="1" x="369"/>
        <item h="1" x="708"/>
        <item h="1" x="599"/>
        <item h="1" x="600"/>
        <item h="1" x="571"/>
        <item h="1" x="58"/>
        <item h="1" x="59"/>
        <item h="1" x="236"/>
        <item h="1" x="370"/>
        <item h="1" x="958"/>
        <item h="1" x="60"/>
        <item h="1" x="237"/>
        <item h="1" x="61"/>
        <item h="1" x="490"/>
        <item h="1" x="832"/>
        <item h="1" x="833"/>
        <item h="1" x="131"/>
        <item h="1" x="491"/>
        <item h="1" x="572"/>
        <item h="1" x="427"/>
        <item h="1" x="601"/>
        <item h="1" x="834"/>
        <item h="1" x="492"/>
        <item h="1" x="239"/>
        <item h="1" x="62"/>
        <item h="1" x="790"/>
        <item h="1" x="709"/>
        <item h="1" x="959"/>
        <item h="1" x="322"/>
        <item h="1" x="757"/>
        <item h="1" x="63"/>
        <item h="1" x="710"/>
        <item h="1" x="407"/>
        <item h="1" x="408"/>
        <item h="1" x="627"/>
        <item h="1" x="711"/>
        <item h="1" x="673"/>
        <item h="1" x="323"/>
        <item h="1" x="493"/>
        <item h="1" x="349"/>
        <item h="1" x="494"/>
        <item h="1" x="414"/>
        <item h="1" x="495"/>
        <item h="1" x="64"/>
        <item h="1" x="602"/>
        <item h="1" x="758"/>
        <item h="1" x="1018"/>
        <item h="1" x="986"/>
        <item h="1" x="371"/>
        <item h="1" x="780"/>
        <item h="1" x="712"/>
        <item h="1" x="65"/>
        <item h="1" x="241"/>
        <item h="1" x="372"/>
        <item h="1" x="240"/>
        <item h="1" x="791"/>
        <item h="1" x="756"/>
        <item h="1" x="238"/>
        <item h="1" x="835"/>
        <item h="1" x="836"/>
        <item h="1" x="713"/>
        <item h="1" x="675"/>
        <item h="1" x="496"/>
        <item h="1" x="918"/>
        <item h="1" x="1008"/>
        <item h="1" x="919"/>
        <item h="1" x="66"/>
        <item h="1" x="714"/>
        <item h="1" x="573"/>
        <item h="1" x="373"/>
        <item h="1" x="428"/>
        <item h="1" x="715"/>
        <item h="1" x="429"/>
        <item h="1" x="881"/>
        <item h="1" x="759"/>
        <item h="1" x="837"/>
        <item h="1" x="760"/>
        <item h="1" x="132"/>
        <item h="1" x="243"/>
        <item h="1" x="838"/>
        <item h="1" x="67"/>
        <item h="1" x="497"/>
        <item h="1" x="498"/>
        <item h="1" x="165"/>
        <item h="1" x="716"/>
        <item h="1" x="166"/>
        <item h="1" x="628"/>
        <item h="1" x="882"/>
        <item h="1" x="839"/>
        <item h="1" x="133"/>
        <item h="1" x="717"/>
        <item h="1" x="134"/>
        <item h="1" x="409"/>
        <item h="1" x="987"/>
        <item h="1" x="315"/>
        <item h="1" x="499"/>
        <item h="1" x="324"/>
        <item h="1" x="671"/>
        <item h="1" x="167"/>
        <item h="1" x="168"/>
        <item h="1" x="68"/>
        <item h="1" x="244"/>
        <item h="1" x="325"/>
        <item h="1" x="326"/>
        <item h="1" x="792"/>
        <item h="1" x="327"/>
        <item h="1" x="840"/>
        <item h="1" x="0"/>
        <item h="1" x="500"/>
        <item h="1" x="574"/>
        <item h="1" x="575"/>
        <item h="1" x="576"/>
        <item h="1" x="921"/>
        <item h="1" x="374"/>
        <item h="1" x="672"/>
        <item h="1" x="350"/>
        <item h="1" x="245"/>
        <item h="1" x="375"/>
        <item h="1" x="793"/>
        <item h="1" x="1014"/>
        <item h="1" x="999"/>
        <item h="1" x="841"/>
        <item h="1" x="842"/>
        <item h="1" x="430"/>
        <item h="1" x="246"/>
        <item h="1" x="247"/>
        <item h="1" x="248"/>
        <item h="1" x="69"/>
        <item h="1" x="169"/>
        <item h="1" x="431"/>
        <item h="1" x="781"/>
        <item h="1" x="419"/>
        <item h="1" x="988"/>
        <item h="1" x="432"/>
        <item h="1" x="171"/>
        <item h="1" x="351"/>
        <item h="1" x="883"/>
        <item h="1" x="501"/>
        <item h="1" x="249"/>
        <item h="1" x="922"/>
        <item h="1" x="70"/>
        <item h="1" x="71"/>
        <item h="1" x="761"/>
        <item h="1" x="250"/>
        <item h="1" x="72"/>
        <item h="1" x="603"/>
        <item h="1" x="923"/>
        <item h="1" x="74"/>
        <item h="1" x="73"/>
        <item h="1" x="328"/>
        <item h="1" x="586"/>
        <item h="1" x="502"/>
        <item h="1" x="503"/>
        <item h="1" x="504"/>
        <item h="1" x="251"/>
        <item h="1" x="505"/>
        <item h="1" x="329"/>
        <item h="1" x="172"/>
        <item h="1" x="577"/>
        <item h="1" x="644"/>
        <item h="1" x="252"/>
        <item h="1" x="989"/>
        <item h="1" x="578"/>
        <item h="1" x="960"/>
        <item h="1" x="843"/>
        <item h="1" x="762"/>
        <item h="1" x="844"/>
        <item h="1" x="253"/>
        <item h="1" x="75"/>
        <item h="1" x="718"/>
        <item h="1" x="845"/>
        <item h="1" x="604"/>
        <item h="1" x="1000"/>
        <item h="1" x="990"/>
        <item h="1" x="924"/>
        <item h="1" x="719"/>
        <item h="1" x="254"/>
        <item h="1" x="884"/>
        <item h="1" x="255"/>
        <item h="1" x="506"/>
        <item h="1" x="330"/>
        <item h="1" x="376"/>
        <item h="1" x="256"/>
        <item h="1" x="605"/>
        <item h="1" x="410"/>
        <item h="1" x="507"/>
        <item h="1" x="257"/>
        <item h="1" x="258"/>
        <item h="1" x="606"/>
        <item h="1" x="331"/>
        <item h="1" x="846"/>
        <item h="1" x="135"/>
        <item h="1" x="847"/>
        <item h="1" x="961"/>
        <item h="1" x="885"/>
        <item h="1" x="925"/>
        <item h="1" x="763"/>
        <item h="1" x="764"/>
        <item h="1" x="508"/>
        <item h="1" x="259"/>
        <item h="1" x="848"/>
        <item h="1" x="509"/>
        <item h="1" x="510"/>
        <item h="1" x="685"/>
        <item h="1" x="377"/>
        <item h="1" x="260"/>
        <item h="1" x="261"/>
        <item h="1" x="991"/>
        <item h="1" x="262"/>
        <item h="1" x="645"/>
        <item h="1" x="411"/>
        <item h="1" x="332"/>
        <item h="1" x="76"/>
        <item h="1" x="77"/>
        <item h="1" x="785"/>
        <item h="1" x="263"/>
        <item h="1" x="378"/>
        <item h="1" x="849"/>
        <item h="1" x="926"/>
        <item h="1" x="379"/>
        <item h="1" x="782"/>
        <item h="1" x="646"/>
        <item h="1" x="850"/>
        <item h="1" x="173"/>
        <item h="1" x="136"/>
        <item h="1" x="264"/>
        <item h="1" x="607"/>
        <item h="1" x="608"/>
        <item h="1" x="647"/>
        <item h="1" x="927"/>
        <item h="1" x="433"/>
        <item h="1" x="648"/>
        <item h="1" x="721"/>
        <item h="1" x="137"/>
        <item h="1" x="138"/>
        <item h="1" x="357"/>
        <item h="1" x="992"/>
        <item h="1" x="722"/>
        <item h="1" x="962"/>
        <item h="1" x="928"/>
        <item h="1" x="723"/>
        <item h="1" x="412"/>
        <item h="1" x="434"/>
        <item h="1" x="794"/>
        <item h="1" x="78"/>
        <item h="1" x="649"/>
        <item h="1" x="851"/>
        <item h="1" x="724"/>
        <item h="1" x="1001"/>
        <item h="1" x="79"/>
        <item h="1" x="265"/>
        <item h="1" x="1002"/>
        <item h="1" x="1017"/>
        <item h="1" x="139"/>
        <item h="1" x="676"/>
        <item h="1" x="435"/>
        <item h="1" x="677"/>
        <item h="1" x="1003"/>
        <item h="1" x="1004"/>
        <item h="1" x="436"/>
        <item h="1" x="679"/>
        <item h="1" x="678"/>
        <item h="1" x="80"/>
        <item h="1" x="1009"/>
        <item h="1" x="852"/>
        <item h="1" x="352"/>
        <item h="1" x="979"/>
        <item h="1" x="511"/>
        <item h="1" x="765"/>
        <item h="1" x="380"/>
        <item h="1" x="81"/>
        <item h="1" x="853"/>
        <item h="1" x="512"/>
        <item h="1" x="725"/>
        <item h="1" x="381"/>
        <item h="1" x="929"/>
        <item h="1" x="437"/>
        <item h="1" x="513"/>
        <item h="1" x="514"/>
        <item h="1" x="557"/>
        <item h="1" x="783"/>
        <item h="1" x="795"/>
        <item h="1" x="266"/>
        <item h="1" x="515"/>
        <item h="1" x="766"/>
        <item h="1" x="267"/>
        <item h="1" x="268"/>
        <item h="1" x="993"/>
        <item h="1" x="174"/>
        <item h="1" x="82"/>
        <item h="1" x="650"/>
        <item h="1" x="140"/>
        <item h="1" x="680"/>
        <item h="1" x="83"/>
        <item h="1" x="517"/>
        <item h="1" x="413"/>
        <item h="1" x="579"/>
        <item h="1" x="580"/>
        <item h="1" x="175"/>
        <item h="1" x="930"/>
        <item h="1" x="963"/>
        <item h="1" x="620"/>
        <item h="1" x="84"/>
        <item h="1" x="333"/>
        <item h="1" x="334"/>
        <item h="1" x="609"/>
        <item h="1" x="726"/>
        <item h="1" x="964"/>
        <item h="1" x="931"/>
        <item h="1" x="269"/>
        <item h="1" x="382"/>
        <item h="1" x="932"/>
        <item h="1" x="854"/>
        <item h="1" x="141"/>
        <item h="1" x="85"/>
        <item h="1" x="651"/>
        <item h="1" x="86"/>
        <item h="1" x="270"/>
        <item h="1" x="994"/>
        <item h="1" x="271"/>
        <item h="1" x="438"/>
        <item h="1" x="610"/>
        <item h="1" x="335"/>
        <item h="1" x="767"/>
        <item h="1" x="933"/>
        <item h="1" x="784"/>
        <item h="1" x="87"/>
        <item h="1" x="272"/>
        <item h="1" x="336"/>
        <item h="1" x="727"/>
        <item h="1" x="886"/>
        <item h="1" x="611"/>
        <item h="1" x="415"/>
        <item h="1" x="855"/>
        <item h="1" x="88"/>
        <item h="1" x="439"/>
        <item h="1" x="735"/>
        <item h="1" x="440"/>
        <item h="1" x="934"/>
        <item h="1" x="518"/>
        <item h="1" x="856"/>
        <item h="1" x="887"/>
        <item h="1" x="519"/>
        <item h="1" x="441"/>
        <item h="1" x="768"/>
        <item h="1" x="89"/>
        <item h="1" x="681"/>
        <item h="1" x="520"/>
        <item h="1" x="176"/>
        <item h="1" x="416"/>
        <item h="1" x="273"/>
        <item h="1" x="177"/>
        <item h="1" x="178"/>
        <item h="1" x="90"/>
        <item h="1" x="857"/>
        <item h="1" x="179"/>
        <item h="1" x="180"/>
        <item h="1" x="91"/>
        <item h="1" x="858"/>
        <item h="1" x="337"/>
        <item h="1" x="738"/>
        <item h="1" x="92"/>
        <item h="1" x="859"/>
        <item h="1" x="274"/>
        <item h="1" x="894"/>
        <item h="1" x="442"/>
        <item h="1" x="353"/>
        <item h="1" x="1012"/>
        <item h="1" x="581"/>
        <item h="1" x="682"/>
        <item h="1" x="888"/>
        <item h="1" x="521"/>
        <item h="1" x="93"/>
        <item h="1" x="629"/>
        <item h="1" x="181"/>
        <item h="1" x="683"/>
        <item h="1" x="729"/>
        <item h="1" x="94"/>
        <item h="1" x="275"/>
        <item h="1" x="995"/>
        <item h="1" x="892"/>
        <item h="1" x="889"/>
        <item h="1" x="417"/>
        <item h="1" x="182"/>
        <item h="1" x="276"/>
        <item h="1" x="860"/>
        <item h="1" x="277"/>
        <item h="1" x="890"/>
        <item h="1" x="183"/>
        <item h="1" x="278"/>
        <item h="1" x="891"/>
        <item h="1" x="730"/>
        <item h="1" x="95"/>
        <item h="1" x="96"/>
        <item h="1" x="443"/>
        <item h="1" x="97"/>
        <item h="1" x="98"/>
        <item h="1" x="383"/>
        <item h="1" x="652"/>
        <item h="1" x="920"/>
        <item h="1" x="861"/>
        <item h="1" x="354"/>
        <item h="1" x="99"/>
        <item h="1" x="653"/>
        <item h="1" x="728"/>
        <item h="1" x="654"/>
        <item h="1" x="100"/>
        <item h="1" x="655"/>
        <item h="1" x="184"/>
        <item h="1" x="170"/>
        <item h="1" x="10"/>
        <item h="1" x="862"/>
        <item h="1" x="935"/>
        <item h="1" x="142"/>
        <item h="1" x="280"/>
        <item h="1" x="632"/>
        <item h="1" x="185"/>
        <item h="1" x="796"/>
        <item h="1" x="101"/>
        <item h="1" x="281"/>
        <item h="1" x="186"/>
        <item h="1" x="1019"/>
        <item h="1" x="282"/>
        <item h="1" x="731"/>
        <item h="1" x="279"/>
        <item h="1" x="384"/>
        <item h="1" x="769"/>
        <item h="1" x="940"/>
        <item h="1" x="893"/>
        <item h="1" x="102"/>
        <item h="1" x="143"/>
        <item h="1" x="797"/>
        <item h="1" x="732"/>
        <item h="1" x="980"/>
        <item h="1" x="770"/>
        <item h="1" x="522"/>
        <item h="1" x="283"/>
        <item h="1" x="284"/>
        <item h="1" x="104"/>
        <item h="1" x="523"/>
        <item h="1" x="965"/>
        <item h="1" x="285"/>
        <item h="1" x="524"/>
        <item h="1" x="1005"/>
        <item h="1" x="771"/>
        <item h="1" x="525"/>
        <item h="1" x="385"/>
        <item h="1" x="863"/>
        <item h="1" x="526"/>
        <item h="1" x="187"/>
        <item h="1" x="872"/>
        <item h="1" x="582"/>
        <item h="1" x="656"/>
        <item h="1" x="527"/>
        <item h="1" x="286"/>
        <item h="1" x="288"/>
        <item h="1" x="864"/>
        <item h="1" x="287"/>
        <item h="1" x="289"/>
        <item h="1" x="355"/>
        <item h="1" x="144"/>
        <item h="1" x="356"/>
        <item h="1" x="290"/>
        <item h="1" x="105"/>
        <item h="1" x="106"/>
        <item h="1" x="188"/>
        <item h="1" x="528"/>
        <item h="1" x="291"/>
        <item h="1" x="293"/>
        <item h="1" x="292"/>
        <item h="1" x="386"/>
        <item h="1" x="865"/>
        <item h="1" x="145"/>
        <item h="1" x="387"/>
        <item h="1" x="612"/>
        <item h="1" x="529"/>
        <item h="1" x="388"/>
        <item h="1" x="530"/>
        <item h="1" x="531"/>
        <item h="1" x="338"/>
        <item h="1" x="866"/>
        <item h="1" x="532"/>
        <item h="1" x="294"/>
        <item h="1" x="295"/>
        <item h="1" x="533"/>
        <item h="1" x="296"/>
        <item h="1" x="534"/>
        <item h="1" x="583"/>
        <item h="1" x="189"/>
        <item h="1" x="418"/>
        <item h="1" x="996"/>
        <item h="1" x="981"/>
        <item h="1" x="107"/>
        <item h="1" x="733"/>
        <item h="1" x="734"/>
        <item h="1" x="1016"/>
        <item h="1" x="108"/>
        <item h="1" x="613"/>
        <item h="1" x="109"/>
        <item h="1" x="297"/>
        <item h="1" x="997"/>
        <item h="1" x="535"/>
        <item h="1" x="615"/>
        <item h="1" x="536"/>
        <item h="1" x="657"/>
        <item h="1" x="537"/>
        <item h="1" x="298"/>
        <item h="1" x="772"/>
        <item h="1" x="616"/>
        <item h="1" x="614"/>
        <item h="1" x="538"/>
        <item h="1" x="299"/>
        <item h="1" x="300"/>
        <item h="1" x="539"/>
        <item h="1" x="773"/>
        <item h="1" x="444"/>
        <item h="1" x="617"/>
        <item h="1" x="389"/>
        <item h="1" x="390"/>
        <item h="1" x="301"/>
        <item h="1" x="302"/>
        <item h="1" x="190"/>
        <item h="1" x="110"/>
        <item h="1" x="303"/>
        <item h="1" x="540"/>
        <item h="1" x="541"/>
        <item h="1" x="304"/>
        <item h="1" x="111"/>
        <item h="1" x="867"/>
        <item h="1" x="305"/>
        <item h="1" x="542"/>
        <item h="1" x="391"/>
        <item h="1" x="966"/>
        <item h="1" x="306"/>
        <item h="1" x="392"/>
        <item h="1" x="998"/>
        <item h="1" x="967"/>
        <item h="1" x="146"/>
        <item h="1" x="445"/>
        <item h="1" x="968"/>
        <item h="1" x="195"/>
        <item h="1" x="307"/>
        <item h="1" x="736"/>
        <item h="1" x="191"/>
        <item h="1" x="192"/>
        <item h="1" x="112"/>
        <item h="1" x="308"/>
        <item h="1" x="309"/>
        <item h="1" x="310"/>
        <item h="1" x="543"/>
        <item h="1" x="544"/>
        <item h="1" x="969"/>
        <item h="1" x="311"/>
        <item h="1" x="546"/>
        <item h="1" x="584"/>
        <item h="1" x="585"/>
        <item h="1" x="113"/>
        <item h="1" x="674"/>
        <item h="1" x="630"/>
        <item h="1" x="114"/>
        <item h="1" x="631"/>
        <item h="1" x="147"/>
        <item h="1" x="547"/>
        <item h="1" x="115"/>
        <item h="1" x="446"/>
        <item h="1" x="868"/>
        <item h="1" x="936"/>
        <item h="1" x="1006"/>
        <item h="1" x="394"/>
        <item h="1" x="116"/>
        <item h="1" x="117"/>
        <item h="1" x="869"/>
        <item h="1" x="937"/>
        <item h="1" x="118"/>
        <item h="1" x="312"/>
        <item h="1" x="548"/>
        <item h="1" x="970"/>
        <item h="1" x="870"/>
        <item h="1" x="549"/>
        <item h="1" x="339"/>
        <item h="1" x="119"/>
        <item h="1" x="971"/>
        <item h="1" x="774"/>
        <item h="1" x="242"/>
        <item h="1" x="545"/>
        <item h="1" x="775"/>
        <item h="1" x="393"/>
        <item h="1" x="1007"/>
        <item h="1" x="550"/>
        <item h="1" x="938"/>
        <item h="1" x="340"/>
        <item h="1" x="193"/>
        <item h="1" x="551"/>
        <item h="1" x="939"/>
        <item h="1" x="660"/>
        <item h="1" x="618"/>
        <item h="1" x="552"/>
        <item h="1" x="553"/>
        <item h="1" x="313"/>
        <item h="1" x="684"/>
        <item h="1" x="341"/>
        <item h="1" x="554"/>
        <item h="1" x="737"/>
        <item h="1" x="619"/>
        <item h="1" x="120"/>
        <item h="1" x="121"/>
        <item h="1" x="122"/>
        <item h="1" x="123"/>
        <item h="1" x="982"/>
        <item h="1" x="972"/>
        <item h="1" x="973"/>
        <item h="1" x="194"/>
        <item h="1" x="871"/>
        <item h="1" x="658"/>
        <item h="1" x="124"/>
        <item h="1" x="974"/>
        <item h="1" x="314"/>
        <item h="1" x="555"/>
        <item h="1" x="556"/>
        <item h="1" x="659"/>
      </items>
    </pivotField>
    <pivotField compact="0" outline="0" showAll="0" defaultSubtotal="0"/>
    <pivotField compact="0" outline="0" subtotalTop="0" showAll="0" defaultSubtotal="0">
      <items count="33">
        <item h="1" x="28"/>
        <item x="0"/>
        <item h="1" x="24"/>
        <item h="1" x="27"/>
        <item h="1" x="1"/>
        <item h="1" x="2"/>
        <item h="1" x="3"/>
        <item h="1" x="4"/>
        <item h="1" x="5"/>
        <item h="1" x="6"/>
        <item h="1" x="25"/>
        <item h="1" x="7"/>
        <item h="1" x="8"/>
        <item h="1" x="11"/>
        <item h="1" x="9"/>
        <item h="1" x="10"/>
        <item h="1" x="29"/>
        <item h="1" x="30"/>
        <item h="1" x="12"/>
        <item h="1" x="13"/>
        <item h="1" x="14"/>
        <item h="1" x="15"/>
        <item h="1" x="16"/>
        <item h="1" x="17"/>
        <item h="1" x="26"/>
        <item h="1" x="18"/>
        <item h="1" x="19"/>
        <item h="1" x="20"/>
        <item h="1" x="21"/>
        <item h="1" x="22"/>
        <item h="1" x="23"/>
        <item h="1" x="31"/>
        <item h="1" x="32"/>
      </items>
    </pivotField>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numFmtId="3" outline="0" showAll="0" defaultSubtotal="0"/>
    <pivotField compact="0" numFmtId="1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8">
        <item x="1"/>
        <item x="0"/>
        <item x="4"/>
        <item x="3"/>
        <item x="6"/>
        <item x="2"/>
        <item x="5"/>
        <item t="default"/>
      </items>
    </pivotField>
    <pivotField compact="0" outline="0" subtotalTop="0" showAll="0" defaultSubtotal="0"/>
    <pivotField compact="0" outline="0" subtotalTop="0" showAll="0" defaultSubtotal="0"/>
    <pivotField compact="0" outline="0" subtotalTop="0" showAll="0" defaultSubtotal="0"/>
    <pivotField compact="0" outline="0" showAll="0" defaultSubtotal="0"/>
  </pivotFields>
  <rowFields count="1">
    <field x="35"/>
  </rowFields>
  <rowItems count="1">
    <i>
      <x/>
    </i>
  </rowItems>
  <colItems count="1">
    <i/>
  </colItems>
  <formats count="10">
    <format dxfId="19">
      <pivotArea outline="0" collapsedLevelsAreSubtotals="1" fieldPosition="0"/>
    </format>
    <format dxfId="18">
      <pivotArea type="all" dataOnly="0" outline="0" fieldPosition="0"/>
    </format>
    <format dxfId="17">
      <pivotArea field="35" type="button" dataOnly="0" labelOnly="1" outline="0" axis="axisRow" fieldPosition="0"/>
    </format>
    <format dxfId="16">
      <pivotArea dataOnly="0" labelOnly="1" outline="0" fieldPosition="0">
        <references count="1">
          <reference field="35" count="1">
            <x v="1"/>
          </reference>
        </references>
      </pivotArea>
    </format>
    <format dxfId="15">
      <pivotArea type="all" dataOnly="0" outline="0" fieldPosition="0"/>
    </format>
    <format dxfId="14">
      <pivotArea field="35" type="button" dataOnly="0" labelOnly="1" outline="0" axis="axisRow" fieldPosition="0"/>
    </format>
    <format dxfId="13">
      <pivotArea dataOnly="0" labelOnly="1" outline="0" fieldPosition="0">
        <references count="1">
          <reference field="35" count="1">
            <x v="1"/>
          </reference>
        </references>
      </pivotArea>
    </format>
    <format dxfId="12">
      <pivotArea type="all" dataOnly="0" outline="0" fieldPosition="0"/>
    </format>
    <format dxfId="11">
      <pivotArea field="35" type="button" dataOnly="0" labelOnly="1" outline="0" axis="axisRow" fieldPosition="0"/>
    </format>
    <format dxfId="10">
      <pivotArea dataOnly="0" labelOnly="1" outline="0" fieldPosition="0">
        <references count="1">
          <reference field="35"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10425B6-C3B8-4148-9DD2-2A62E1E77F30}" name="TablaDinámica12" cacheId="7" applyNumberFormats="0" applyBorderFormats="0" applyFontFormats="0" applyPatternFormats="0" applyAlignmentFormats="0" applyWidthHeightFormats="1" dataCaption="Valores" updatedVersion="8" minRefreshableVersion="3" preserveFormatting="0" rowGrandTotals="0" colGrandTotals="0" itemPrintTitles="1" createdVersion="8" indent="0" compact="0" compactData="0" multipleFieldFilters="0">
  <location ref="AI10:AI11" firstHeaderRow="1" firstDataRow="1" firstDataCol="1"/>
  <pivotFields count="40">
    <pivotField compact="0" outline="0" showAll="0" defaultSubtotal="0"/>
    <pivotField compact="0" outline="0" subtotalTop="0" showAll="0" defaultSubtotal="0">
      <items count="1021">
        <item h="1" x="1"/>
        <item h="1" x="739"/>
        <item h="1" x="2"/>
        <item h="1" x="661"/>
        <item h="1" x="558"/>
        <item h="1" x="587"/>
        <item h="1" x="150"/>
        <item h="1" x="588"/>
        <item h="1" x="447"/>
        <item h="1" x="395"/>
        <item h="1" x="799"/>
        <item h="1" x="316"/>
        <item h="1" x="983"/>
        <item h="1" x="396"/>
        <item h="1" x="589"/>
        <item h="1" x="448"/>
        <item h="1" x="343"/>
        <item h="1" x="941"/>
        <item h="1" x="686"/>
        <item h="1" x="3"/>
        <item h="1" x="633"/>
        <item h="1" x="590"/>
        <item h="1" x="358"/>
        <item h="1" x="196"/>
        <item h="1" x="896"/>
        <item h="1" x="591"/>
        <item h="1" x="559"/>
        <item h="1" x="151"/>
        <item h="1" x="897"/>
        <item h="1" x="4"/>
        <item h="1" x="5"/>
        <item h="1" x="898"/>
        <item h="1" x="449"/>
        <item h="1" x="687"/>
        <item h="1" x="942"/>
        <item h="1" x="6"/>
        <item h="1" x="7"/>
        <item h="1" x="8"/>
        <item h="1" x="450"/>
        <item h="1" x="9"/>
        <item h="1" x="317"/>
        <item h="1" x="943"/>
        <item h="1" x="11"/>
        <item h="1" x="899"/>
        <item h="1" x="12"/>
        <item h="1" x="786"/>
        <item h="1" x="516"/>
        <item h="1" x="197"/>
        <item h="1" x="634"/>
        <item h="1" x="318"/>
        <item h="1" x="800"/>
        <item h="1" x="975"/>
        <item h="1" x="976"/>
        <item h="1" x="451"/>
        <item h="1" x="688"/>
        <item h="1" x="740"/>
        <item h="1" x="13"/>
        <item h="1" x="198"/>
        <item h="1" x="152"/>
        <item h="1" x="14"/>
        <item h="1" x="635"/>
        <item h="1" x="153"/>
        <item h="1" x="15"/>
        <item h="1" x="900"/>
        <item h="1" x="154"/>
        <item h="1" x="397"/>
        <item h="1" x="901"/>
        <item h="1" x="560"/>
        <item h="1" x="420"/>
        <item h="1" x="561"/>
        <item h="1" x="562"/>
        <item h="1" x="563"/>
        <item h="1" x="359"/>
        <item h="1" x="127"/>
        <item h="1" x="592"/>
        <item h="1" x="689"/>
        <item x="16"/>
        <item h="1" x="801"/>
        <item h="1" x="662"/>
        <item h="1" x="802"/>
        <item h="1" x="621"/>
        <item h="1" x="155"/>
        <item h="1" x="1011"/>
        <item h="1" x="126"/>
        <item h="1" x="398"/>
        <item h="1" x="319"/>
        <item h="1" x="199"/>
        <item h="1" x="344"/>
        <item h="1" x="787"/>
        <item h="1" x="18"/>
        <item h="1" x="17"/>
        <item h="1" x="452"/>
        <item h="1" x="200"/>
        <item h="1" x="19"/>
        <item h="1" x="201"/>
        <item h="1" x="20"/>
        <item h="1" x="453"/>
        <item h="1" x="202"/>
        <item h="1" x="741"/>
        <item h="1" x="148"/>
        <item h="1" x="454"/>
        <item h="1" x="564"/>
        <item h="1" x="360"/>
        <item h="1" x="399"/>
        <item h="1" x="203"/>
        <item h="1" x="22"/>
        <item h="1" x="798"/>
        <item h="1" x="742"/>
        <item h="1" x="944"/>
        <item h="1" x="204"/>
        <item h="1" x="361"/>
        <item h="1" x="690"/>
        <item h="1" x="946"/>
        <item h="1" x="23"/>
        <item h="1" x="205"/>
        <item h="1" x="455"/>
        <item h="1" x="663"/>
        <item h="1" x="24"/>
        <item h="1" x="456"/>
        <item h="1" x="744"/>
        <item h="1" x="743"/>
        <item h="1" x="25"/>
        <item h="1" x="947"/>
        <item h="1" x="873"/>
        <item h="1" x="902"/>
        <item h="1" x="362"/>
        <item h="1" x="457"/>
        <item h="1" x="156"/>
        <item h="1" x="776"/>
        <item h="1" x="26"/>
        <item h="1" x="363"/>
        <item h="1" x="803"/>
        <item h="1" x="948"/>
        <item h="1" x="364"/>
        <item h="1" x="27"/>
        <item h="1" x="128"/>
        <item h="1" x="593"/>
        <item h="1" x="206"/>
        <item h="1" x="421"/>
        <item h="1" x="129"/>
        <item h="1" x="157"/>
        <item h="1" x="28"/>
        <item h="1" x="458"/>
        <item h="1" x="804"/>
        <item h="1" x="459"/>
        <item h="1" x="29"/>
        <item h="1" x="30"/>
        <item h="1" x="805"/>
        <item h="1" x="31"/>
        <item h="1" x="903"/>
        <item h="1" x="460"/>
        <item h="1" x="566"/>
        <item h="1" x="33"/>
        <item h="1" x="149"/>
        <item h="1" x="345"/>
        <item h="1" x="949"/>
        <item h="1" x="1015"/>
        <item h="1" x="904"/>
        <item h="1" x="664"/>
        <item h="1" x="34"/>
        <item h="1" x="806"/>
        <item h="1" x="422"/>
        <item h="1" x="207"/>
        <item h="1" x="807"/>
        <item h="1" x="636"/>
        <item h="1" x="567"/>
        <item h="1" x="697"/>
        <item h="1" x="461"/>
        <item h="1" x="877"/>
        <item h="1" x="984"/>
        <item h="1" x="905"/>
        <item h="1" x="808"/>
        <item h="1" x="809"/>
        <item h="1" x="462"/>
        <item h="1" x="35"/>
        <item h="1" x="810"/>
        <item h="1" x="423"/>
        <item h="1" x="400"/>
        <item h="1" x="745"/>
        <item h="1" x="208"/>
        <item h="1" x="320"/>
        <item h="1" x="424"/>
        <item h="1" x="463"/>
        <item h="1" x="811"/>
        <item h="1" x="209"/>
        <item h="1" x="222"/>
        <item h="1" x="401"/>
        <item h="1" x="210"/>
        <item h="1" x="211"/>
        <item h="1" x="746"/>
        <item h="1" x="212"/>
        <item h="1" x="213"/>
        <item h="1" x="637"/>
        <item h="1" x="223"/>
        <item h="1" x="464"/>
        <item h="1" x="465"/>
        <item h="1" x="158"/>
        <item h="1" x="638"/>
        <item h="1" x="425"/>
        <item h="1" x="214"/>
        <item h="1" x="812"/>
        <item h="1" x="777"/>
        <item h="1" x="36"/>
        <item h="1" x="21"/>
        <item h="1" x="160"/>
        <item h="1" x="37"/>
        <item h="1" x="906"/>
        <item h="1" x="466"/>
        <item h="1" x="594"/>
        <item h="1" x="691"/>
        <item h="1" x="874"/>
        <item h="1" x="215"/>
        <item h="1" x="38"/>
        <item h="1" x="39"/>
        <item h="1" x="568"/>
        <item h="1" x="813"/>
        <item h="1" x="692"/>
        <item h="1" x="693"/>
        <item h="1" x="814"/>
        <item h="1" x="747"/>
        <item h="1" x="40"/>
        <item h="1" x="216"/>
        <item h="1" x="159"/>
        <item h="1" x="365"/>
        <item h="1" x="815"/>
        <item h="1" x="875"/>
        <item h="1" x="217"/>
        <item h="1" x="467"/>
        <item h="1" x="426"/>
        <item h="1" x="218"/>
        <item h="1" x="876"/>
        <item h="1" x="907"/>
        <item h="1" x="977"/>
        <item h="1" x="694"/>
        <item h="1" x="219"/>
        <item h="1" x="665"/>
        <item h="1" x="220"/>
        <item h="1" x="468"/>
        <item h="1" x="748"/>
        <item h="1" x="221"/>
        <item h="1" x="666"/>
        <item h="1" x="1020"/>
        <item h="1" x="695"/>
        <item h="1" x="696"/>
        <item h="1" x="908"/>
        <item h="1" x="346"/>
        <item h="1" x="816"/>
        <item h="1" x="402"/>
        <item h="1" x="41"/>
        <item h="1" x="950"/>
        <item h="1" x="622"/>
        <item h="1" x="623"/>
        <item h="1" x="909"/>
        <item h="1" x="42"/>
        <item h="1" x="788"/>
        <item h="1" x="224"/>
        <item h="1" x="749"/>
        <item h="1" x="43"/>
        <item h="1" x="951"/>
        <item h="1" x="44"/>
        <item h="1" x="639"/>
        <item h="1" x="952"/>
        <item h="1" x="667"/>
        <item h="1" x="565"/>
        <item h="1" x="750"/>
        <item h="1" x="569"/>
        <item h="1" x="161"/>
        <item h="1" x="817"/>
        <item h="1" x="32"/>
        <item h="1" x="668"/>
        <item h="1" x="953"/>
        <item h="1" x="698"/>
        <item h="1" x="225"/>
        <item h="1" x="469"/>
        <item h="1" x="403"/>
        <item h="1" x="347"/>
        <item h="1" x="669"/>
        <item h="1" x="954"/>
        <item h="1" x="226"/>
        <item h="1" x="818"/>
        <item h="1" x="162"/>
        <item h="1" x="570"/>
        <item h="1" x="624"/>
        <item h="1" x="404"/>
        <item h="1" x="348"/>
        <item h="1" x="699"/>
        <item h="1" x="163"/>
        <item h="1" x="640"/>
        <item h="1" x="819"/>
        <item h="1" x="641"/>
        <item h="1" x="1013"/>
        <item h="1" x="878"/>
        <item h="1" x="470"/>
        <item h="1" x="700"/>
        <item h="1" x="103"/>
        <item h="1" x="701"/>
        <item h="1" x="366"/>
        <item h="1" x="751"/>
        <item h="1" x="752"/>
        <item h="1" x="595"/>
        <item h="1" x="820"/>
        <item h="1" x="821"/>
        <item h="1" x="45"/>
        <item h="1" x="46"/>
        <item h="1" x="910"/>
        <item h="1" x="471"/>
        <item h="1" x="911"/>
        <item h="1" x="321"/>
        <item h="1" x="778"/>
        <item h="1" x="227"/>
        <item h="1" x="912"/>
        <item h="1" x="342"/>
        <item h="1" x="228"/>
        <item h="1" x="822"/>
        <item h="1" x="955"/>
        <item h="1" x="823"/>
        <item h="1" x="472"/>
        <item h="1" x="625"/>
        <item h="1" x="978"/>
        <item h="1" x="473"/>
        <item h="1" x="720"/>
        <item h="1" x="47"/>
        <item h="1" x="913"/>
        <item h="1" x="48"/>
        <item h="1" x="670"/>
        <item h="1" x="642"/>
        <item h="1" x="702"/>
        <item h="1" x="474"/>
        <item h="1" x="475"/>
        <item h="1" x="476"/>
        <item h="1" x="477"/>
        <item h="1" x="478"/>
        <item h="1" x="229"/>
        <item h="1" x="479"/>
        <item h="1" x="824"/>
        <item h="1" x="130"/>
        <item h="1" x="879"/>
        <item h="1" x="480"/>
        <item h="1" x="405"/>
        <item h="1" x="825"/>
        <item h="1" x="230"/>
        <item h="1" x="231"/>
        <item h="1" x="596"/>
        <item h="1" x="779"/>
        <item h="1" x="597"/>
        <item h="1" x="956"/>
        <item h="1" x="49"/>
        <item h="1" x="481"/>
        <item h="1" x="50"/>
        <item h="1" x="826"/>
        <item h="1" x="125"/>
        <item h="1" x="51"/>
        <item h="1" x="406"/>
        <item h="1" x="753"/>
        <item h="1" x="52"/>
        <item h="1" x="827"/>
        <item h="1" x="232"/>
        <item h="1" x="957"/>
        <item h="1" x="367"/>
        <item h="1" x="482"/>
        <item h="1" x="703"/>
        <item h="1" x="945"/>
        <item h="1" x="53"/>
        <item h="1" x="483"/>
        <item h="1" x="704"/>
        <item h="1" x="705"/>
        <item h="1" x="643"/>
        <item h="1" x="914"/>
        <item h="1" x="368"/>
        <item h="1" x="828"/>
        <item h="1" x="880"/>
        <item h="1" x="54"/>
        <item h="1" x="484"/>
        <item h="1" x="55"/>
        <item h="1" x="485"/>
        <item h="1" x="486"/>
        <item h="1" x="233"/>
        <item h="1" x="789"/>
        <item h="1" x="829"/>
        <item h="1" x="487"/>
        <item h="1" x="488"/>
        <item h="1" x="234"/>
        <item h="1" x="830"/>
        <item h="1" x="235"/>
        <item h="1" x="489"/>
        <item h="1" x="754"/>
        <item h="1" x="164"/>
        <item h="1" x="831"/>
        <item h="1" x="985"/>
        <item h="1" x="626"/>
        <item h="1" x="56"/>
        <item h="1" x="755"/>
        <item h="1" x="915"/>
        <item h="1" x="57"/>
        <item h="1" x="598"/>
        <item h="1" x="916"/>
        <item h="1" x="895"/>
        <item h="1" x="917"/>
        <item h="1" x="706"/>
        <item h="1" x="707"/>
        <item h="1" x="1010"/>
        <item h="1" x="369"/>
        <item h="1" x="708"/>
        <item h="1" x="599"/>
        <item h="1" x="600"/>
        <item h="1" x="571"/>
        <item h="1" x="58"/>
        <item h="1" x="59"/>
        <item h="1" x="236"/>
        <item h="1" x="370"/>
        <item h="1" x="958"/>
        <item h="1" x="60"/>
        <item h="1" x="237"/>
        <item h="1" x="61"/>
        <item h="1" x="490"/>
        <item h="1" x="832"/>
        <item h="1" x="833"/>
        <item h="1" x="131"/>
        <item h="1" x="491"/>
        <item h="1" x="572"/>
        <item h="1" x="427"/>
        <item h="1" x="601"/>
        <item h="1" x="834"/>
        <item h="1" x="492"/>
        <item h="1" x="239"/>
        <item h="1" x="62"/>
        <item h="1" x="790"/>
        <item h="1" x="709"/>
        <item h="1" x="959"/>
        <item h="1" x="322"/>
        <item h="1" x="757"/>
        <item h="1" x="63"/>
        <item h="1" x="710"/>
        <item h="1" x="407"/>
        <item h="1" x="408"/>
        <item h="1" x="627"/>
        <item h="1" x="711"/>
        <item h="1" x="673"/>
        <item h="1" x="323"/>
        <item h="1" x="493"/>
        <item h="1" x="349"/>
        <item h="1" x="494"/>
        <item h="1" x="414"/>
        <item h="1" x="495"/>
        <item h="1" x="64"/>
        <item h="1" x="602"/>
        <item h="1" x="758"/>
        <item h="1" x="1018"/>
        <item h="1" x="986"/>
        <item h="1" x="371"/>
        <item h="1" x="780"/>
        <item h="1" x="712"/>
        <item h="1" x="65"/>
        <item h="1" x="241"/>
        <item h="1" x="372"/>
        <item h="1" x="240"/>
        <item h="1" x="791"/>
        <item h="1" x="756"/>
        <item h="1" x="238"/>
        <item h="1" x="835"/>
        <item h="1" x="836"/>
        <item h="1" x="713"/>
        <item h="1" x="675"/>
        <item h="1" x="496"/>
        <item h="1" x="918"/>
        <item h="1" x="1008"/>
        <item h="1" x="919"/>
        <item h="1" x="66"/>
        <item h="1" x="714"/>
        <item h="1" x="573"/>
        <item h="1" x="373"/>
        <item h="1" x="428"/>
        <item h="1" x="715"/>
        <item h="1" x="429"/>
        <item h="1" x="881"/>
        <item h="1" x="759"/>
        <item h="1" x="837"/>
        <item h="1" x="760"/>
        <item h="1" x="132"/>
        <item h="1" x="243"/>
        <item h="1" x="838"/>
        <item h="1" x="67"/>
        <item h="1" x="497"/>
        <item h="1" x="498"/>
        <item h="1" x="165"/>
        <item h="1" x="716"/>
        <item h="1" x="166"/>
        <item h="1" x="628"/>
        <item h="1" x="882"/>
        <item h="1" x="839"/>
        <item h="1" x="133"/>
        <item h="1" x="717"/>
        <item h="1" x="134"/>
        <item h="1" x="409"/>
        <item h="1" x="987"/>
        <item h="1" x="315"/>
        <item h="1" x="499"/>
        <item h="1" x="324"/>
        <item h="1" x="671"/>
        <item h="1" x="167"/>
        <item h="1" x="168"/>
        <item h="1" x="68"/>
        <item h="1" x="244"/>
        <item h="1" x="325"/>
        <item h="1" x="326"/>
        <item h="1" x="792"/>
        <item h="1" x="327"/>
        <item h="1" x="840"/>
        <item h="1" x="0"/>
        <item h="1" x="500"/>
        <item h="1" x="574"/>
        <item h="1" x="575"/>
        <item h="1" x="576"/>
        <item h="1" x="921"/>
        <item h="1" x="374"/>
        <item h="1" x="672"/>
        <item h="1" x="350"/>
        <item h="1" x="245"/>
        <item h="1" x="375"/>
        <item h="1" x="793"/>
        <item h="1" x="1014"/>
        <item h="1" x="999"/>
        <item h="1" x="841"/>
        <item h="1" x="842"/>
        <item h="1" x="430"/>
        <item h="1" x="246"/>
        <item h="1" x="247"/>
        <item h="1" x="248"/>
        <item h="1" x="69"/>
        <item h="1" x="169"/>
        <item h="1" x="431"/>
        <item h="1" x="781"/>
        <item h="1" x="419"/>
        <item h="1" x="988"/>
        <item h="1" x="432"/>
        <item h="1" x="171"/>
        <item h="1" x="351"/>
        <item h="1" x="883"/>
        <item h="1" x="501"/>
        <item h="1" x="249"/>
        <item h="1" x="922"/>
        <item h="1" x="70"/>
        <item h="1" x="71"/>
        <item h="1" x="761"/>
        <item h="1" x="250"/>
        <item h="1" x="72"/>
        <item h="1" x="603"/>
        <item h="1" x="923"/>
        <item h="1" x="74"/>
        <item h="1" x="73"/>
        <item h="1" x="328"/>
        <item h="1" x="586"/>
        <item h="1" x="502"/>
        <item h="1" x="503"/>
        <item h="1" x="504"/>
        <item h="1" x="251"/>
        <item h="1" x="505"/>
        <item h="1" x="329"/>
        <item h="1" x="172"/>
        <item h="1" x="577"/>
        <item h="1" x="644"/>
        <item h="1" x="252"/>
        <item h="1" x="989"/>
        <item h="1" x="578"/>
        <item h="1" x="960"/>
        <item h="1" x="843"/>
        <item h="1" x="762"/>
        <item h="1" x="844"/>
        <item h="1" x="253"/>
        <item h="1" x="75"/>
        <item h="1" x="718"/>
        <item h="1" x="845"/>
        <item h="1" x="604"/>
        <item h="1" x="1000"/>
        <item h="1" x="990"/>
        <item h="1" x="924"/>
        <item h="1" x="719"/>
        <item h="1" x="254"/>
        <item h="1" x="884"/>
        <item h="1" x="255"/>
        <item h="1" x="506"/>
        <item h="1" x="330"/>
        <item h="1" x="376"/>
        <item h="1" x="256"/>
        <item h="1" x="605"/>
        <item h="1" x="410"/>
        <item h="1" x="507"/>
        <item h="1" x="257"/>
        <item h="1" x="258"/>
        <item h="1" x="606"/>
        <item h="1" x="331"/>
        <item h="1" x="846"/>
        <item h="1" x="135"/>
        <item h="1" x="847"/>
        <item h="1" x="961"/>
        <item h="1" x="885"/>
        <item h="1" x="925"/>
        <item h="1" x="763"/>
        <item h="1" x="764"/>
        <item h="1" x="508"/>
        <item h="1" x="259"/>
        <item h="1" x="848"/>
        <item h="1" x="509"/>
        <item h="1" x="510"/>
        <item h="1" x="685"/>
        <item h="1" x="377"/>
        <item h="1" x="260"/>
        <item h="1" x="261"/>
        <item h="1" x="991"/>
        <item h="1" x="262"/>
        <item h="1" x="645"/>
        <item h="1" x="411"/>
        <item h="1" x="332"/>
        <item h="1" x="76"/>
        <item h="1" x="77"/>
        <item h="1" x="785"/>
        <item h="1" x="263"/>
        <item h="1" x="378"/>
        <item h="1" x="849"/>
        <item h="1" x="926"/>
        <item h="1" x="379"/>
        <item h="1" x="782"/>
        <item h="1" x="646"/>
        <item h="1" x="850"/>
        <item h="1" x="173"/>
        <item h="1" x="136"/>
        <item h="1" x="264"/>
        <item h="1" x="607"/>
        <item h="1" x="608"/>
        <item h="1" x="647"/>
        <item h="1" x="927"/>
        <item h="1" x="433"/>
        <item h="1" x="648"/>
        <item h="1" x="721"/>
        <item h="1" x="137"/>
        <item h="1" x="138"/>
        <item h="1" x="357"/>
        <item h="1" x="992"/>
        <item h="1" x="722"/>
        <item h="1" x="962"/>
        <item h="1" x="928"/>
        <item h="1" x="723"/>
        <item h="1" x="412"/>
        <item h="1" x="434"/>
        <item h="1" x="794"/>
        <item h="1" x="78"/>
        <item h="1" x="649"/>
        <item h="1" x="851"/>
        <item h="1" x="724"/>
        <item h="1" x="1001"/>
        <item h="1" x="79"/>
        <item h="1" x="265"/>
        <item h="1" x="1002"/>
        <item h="1" x="1017"/>
        <item h="1" x="139"/>
        <item h="1" x="676"/>
        <item h="1" x="435"/>
        <item h="1" x="677"/>
        <item h="1" x="1003"/>
        <item h="1" x="1004"/>
        <item h="1" x="436"/>
        <item h="1" x="679"/>
        <item h="1" x="678"/>
        <item h="1" x="80"/>
        <item h="1" x="1009"/>
        <item h="1" x="852"/>
        <item h="1" x="352"/>
        <item h="1" x="979"/>
        <item h="1" x="511"/>
        <item h="1" x="765"/>
        <item h="1" x="380"/>
        <item h="1" x="81"/>
        <item h="1" x="853"/>
        <item h="1" x="512"/>
        <item h="1" x="725"/>
        <item h="1" x="381"/>
        <item h="1" x="929"/>
        <item h="1" x="437"/>
        <item h="1" x="513"/>
        <item h="1" x="514"/>
        <item h="1" x="557"/>
        <item h="1" x="783"/>
        <item h="1" x="795"/>
        <item h="1" x="266"/>
        <item h="1" x="515"/>
        <item h="1" x="766"/>
        <item h="1" x="267"/>
        <item h="1" x="268"/>
        <item h="1" x="993"/>
        <item h="1" x="174"/>
        <item h="1" x="82"/>
        <item h="1" x="650"/>
        <item h="1" x="140"/>
        <item h="1" x="680"/>
        <item h="1" x="83"/>
        <item h="1" x="517"/>
        <item h="1" x="413"/>
        <item h="1" x="579"/>
        <item h="1" x="580"/>
        <item h="1" x="175"/>
        <item h="1" x="930"/>
        <item h="1" x="963"/>
        <item h="1" x="620"/>
        <item h="1" x="84"/>
        <item h="1" x="333"/>
        <item h="1" x="334"/>
        <item h="1" x="609"/>
        <item h="1" x="726"/>
        <item h="1" x="964"/>
        <item h="1" x="931"/>
        <item h="1" x="269"/>
        <item h="1" x="382"/>
        <item h="1" x="932"/>
        <item h="1" x="854"/>
        <item h="1" x="141"/>
        <item h="1" x="85"/>
        <item h="1" x="651"/>
        <item h="1" x="86"/>
        <item h="1" x="270"/>
        <item h="1" x="994"/>
        <item h="1" x="271"/>
        <item h="1" x="438"/>
        <item h="1" x="610"/>
        <item h="1" x="335"/>
        <item h="1" x="767"/>
        <item h="1" x="933"/>
        <item h="1" x="784"/>
        <item h="1" x="87"/>
        <item h="1" x="272"/>
        <item h="1" x="336"/>
        <item h="1" x="727"/>
        <item h="1" x="886"/>
        <item h="1" x="611"/>
        <item h="1" x="415"/>
        <item h="1" x="855"/>
        <item h="1" x="88"/>
        <item h="1" x="439"/>
        <item h="1" x="735"/>
        <item h="1" x="440"/>
        <item h="1" x="934"/>
        <item h="1" x="518"/>
        <item h="1" x="856"/>
        <item h="1" x="887"/>
        <item h="1" x="519"/>
        <item h="1" x="441"/>
        <item h="1" x="768"/>
        <item h="1" x="89"/>
        <item h="1" x="681"/>
        <item h="1" x="520"/>
        <item h="1" x="176"/>
        <item h="1" x="416"/>
        <item h="1" x="273"/>
        <item h="1" x="177"/>
        <item h="1" x="178"/>
        <item h="1" x="90"/>
        <item h="1" x="857"/>
        <item h="1" x="179"/>
        <item h="1" x="180"/>
        <item h="1" x="91"/>
        <item h="1" x="858"/>
        <item h="1" x="337"/>
        <item h="1" x="738"/>
        <item h="1" x="92"/>
        <item h="1" x="859"/>
        <item h="1" x="274"/>
        <item h="1" x="894"/>
        <item h="1" x="442"/>
        <item h="1" x="353"/>
        <item h="1" x="1012"/>
        <item h="1" x="581"/>
        <item h="1" x="682"/>
        <item h="1" x="888"/>
        <item h="1" x="521"/>
        <item h="1" x="93"/>
        <item h="1" x="629"/>
        <item h="1" x="181"/>
        <item h="1" x="683"/>
        <item h="1" x="729"/>
        <item h="1" x="94"/>
        <item h="1" x="275"/>
        <item h="1" x="995"/>
        <item h="1" x="892"/>
        <item h="1" x="889"/>
        <item h="1" x="417"/>
        <item h="1" x="182"/>
        <item h="1" x="276"/>
        <item h="1" x="860"/>
        <item h="1" x="277"/>
        <item h="1" x="890"/>
        <item h="1" x="183"/>
        <item h="1" x="278"/>
        <item h="1" x="891"/>
        <item h="1" x="730"/>
        <item h="1" x="95"/>
        <item h="1" x="96"/>
        <item h="1" x="443"/>
        <item h="1" x="97"/>
        <item h="1" x="98"/>
        <item h="1" x="383"/>
        <item h="1" x="652"/>
        <item h="1" x="920"/>
        <item h="1" x="861"/>
        <item h="1" x="354"/>
        <item h="1" x="99"/>
        <item h="1" x="653"/>
        <item h="1" x="728"/>
        <item h="1" x="654"/>
        <item h="1" x="100"/>
        <item h="1" x="655"/>
        <item h="1" x="184"/>
        <item h="1" x="170"/>
        <item h="1" x="10"/>
        <item h="1" x="862"/>
        <item h="1" x="935"/>
        <item h="1" x="142"/>
        <item h="1" x="280"/>
        <item h="1" x="632"/>
        <item h="1" x="185"/>
        <item h="1" x="796"/>
        <item h="1" x="101"/>
        <item h="1" x="281"/>
        <item h="1" x="186"/>
        <item h="1" x="1019"/>
        <item h="1" x="282"/>
        <item h="1" x="731"/>
        <item h="1" x="279"/>
        <item h="1" x="384"/>
        <item h="1" x="769"/>
        <item h="1" x="940"/>
        <item h="1" x="893"/>
        <item h="1" x="102"/>
        <item h="1" x="143"/>
        <item h="1" x="797"/>
        <item h="1" x="732"/>
        <item h="1" x="980"/>
        <item h="1" x="770"/>
        <item h="1" x="522"/>
        <item h="1" x="283"/>
        <item h="1" x="284"/>
        <item h="1" x="104"/>
        <item h="1" x="523"/>
        <item h="1" x="965"/>
        <item h="1" x="285"/>
        <item h="1" x="524"/>
        <item h="1" x="1005"/>
        <item h="1" x="771"/>
        <item h="1" x="525"/>
        <item h="1" x="385"/>
        <item h="1" x="863"/>
        <item h="1" x="526"/>
        <item h="1" x="187"/>
        <item h="1" x="872"/>
        <item h="1" x="582"/>
        <item h="1" x="656"/>
        <item h="1" x="527"/>
        <item h="1" x="286"/>
        <item h="1" x="288"/>
        <item h="1" x="864"/>
        <item h="1" x="287"/>
        <item h="1" x="289"/>
        <item h="1" x="355"/>
        <item h="1" x="144"/>
        <item h="1" x="356"/>
        <item h="1" x="290"/>
        <item h="1" x="105"/>
        <item h="1" x="106"/>
        <item h="1" x="188"/>
        <item h="1" x="528"/>
        <item h="1" x="291"/>
        <item h="1" x="293"/>
        <item h="1" x="292"/>
        <item h="1" x="386"/>
        <item h="1" x="865"/>
        <item h="1" x="145"/>
        <item h="1" x="387"/>
        <item h="1" x="612"/>
        <item h="1" x="529"/>
        <item h="1" x="388"/>
        <item h="1" x="530"/>
        <item h="1" x="531"/>
        <item h="1" x="338"/>
        <item h="1" x="866"/>
        <item h="1" x="532"/>
        <item h="1" x="294"/>
        <item h="1" x="295"/>
        <item h="1" x="533"/>
        <item h="1" x="296"/>
        <item h="1" x="534"/>
        <item h="1" x="583"/>
        <item h="1" x="189"/>
        <item h="1" x="418"/>
        <item h="1" x="996"/>
        <item h="1" x="981"/>
        <item h="1" x="107"/>
        <item h="1" x="733"/>
        <item h="1" x="734"/>
        <item h="1" x="1016"/>
        <item h="1" x="108"/>
        <item h="1" x="613"/>
        <item h="1" x="109"/>
        <item h="1" x="297"/>
        <item h="1" x="997"/>
        <item h="1" x="535"/>
        <item h="1" x="615"/>
        <item h="1" x="536"/>
        <item h="1" x="657"/>
        <item h="1" x="537"/>
        <item h="1" x="298"/>
        <item h="1" x="772"/>
        <item h="1" x="616"/>
        <item h="1" x="614"/>
        <item h="1" x="538"/>
        <item h="1" x="299"/>
        <item h="1" x="300"/>
        <item h="1" x="539"/>
        <item h="1" x="773"/>
        <item h="1" x="444"/>
        <item h="1" x="617"/>
        <item h="1" x="389"/>
        <item h="1" x="390"/>
        <item h="1" x="301"/>
        <item h="1" x="302"/>
        <item h="1" x="190"/>
        <item h="1" x="110"/>
        <item h="1" x="303"/>
        <item h="1" x="540"/>
        <item h="1" x="541"/>
        <item h="1" x="304"/>
        <item h="1" x="111"/>
        <item h="1" x="867"/>
        <item h="1" x="305"/>
        <item h="1" x="542"/>
        <item h="1" x="391"/>
        <item h="1" x="966"/>
        <item h="1" x="306"/>
        <item h="1" x="392"/>
        <item h="1" x="998"/>
        <item h="1" x="967"/>
        <item h="1" x="146"/>
        <item h="1" x="445"/>
        <item h="1" x="968"/>
        <item h="1" x="195"/>
        <item h="1" x="307"/>
        <item h="1" x="736"/>
        <item h="1" x="191"/>
        <item h="1" x="192"/>
        <item h="1" x="112"/>
        <item h="1" x="308"/>
        <item h="1" x="309"/>
        <item h="1" x="310"/>
        <item h="1" x="543"/>
        <item h="1" x="544"/>
        <item h="1" x="969"/>
        <item h="1" x="311"/>
        <item h="1" x="546"/>
        <item h="1" x="584"/>
        <item h="1" x="585"/>
        <item h="1" x="113"/>
        <item h="1" x="674"/>
        <item h="1" x="630"/>
        <item h="1" x="114"/>
        <item h="1" x="631"/>
        <item h="1" x="147"/>
        <item h="1" x="547"/>
        <item h="1" x="115"/>
        <item h="1" x="446"/>
        <item h="1" x="868"/>
        <item h="1" x="936"/>
        <item h="1" x="1006"/>
        <item h="1" x="394"/>
        <item h="1" x="116"/>
        <item h="1" x="117"/>
        <item h="1" x="869"/>
        <item h="1" x="937"/>
        <item h="1" x="118"/>
        <item h="1" x="312"/>
        <item h="1" x="548"/>
        <item h="1" x="970"/>
        <item h="1" x="870"/>
        <item h="1" x="549"/>
        <item h="1" x="339"/>
        <item h="1" x="119"/>
        <item h="1" x="971"/>
        <item h="1" x="774"/>
        <item h="1" x="242"/>
        <item h="1" x="545"/>
        <item h="1" x="775"/>
        <item h="1" x="393"/>
        <item h="1" x="1007"/>
        <item h="1" x="550"/>
        <item h="1" x="938"/>
        <item h="1" x="340"/>
        <item h="1" x="193"/>
        <item h="1" x="551"/>
        <item h="1" x="939"/>
        <item h="1" x="660"/>
        <item h="1" x="618"/>
        <item h="1" x="552"/>
        <item h="1" x="553"/>
        <item h="1" x="313"/>
        <item h="1" x="684"/>
        <item h="1" x="341"/>
        <item h="1" x="554"/>
        <item h="1" x="737"/>
        <item h="1" x="619"/>
        <item h="1" x="120"/>
        <item h="1" x="121"/>
        <item h="1" x="122"/>
        <item h="1" x="123"/>
        <item h="1" x="982"/>
        <item h="1" x="972"/>
        <item h="1" x="973"/>
        <item h="1" x="194"/>
        <item h="1" x="871"/>
        <item h="1" x="658"/>
        <item h="1" x="124"/>
        <item h="1" x="974"/>
        <item h="1" x="314"/>
        <item h="1" x="555"/>
        <item h="1" x="556"/>
        <item h="1" x="659"/>
      </items>
    </pivotField>
    <pivotField compact="0" outline="0" showAll="0" defaultSubtotal="0"/>
    <pivotField compact="0" outline="0" subtotalTop="0" showAll="0" defaultSubtotal="0">
      <items count="33">
        <item h="1" x="28"/>
        <item x="0"/>
        <item h="1" x="24"/>
        <item h="1" x="27"/>
        <item h="1" x="1"/>
        <item h="1" x="2"/>
        <item h="1" x="3"/>
        <item h="1" x="4"/>
        <item h="1" x="5"/>
        <item h="1" x="6"/>
        <item h="1" x="25"/>
        <item h="1" x="7"/>
        <item h="1" x="8"/>
        <item h="1" x="11"/>
        <item h="1" x="9"/>
        <item h="1" x="10"/>
        <item h="1" x="29"/>
        <item h="1" x="30"/>
        <item h="1" x="12"/>
        <item h="1" x="13"/>
        <item h="1" x="14"/>
        <item h="1" x="15"/>
        <item h="1" x="16"/>
        <item h="1" x="17"/>
        <item h="1" x="26"/>
        <item h="1" x="18"/>
        <item h="1" x="19"/>
        <item h="1" x="20"/>
        <item h="1" x="21"/>
        <item h="1" x="22"/>
        <item h="1" x="23"/>
        <item h="1" x="31"/>
        <item h="1" x="32"/>
      </items>
    </pivotField>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numFmtId="3" outline="0" showAll="0" defaultSubtotal="0"/>
    <pivotField compact="0" numFmtId="1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ubtotalTop="0" showAll="0" defaultSubtotal="0">
      <items count="2">
        <item x="1"/>
        <item x="0"/>
      </items>
    </pivotField>
    <pivotField compact="0" outline="0" subtotalTop="0" showAll="0" defaultSubtotal="0"/>
    <pivotField compact="0" outline="0" subtotalTop="0" showAll="0" defaultSubtotal="0"/>
    <pivotField compact="0" outline="0" showAll="0" defaultSubtotal="0"/>
  </pivotFields>
  <rowFields count="1">
    <field x="36"/>
  </rowFields>
  <rowItems count="1">
    <i>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MUNICIPIO" xr10:uid="{CF568A41-6381-4F3E-9390-2FAD6A96502F}" sourceName="MUNICIPIO">
  <pivotTables>
    <pivotTable tabId="18" name="TablaDinámica1"/>
    <pivotTable tabId="18" name="TablaDinámica2"/>
    <pivotTable tabId="18" name="TablaDinámica3"/>
    <pivotTable tabId="19" name="TablaDinámica8"/>
    <pivotTable tabId="19" name="TablaDinámica9"/>
    <pivotTable tabId="19" name="TablaDinámica10"/>
    <pivotTable tabId="18" name="TablaDinámica11"/>
    <pivotTable tabId="19" name="TablaDinámica12"/>
    <pivotTable tabId="18" name="TablaDinámica5"/>
    <pivotTable tabId="18" name="TablaDinámica9"/>
  </pivotTables>
  <data>
    <tabular pivotCacheId="1517979396">
      <items count="1021">
        <i x="1"/>
        <i x="2"/>
        <i x="3"/>
        <i x="4"/>
        <i x="5"/>
        <i x="6"/>
        <i x="7"/>
        <i x="8"/>
        <i x="9"/>
        <i x="11"/>
        <i x="12"/>
        <i x="13"/>
        <i x="14"/>
        <i x="15"/>
        <i x="16" s="1"/>
        <i x="18"/>
        <i x="17"/>
        <i x="19"/>
        <i x="20"/>
        <i x="22"/>
        <i x="23"/>
        <i x="24"/>
        <i x="25"/>
        <i x="26"/>
        <i x="27"/>
        <i x="28"/>
        <i x="29"/>
        <i x="30"/>
        <i x="31"/>
        <i x="33"/>
        <i x="34"/>
        <i x="35"/>
        <i x="36"/>
        <i x="21"/>
        <i x="37"/>
        <i x="38"/>
        <i x="39"/>
        <i x="40"/>
        <i x="41"/>
        <i x="42"/>
        <i x="43"/>
        <i x="44"/>
        <i x="32"/>
        <i x="103"/>
        <i x="45"/>
        <i x="46"/>
        <i x="47"/>
        <i x="48"/>
        <i x="49"/>
        <i x="50"/>
        <i x="125"/>
        <i x="51"/>
        <i x="52"/>
        <i x="53"/>
        <i x="54"/>
        <i x="55"/>
        <i x="56"/>
        <i x="57"/>
        <i x="58"/>
        <i x="59"/>
        <i x="60"/>
        <i x="61"/>
        <i x="62"/>
        <i x="63"/>
        <i x="64"/>
        <i x="65"/>
        <i x="66"/>
        <i x="67"/>
        <i x="68"/>
        <i x="0"/>
        <i x="69"/>
        <i x="70"/>
        <i x="71"/>
        <i x="72"/>
        <i x="74"/>
        <i x="73"/>
        <i x="75"/>
        <i x="76"/>
        <i x="77"/>
        <i x="78"/>
        <i x="79"/>
        <i x="80"/>
        <i x="81"/>
        <i x="82"/>
        <i x="83"/>
        <i x="84"/>
        <i x="85"/>
        <i x="86"/>
        <i x="87"/>
        <i x="88"/>
        <i x="89"/>
        <i x="90"/>
        <i x="91"/>
        <i x="92"/>
        <i x="93"/>
        <i x="94"/>
        <i x="95"/>
        <i x="96"/>
        <i x="97"/>
        <i x="98"/>
        <i x="99"/>
        <i x="100"/>
        <i x="10"/>
        <i x="101"/>
        <i x="102"/>
        <i x="104"/>
        <i x="105"/>
        <i x="106"/>
        <i x="107"/>
        <i x="108"/>
        <i x="109"/>
        <i x="110"/>
        <i x="111"/>
        <i x="112"/>
        <i x="113"/>
        <i x="114"/>
        <i x="115"/>
        <i x="116"/>
        <i x="117"/>
        <i x="118"/>
        <i x="119"/>
        <i x="120"/>
        <i x="121"/>
        <i x="122"/>
        <i x="123"/>
        <i x="124"/>
        <i x="739" nd="1"/>
        <i x="661" nd="1"/>
        <i x="558" nd="1"/>
        <i x="587" nd="1"/>
        <i x="150" nd="1"/>
        <i x="588" nd="1"/>
        <i x="447" nd="1"/>
        <i x="395" nd="1"/>
        <i x="799" nd="1"/>
        <i x="316" nd="1"/>
        <i x="983" nd="1"/>
        <i x="396" nd="1"/>
        <i x="589" nd="1"/>
        <i x="448" nd="1"/>
        <i x="343" nd="1"/>
        <i x="941" nd="1"/>
        <i x="686" nd="1"/>
        <i x="633" nd="1"/>
        <i x="590" nd="1"/>
        <i x="358" nd="1"/>
        <i x="196" nd="1"/>
        <i x="896" nd="1"/>
        <i x="591" nd="1"/>
        <i x="559" nd="1"/>
        <i x="151" nd="1"/>
        <i x="897" nd="1"/>
        <i x="898" nd="1"/>
        <i x="449" nd="1"/>
        <i x="687" nd="1"/>
        <i x="942" nd="1"/>
        <i x="450" nd="1"/>
        <i x="317" nd="1"/>
        <i x="943" nd="1"/>
        <i x="899" nd="1"/>
        <i x="786" nd="1"/>
        <i x="516" nd="1"/>
        <i x="197" nd="1"/>
        <i x="634" nd="1"/>
        <i x="318" nd="1"/>
        <i x="800" nd="1"/>
        <i x="975" nd="1"/>
        <i x="976" nd="1"/>
        <i x="451" nd="1"/>
        <i x="688" nd="1"/>
        <i x="740" nd="1"/>
        <i x="198" nd="1"/>
        <i x="152" nd="1"/>
        <i x="635" nd="1"/>
        <i x="153" nd="1"/>
        <i x="900" nd="1"/>
        <i x="154" nd="1"/>
        <i x="397" nd="1"/>
        <i x="901" nd="1"/>
        <i x="560" nd="1"/>
        <i x="420" nd="1"/>
        <i x="561" nd="1"/>
        <i x="562" nd="1"/>
        <i x="563" nd="1"/>
        <i x="359" nd="1"/>
        <i x="127" nd="1"/>
        <i x="592" nd="1"/>
        <i x="689" nd="1"/>
        <i x="801" nd="1"/>
        <i x="662" nd="1"/>
        <i x="802" nd="1"/>
        <i x="621" nd="1"/>
        <i x="155" nd="1"/>
        <i x="1011" nd="1"/>
        <i x="126" nd="1"/>
        <i x="398" nd="1"/>
        <i x="319" nd="1"/>
        <i x="199" nd="1"/>
        <i x="344" nd="1"/>
        <i x="787" nd="1"/>
        <i x="452" nd="1"/>
        <i x="200" nd="1"/>
        <i x="201" nd="1"/>
        <i x="453" nd="1"/>
        <i x="202" nd="1"/>
        <i x="741" nd="1"/>
        <i x="148" nd="1"/>
        <i x="454" nd="1"/>
        <i x="564" nd="1"/>
        <i x="360" nd="1"/>
        <i x="399" nd="1"/>
        <i x="203" nd="1"/>
        <i x="798" nd="1"/>
        <i x="742" nd="1"/>
        <i x="944" nd="1"/>
        <i x="204" nd="1"/>
        <i x="361" nd="1"/>
        <i x="690" nd="1"/>
        <i x="946" nd="1"/>
        <i x="205" nd="1"/>
        <i x="455" nd="1"/>
        <i x="663" nd="1"/>
        <i x="456" nd="1"/>
        <i x="744" nd="1"/>
        <i x="743" nd="1"/>
        <i x="947" nd="1"/>
        <i x="873" nd="1"/>
        <i x="902" nd="1"/>
        <i x="362" nd="1"/>
        <i x="457" nd="1"/>
        <i x="156" nd="1"/>
        <i x="776" nd="1"/>
        <i x="363" nd="1"/>
        <i x="803" nd="1"/>
        <i x="948" nd="1"/>
        <i x="364" nd="1"/>
        <i x="128" nd="1"/>
        <i x="593" nd="1"/>
        <i x="206" nd="1"/>
        <i x="421" nd="1"/>
        <i x="129" nd="1"/>
        <i x="157" nd="1"/>
        <i x="458" nd="1"/>
        <i x="804" nd="1"/>
        <i x="459" nd="1"/>
        <i x="805" nd="1"/>
        <i x="903" nd="1"/>
        <i x="460" nd="1"/>
        <i x="566" nd="1"/>
        <i x="149" nd="1"/>
        <i x="345" nd="1"/>
        <i x="949" nd="1"/>
        <i x="1015" nd="1"/>
        <i x="904" nd="1"/>
        <i x="664" nd="1"/>
        <i x="806" nd="1"/>
        <i x="422" nd="1"/>
        <i x="207" nd="1"/>
        <i x="807" nd="1"/>
        <i x="636" nd="1"/>
        <i x="567" nd="1"/>
        <i x="697" nd="1"/>
        <i x="461" nd="1"/>
        <i x="877" nd="1"/>
        <i x="984" nd="1"/>
        <i x="905" nd="1"/>
        <i x="808" nd="1"/>
        <i x="809" nd="1"/>
        <i x="462" nd="1"/>
        <i x="810" nd="1"/>
        <i x="423" nd="1"/>
        <i x="400" nd="1"/>
        <i x="745" nd="1"/>
        <i x="208" nd="1"/>
        <i x="320" nd="1"/>
        <i x="424" nd="1"/>
        <i x="463" nd="1"/>
        <i x="811" nd="1"/>
        <i x="209" nd="1"/>
        <i x="222" nd="1"/>
        <i x="401" nd="1"/>
        <i x="210" nd="1"/>
        <i x="211" nd="1"/>
        <i x="746" nd="1"/>
        <i x="212" nd="1"/>
        <i x="213" nd="1"/>
        <i x="637" nd="1"/>
        <i x="223" nd="1"/>
        <i x="464" nd="1"/>
        <i x="465" nd="1"/>
        <i x="158" nd="1"/>
        <i x="638" nd="1"/>
        <i x="425" nd="1"/>
        <i x="214" nd="1"/>
        <i x="812" nd="1"/>
        <i x="777" nd="1"/>
        <i x="160" nd="1"/>
        <i x="906" nd="1"/>
        <i x="466" nd="1"/>
        <i x="594" nd="1"/>
        <i x="691" nd="1"/>
        <i x="874" nd="1"/>
        <i x="215" nd="1"/>
        <i x="568" nd="1"/>
        <i x="813" nd="1"/>
        <i x="692" nd="1"/>
        <i x="693" nd="1"/>
        <i x="814" nd="1"/>
        <i x="747" nd="1"/>
        <i x="216" nd="1"/>
        <i x="159" nd="1"/>
        <i x="365" nd="1"/>
        <i x="815" nd="1"/>
        <i x="875" nd="1"/>
        <i x="217" nd="1"/>
        <i x="467" nd="1"/>
        <i x="426" nd="1"/>
        <i x="218" nd="1"/>
        <i x="876" nd="1"/>
        <i x="907" nd="1"/>
        <i x="977" nd="1"/>
        <i x="694" nd="1"/>
        <i x="219" nd="1"/>
        <i x="665" nd="1"/>
        <i x="220" nd="1"/>
        <i x="468" nd="1"/>
        <i x="748" nd="1"/>
        <i x="221" nd="1"/>
        <i x="666" nd="1"/>
        <i x="1020" nd="1"/>
        <i x="695" nd="1"/>
        <i x="696" nd="1"/>
        <i x="908" nd="1"/>
        <i x="346" nd="1"/>
        <i x="816" nd="1"/>
        <i x="402" nd="1"/>
        <i x="950" nd="1"/>
        <i x="622" nd="1"/>
        <i x="623" nd="1"/>
        <i x="909" nd="1"/>
        <i x="788" nd="1"/>
        <i x="224" nd="1"/>
        <i x="749" nd="1"/>
        <i x="951" nd="1"/>
        <i x="639" nd="1"/>
        <i x="952" nd="1"/>
        <i x="667" nd="1"/>
        <i x="565" nd="1"/>
        <i x="750" nd="1"/>
        <i x="569" nd="1"/>
        <i x="161" nd="1"/>
        <i x="817" nd="1"/>
        <i x="668" nd="1"/>
        <i x="953" nd="1"/>
        <i x="698" nd="1"/>
        <i x="225" nd="1"/>
        <i x="469" nd="1"/>
        <i x="403" nd="1"/>
        <i x="347" nd="1"/>
        <i x="669" nd="1"/>
        <i x="954" nd="1"/>
        <i x="226" nd="1"/>
        <i x="818" nd="1"/>
        <i x="162" nd="1"/>
        <i x="570" nd="1"/>
        <i x="624" nd="1"/>
        <i x="404" nd="1"/>
        <i x="348" nd="1"/>
        <i x="699" nd="1"/>
        <i x="163" nd="1"/>
        <i x="640" nd="1"/>
        <i x="819" nd="1"/>
        <i x="641" nd="1"/>
        <i x="1013" nd="1"/>
        <i x="878" nd="1"/>
        <i x="470" nd="1"/>
        <i x="700" nd="1"/>
        <i x="701" nd="1"/>
        <i x="366" nd="1"/>
        <i x="751" nd="1"/>
        <i x="752" nd="1"/>
        <i x="595" nd="1"/>
        <i x="820" nd="1"/>
        <i x="821" nd="1"/>
        <i x="910" nd="1"/>
        <i x="471" nd="1"/>
        <i x="911" nd="1"/>
        <i x="321" nd="1"/>
        <i x="778" nd="1"/>
        <i x="227" nd="1"/>
        <i x="912" nd="1"/>
        <i x="342" nd="1"/>
        <i x="228" nd="1"/>
        <i x="822" nd="1"/>
        <i x="955" nd="1"/>
        <i x="823" nd="1"/>
        <i x="472" nd="1"/>
        <i x="625" nd="1"/>
        <i x="978" nd="1"/>
        <i x="473" nd="1"/>
        <i x="720" nd="1"/>
        <i x="913" nd="1"/>
        <i x="670" nd="1"/>
        <i x="642" nd="1"/>
        <i x="702" nd="1"/>
        <i x="474" nd="1"/>
        <i x="475" nd="1"/>
        <i x="476" nd="1"/>
        <i x="477" nd="1"/>
        <i x="478" nd="1"/>
        <i x="229" nd="1"/>
        <i x="479" nd="1"/>
        <i x="824" nd="1"/>
        <i x="130" nd="1"/>
        <i x="879" nd="1"/>
        <i x="480" nd="1"/>
        <i x="405" nd="1"/>
        <i x="825" nd="1"/>
        <i x="230" nd="1"/>
        <i x="231" nd="1"/>
        <i x="596" nd="1"/>
        <i x="779" nd="1"/>
        <i x="597" nd="1"/>
        <i x="956" nd="1"/>
        <i x="481" nd="1"/>
        <i x="826" nd="1"/>
        <i x="406" nd="1"/>
        <i x="753" nd="1"/>
        <i x="827" nd="1"/>
        <i x="232" nd="1"/>
        <i x="957" nd="1"/>
        <i x="367" nd="1"/>
        <i x="482" nd="1"/>
        <i x="703" nd="1"/>
        <i x="945" nd="1"/>
        <i x="483" nd="1"/>
        <i x="704" nd="1"/>
        <i x="705" nd="1"/>
        <i x="643" nd="1"/>
        <i x="914" nd="1"/>
        <i x="368" nd="1"/>
        <i x="828" nd="1"/>
        <i x="880" nd="1"/>
        <i x="484" nd="1"/>
        <i x="485" nd="1"/>
        <i x="486" nd="1"/>
        <i x="233" nd="1"/>
        <i x="789" nd="1"/>
        <i x="829" nd="1"/>
        <i x="487" nd="1"/>
        <i x="488" nd="1"/>
        <i x="234" nd="1"/>
        <i x="830" nd="1"/>
        <i x="235" nd="1"/>
        <i x="489" nd="1"/>
        <i x="754" nd="1"/>
        <i x="164" nd="1"/>
        <i x="831" nd="1"/>
        <i x="985" nd="1"/>
        <i x="626" nd="1"/>
        <i x="755" nd="1"/>
        <i x="915" nd="1"/>
        <i x="598" nd="1"/>
        <i x="916" nd="1"/>
        <i x="895" nd="1"/>
        <i x="917" nd="1"/>
        <i x="706" nd="1"/>
        <i x="707" nd="1"/>
        <i x="1010" nd="1"/>
        <i x="369" nd="1"/>
        <i x="708" nd="1"/>
        <i x="599" nd="1"/>
        <i x="600" nd="1"/>
        <i x="571" nd="1"/>
        <i x="236" nd="1"/>
        <i x="370" nd="1"/>
        <i x="958" nd="1"/>
        <i x="237" nd="1"/>
        <i x="490" nd="1"/>
        <i x="832" nd="1"/>
        <i x="833" nd="1"/>
        <i x="131" nd="1"/>
        <i x="491" nd="1"/>
        <i x="572" nd="1"/>
        <i x="427" nd="1"/>
        <i x="601" nd="1"/>
        <i x="834" nd="1"/>
        <i x="492" nd="1"/>
        <i x="239" nd="1"/>
        <i x="790" nd="1"/>
        <i x="709" nd="1"/>
        <i x="959" nd="1"/>
        <i x="322" nd="1"/>
        <i x="757" nd="1"/>
        <i x="710" nd="1"/>
        <i x="407" nd="1"/>
        <i x="408" nd="1"/>
        <i x="627" nd="1"/>
        <i x="711" nd="1"/>
        <i x="673" nd="1"/>
        <i x="323" nd="1"/>
        <i x="493" nd="1"/>
        <i x="349" nd="1"/>
        <i x="494" nd="1"/>
        <i x="414" nd="1"/>
        <i x="495" nd="1"/>
        <i x="602" nd="1"/>
        <i x="758" nd="1"/>
        <i x="1018" nd="1"/>
        <i x="986" nd="1"/>
        <i x="371" nd="1"/>
        <i x="780" nd="1"/>
        <i x="712" nd="1"/>
        <i x="241" nd="1"/>
        <i x="372" nd="1"/>
        <i x="240" nd="1"/>
        <i x="791" nd="1"/>
        <i x="756" nd="1"/>
        <i x="238" nd="1"/>
        <i x="835" nd="1"/>
        <i x="836" nd="1"/>
        <i x="713" nd="1"/>
        <i x="675" nd="1"/>
        <i x="496" nd="1"/>
        <i x="918" nd="1"/>
        <i x="1008" nd="1"/>
        <i x="919" nd="1"/>
        <i x="714" nd="1"/>
        <i x="573" nd="1"/>
        <i x="373" nd="1"/>
        <i x="428" nd="1"/>
        <i x="715" nd="1"/>
        <i x="429" nd="1"/>
        <i x="881" nd="1"/>
        <i x="759" nd="1"/>
        <i x="837" nd="1"/>
        <i x="760" nd="1"/>
        <i x="132" nd="1"/>
        <i x="243" nd="1"/>
        <i x="838" nd="1"/>
        <i x="497" nd="1"/>
        <i x="498" nd="1"/>
        <i x="165" nd="1"/>
        <i x="716" nd="1"/>
        <i x="166" nd="1"/>
        <i x="628" nd="1"/>
        <i x="882" nd="1"/>
        <i x="839" nd="1"/>
        <i x="133" nd="1"/>
        <i x="717" nd="1"/>
        <i x="134" nd="1"/>
        <i x="409" nd="1"/>
        <i x="987" nd="1"/>
        <i x="315" nd="1"/>
        <i x="499" nd="1"/>
        <i x="324" nd="1"/>
        <i x="671" nd="1"/>
        <i x="167" nd="1"/>
        <i x="168" nd="1"/>
        <i x="244" nd="1"/>
        <i x="325" nd="1"/>
        <i x="326" nd="1"/>
        <i x="792" nd="1"/>
        <i x="327" nd="1"/>
        <i x="840" nd="1"/>
        <i x="500" nd="1"/>
        <i x="574" nd="1"/>
        <i x="575" nd="1"/>
        <i x="576" nd="1"/>
        <i x="921" nd="1"/>
        <i x="374" nd="1"/>
        <i x="672" nd="1"/>
        <i x="350" nd="1"/>
        <i x="245" nd="1"/>
        <i x="375" nd="1"/>
        <i x="793" nd="1"/>
        <i x="1014" nd="1"/>
        <i x="999" nd="1"/>
        <i x="841" nd="1"/>
        <i x="842" nd="1"/>
        <i x="430" nd="1"/>
        <i x="246" nd="1"/>
        <i x="247" nd="1"/>
        <i x="248" nd="1"/>
        <i x="169" nd="1"/>
        <i x="431" nd="1"/>
        <i x="781" nd="1"/>
        <i x="419" nd="1"/>
        <i x="988" nd="1"/>
        <i x="432" nd="1"/>
        <i x="171" nd="1"/>
        <i x="351" nd="1"/>
        <i x="883" nd="1"/>
        <i x="501" nd="1"/>
        <i x="249" nd="1"/>
        <i x="922" nd="1"/>
        <i x="761" nd="1"/>
        <i x="250" nd="1"/>
        <i x="603" nd="1"/>
        <i x="923" nd="1"/>
        <i x="328" nd="1"/>
        <i x="586" nd="1"/>
        <i x="502" nd="1"/>
        <i x="503" nd="1"/>
        <i x="504" nd="1"/>
        <i x="251" nd="1"/>
        <i x="505" nd="1"/>
        <i x="329" nd="1"/>
        <i x="172" nd="1"/>
        <i x="577" nd="1"/>
        <i x="644" nd="1"/>
        <i x="252" nd="1"/>
        <i x="989" nd="1"/>
        <i x="578" nd="1"/>
        <i x="960" nd="1"/>
        <i x="843" nd="1"/>
        <i x="762" nd="1"/>
        <i x="844" nd="1"/>
        <i x="253" nd="1"/>
        <i x="718" nd="1"/>
        <i x="845" nd="1"/>
        <i x="604" nd="1"/>
        <i x="1000" nd="1"/>
        <i x="990" nd="1"/>
        <i x="924" nd="1"/>
        <i x="719" nd="1"/>
        <i x="254" nd="1"/>
        <i x="884" nd="1"/>
        <i x="255" nd="1"/>
        <i x="506" nd="1"/>
        <i x="330" nd="1"/>
        <i x="376" nd="1"/>
        <i x="256" nd="1"/>
        <i x="605" nd="1"/>
        <i x="410" nd="1"/>
        <i x="507" nd="1"/>
        <i x="257" nd="1"/>
        <i x="258" nd="1"/>
        <i x="606" nd="1"/>
        <i x="331" nd="1"/>
        <i x="846" nd="1"/>
        <i x="135" nd="1"/>
        <i x="847" nd="1"/>
        <i x="961" nd="1"/>
        <i x="885" nd="1"/>
        <i x="925" nd="1"/>
        <i x="763" nd="1"/>
        <i x="764" nd="1"/>
        <i x="508" nd="1"/>
        <i x="259" nd="1"/>
        <i x="848" nd="1"/>
        <i x="509" nd="1"/>
        <i x="510" nd="1"/>
        <i x="685" nd="1"/>
        <i x="377" nd="1"/>
        <i x="260" nd="1"/>
        <i x="261" nd="1"/>
        <i x="991" nd="1"/>
        <i x="262" nd="1"/>
        <i x="645" nd="1"/>
        <i x="411" nd="1"/>
        <i x="332" nd="1"/>
        <i x="785" nd="1"/>
        <i x="263" nd="1"/>
        <i x="378" nd="1"/>
        <i x="849" nd="1"/>
        <i x="926" nd="1"/>
        <i x="379" nd="1"/>
        <i x="782" nd="1"/>
        <i x="646" nd="1"/>
        <i x="850" nd="1"/>
        <i x="173" nd="1"/>
        <i x="136" nd="1"/>
        <i x="264" nd="1"/>
        <i x="607" nd="1"/>
        <i x="608" nd="1"/>
        <i x="647" nd="1"/>
        <i x="927" nd="1"/>
        <i x="433" nd="1"/>
        <i x="648" nd="1"/>
        <i x="721" nd="1"/>
        <i x="137" nd="1"/>
        <i x="138" nd="1"/>
        <i x="357" nd="1"/>
        <i x="992" nd="1"/>
        <i x="722" nd="1"/>
        <i x="962" nd="1"/>
        <i x="928" nd="1"/>
        <i x="723" nd="1"/>
        <i x="412" nd="1"/>
        <i x="434" nd="1"/>
        <i x="794" nd="1"/>
        <i x="649" nd="1"/>
        <i x="851" nd="1"/>
        <i x="724" nd="1"/>
        <i x="1001" nd="1"/>
        <i x="265" nd="1"/>
        <i x="1002" nd="1"/>
        <i x="1017" nd="1"/>
        <i x="139" nd="1"/>
        <i x="676" nd="1"/>
        <i x="435" nd="1"/>
        <i x="677" nd="1"/>
        <i x="1003" nd="1"/>
        <i x="1004" nd="1"/>
        <i x="436" nd="1"/>
        <i x="679" nd="1"/>
        <i x="678" nd="1"/>
        <i x="1009" nd="1"/>
        <i x="852" nd="1"/>
        <i x="352" nd="1"/>
        <i x="979" nd="1"/>
        <i x="511" nd="1"/>
        <i x="765" nd="1"/>
        <i x="380" nd="1"/>
        <i x="853" nd="1"/>
        <i x="512" nd="1"/>
        <i x="725" nd="1"/>
        <i x="381" nd="1"/>
        <i x="929" nd="1"/>
        <i x="437" nd="1"/>
        <i x="513" nd="1"/>
        <i x="514" nd="1"/>
        <i x="557" nd="1"/>
        <i x="783" nd="1"/>
        <i x="795" nd="1"/>
        <i x="266" nd="1"/>
        <i x="515" nd="1"/>
        <i x="766" nd="1"/>
        <i x="267" nd="1"/>
        <i x="268" nd="1"/>
        <i x="993" nd="1"/>
        <i x="174" nd="1"/>
        <i x="650" nd="1"/>
        <i x="140" nd="1"/>
        <i x="680" nd="1"/>
        <i x="517" nd="1"/>
        <i x="413" nd="1"/>
        <i x="579" nd="1"/>
        <i x="580" nd="1"/>
        <i x="175" nd="1"/>
        <i x="930" nd="1"/>
        <i x="963" nd="1"/>
        <i x="620" nd="1"/>
        <i x="333" nd="1"/>
        <i x="334" nd="1"/>
        <i x="609" nd="1"/>
        <i x="726" nd="1"/>
        <i x="964" nd="1"/>
        <i x="931" nd="1"/>
        <i x="269" nd="1"/>
        <i x="382" nd="1"/>
        <i x="932" nd="1"/>
        <i x="854" nd="1"/>
        <i x="141" nd="1"/>
        <i x="651" nd="1"/>
        <i x="270" nd="1"/>
        <i x="994" nd="1"/>
        <i x="271" nd="1"/>
        <i x="438" nd="1"/>
        <i x="610" nd="1"/>
        <i x="335" nd="1"/>
        <i x="767" nd="1"/>
        <i x="933" nd="1"/>
        <i x="784" nd="1"/>
        <i x="272" nd="1"/>
        <i x="336" nd="1"/>
        <i x="727" nd="1"/>
        <i x="886" nd="1"/>
        <i x="611" nd="1"/>
        <i x="415" nd="1"/>
        <i x="855" nd="1"/>
        <i x="439" nd="1"/>
        <i x="735" nd="1"/>
        <i x="440" nd="1"/>
        <i x="934" nd="1"/>
        <i x="518" nd="1"/>
        <i x="856" nd="1"/>
        <i x="887" nd="1"/>
        <i x="519" nd="1"/>
        <i x="441" nd="1"/>
        <i x="768" nd="1"/>
        <i x="681" nd="1"/>
        <i x="520" nd="1"/>
        <i x="176" nd="1"/>
        <i x="416" nd="1"/>
        <i x="273" nd="1"/>
        <i x="177" nd="1"/>
        <i x="178" nd="1"/>
        <i x="857" nd="1"/>
        <i x="179" nd="1"/>
        <i x="180" nd="1"/>
        <i x="858" nd="1"/>
        <i x="337" nd="1"/>
        <i x="738" nd="1"/>
        <i x="859" nd="1"/>
        <i x="274" nd="1"/>
        <i x="894" nd="1"/>
        <i x="442" nd="1"/>
        <i x="353" nd="1"/>
        <i x="1012" nd="1"/>
        <i x="581" nd="1"/>
        <i x="682" nd="1"/>
        <i x="888" nd="1"/>
        <i x="521" nd="1"/>
        <i x="629" nd="1"/>
        <i x="181" nd="1"/>
        <i x="683" nd="1"/>
        <i x="729" nd="1"/>
        <i x="275" nd="1"/>
        <i x="995" nd="1"/>
        <i x="892" nd="1"/>
        <i x="889" nd="1"/>
        <i x="417" nd="1"/>
        <i x="182" nd="1"/>
        <i x="276" nd="1"/>
        <i x="860" nd="1"/>
        <i x="277" nd="1"/>
        <i x="890" nd="1"/>
        <i x="183" nd="1"/>
        <i x="278" nd="1"/>
        <i x="891" nd="1"/>
        <i x="730" nd="1"/>
        <i x="443" nd="1"/>
        <i x="383" nd="1"/>
        <i x="652" nd="1"/>
        <i x="920" nd="1"/>
        <i x="861" nd="1"/>
        <i x="354" nd="1"/>
        <i x="653" nd="1"/>
        <i x="728" nd="1"/>
        <i x="654" nd="1"/>
        <i x="655" nd="1"/>
        <i x="184" nd="1"/>
        <i x="170" nd="1"/>
        <i x="862" nd="1"/>
        <i x="935" nd="1"/>
        <i x="142" nd="1"/>
        <i x="280" nd="1"/>
        <i x="632" nd="1"/>
        <i x="185" nd="1"/>
        <i x="796" nd="1"/>
        <i x="281" nd="1"/>
        <i x="186" nd="1"/>
        <i x="1019" nd="1"/>
        <i x="282" nd="1"/>
        <i x="731" nd="1"/>
        <i x="279" nd="1"/>
        <i x="384" nd="1"/>
        <i x="769" nd="1"/>
        <i x="940" nd="1"/>
        <i x="893" nd="1"/>
        <i x="143" nd="1"/>
        <i x="797" nd="1"/>
        <i x="732" nd="1"/>
        <i x="980" nd="1"/>
        <i x="770" nd="1"/>
        <i x="522" nd="1"/>
        <i x="283" nd="1"/>
        <i x="284" nd="1"/>
        <i x="523" nd="1"/>
        <i x="965" nd="1"/>
        <i x="285" nd="1"/>
        <i x="524" nd="1"/>
        <i x="1005" nd="1"/>
        <i x="771" nd="1"/>
        <i x="525" nd="1"/>
        <i x="385" nd="1"/>
        <i x="863" nd="1"/>
        <i x="526" nd="1"/>
        <i x="187" nd="1"/>
        <i x="872" nd="1"/>
        <i x="582" nd="1"/>
        <i x="656" nd="1"/>
        <i x="527" nd="1"/>
        <i x="286" nd="1"/>
        <i x="288" nd="1"/>
        <i x="864" nd="1"/>
        <i x="287" nd="1"/>
        <i x="289" nd="1"/>
        <i x="355" nd="1"/>
        <i x="144" nd="1"/>
        <i x="356" nd="1"/>
        <i x="290" nd="1"/>
        <i x="188" nd="1"/>
        <i x="528" nd="1"/>
        <i x="291" nd="1"/>
        <i x="293" nd="1"/>
        <i x="292" nd="1"/>
        <i x="386" nd="1"/>
        <i x="865" nd="1"/>
        <i x="145" nd="1"/>
        <i x="387" nd="1"/>
        <i x="612" nd="1"/>
        <i x="529" nd="1"/>
        <i x="388" nd="1"/>
        <i x="530" nd="1"/>
        <i x="531" nd="1"/>
        <i x="338" nd="1"/>
        <i x="866" nd="1"/>
        <i x="532" nd="1"/>
        <i x="294" nd="1"/>
        <i x="295" nd="1"/>
        <i x="533" nd="1"/>
        <i x="296" nd="1"/>
        <i x="534" nd="1"/>
        <i x="583" nd="1"/>
        <i x="189" nd="1"/>
        <i x="418" nd="1"/>
        <i x="996" nd="1"/>
        <i x="981" nd="1"/>
        <i x="733" nd="1"/>
        <i x="734" nd="1"/>
        <i x="1016" nd="1"/>
        <i x="613" nd="1"/>
        <i x="297" nd="1"/>
        <i x="997" nd="1"/>
        <i x="535" nd="1"/>
        <i x="615" nd="1"/>
        <i x="536" nd="1"/>
        <i x="657" nd="1"/>
        <i x="537" nd="1"/>
        <i x="298" nd="1"/>
        <i x="772" nd="1"/>
        <i x="616" nd="1"/>
        <i x="614" nd="1"/>
        <i x="538" nd="1"/>
        <i x="299" nd="1"/>
        <i x="300" nd="1"/>
        <i x="539" nd="1"/>
        <i x="773" nd="1"/>
        <i x="444" nd="1"/>
        <i x="617" nd="1"/>
        <i x="389" nd="1"/>
        <i x="390" nd="1"/>
        <i x="301" nd="1"/>
        <i x="302" nd="1"/>
        <i x="190" nd="1"/>
        <i x="303" nd="1"/>
        <i x="540" nd="1"/>
        <i x="541" nd="1"/>
        <i x="304" nd="1"/>
        <i x="867" nd="1"/>
        <i x="305" nd="1"/>
        <i x="542" nd="1"/>
        <i x="391" nd="1"/>
        <i x="966" nd="1"/>
        <i x="306" nd="1"/>
        <i x="392" nd="1"/>
        <i x="998" nd="1"/>
        <i x="967" nd="1"/>
        <i x="146" nd="1"/>
        <i x="445" nd="1"/>
        <i x="968" nd="1"/>
        <i x="195" nd="1"/>
        <i x="307" nd="1"/>
        <i x="736" nd="1"/>
        <i x="191" nd="1"/>
        <i x="192" nd="1"/>
        <i x="308" nd="1"/>
        <i x="309" nd="1"/>
        <i x="310" nd="1"/>
        <i x="543" nd="1"/>
        <i x="544" nd="1"/>
        <i x="969" nd="1"/>
        <i x="311" nd="1"/>
        <i x="546" nd="1"/>
        <i x="584" nd="1"/>
        <i x="585" nd="1"/>
        <i x="674" nd="1"/>
        <i x="630" nd="1"/>
        <i x="631" nd="1"/>
        <i x="147" nd="1"/>
        <i x="547" nd="1"/>
        <i x="446" nd="1"/>
        <i x="868" nd="1"/>
        <i x="936" nd="1"/>
        <i x="1006" nd="1"/>
        <i x="394" nd="1"/>
        <i x="869" nd="1"/>
        <i x="937" nd="1"/>
        <i x="312" nd="1"/>
        <i x="548" nd="1"/>
        <i x="970" nd="1"/>
        <i x="870" nd="1"/>
        <i x="549" nd="1"/>
        <i x="339" nd="1"/>
        <i x="971" nd="1"/>
        <i x="774" nd="1"/>
        <i x="242" nd="1"/>
        <i x="545" nd="1"/>
        <i x="775" nd="1"/>
        <i x="393" nd="1"/>
        <i x="1007" nd="1"/>
        <i x="550" nd="1"/>
        <i x="938" nd="1"/>
        <i x="340" nd="1"/>
        <i x="193" nd="1"/>
        <i x="551" nd="1"/>
        <i x="939" nd="1"/>
        <i x="660" nd="1"/>
        <i x="618" nd="1"/>
        <i x="552" nd="1"/>
        <i x="553" nd="1"/>
        <i x="313" nd="1"/>
        <i x="684" nd="1"/>
        <i x="341" nd="1"/>
        <i x="554" nd="1"/>
        <i x="737" nd="1"/>
        <i x="619" nd="1"/>
        <i x="982" nd="1"/>
        <i x="972" nd="1"/>
        <i x="973" nd="1"/>
        <i x="194" nd="1"/>
        <i x="871" nd="1"/>
        <i x="658" nd="1"/>
        <i x="974" nd="1"/>
        <i x="314" nd="1"/>
        <i x="555" nd="1"/>
        <i x="556" nd="1"/>
        <i x="659"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EPARTAMENTO" xr10:uid="{04BA6B3D-CEEC-491D-A854-8B613DEC31E1}" sourceName="DEPARTAMENTO">
  <pivotTables>
    <pivotTable tabId="18" name="TablaDinámica1"/>
    <pivotTable tabId="18" name="TablaDinámica2"/>
    <pivotTable tabId="18" name="TablaDinámica3"/>
    <pivotTable tabId="19" name="TablaDinámica8"/>
    <pivotTable tabId="19" name="TablaDinámica9"/>
    <pivotTable tabId="19" name="TablaDinámica10"/>
    <pivotTable tabId="18" name="TablaDinámica11"/>
    <pivotTable tabId="19" name="TablaDinámica12"/>
    <pivotTable tabId="18" name="TablaDinámica5"/>
    <pivotTable tabId="18" name="TablaDinámica9"/>
  </pivotTables>
  <data>
    <tabular pivotCacheId="1517979396" customListSort="0" crossFilter="none">
      <items count="33">
        <i x="28"/>
        <i x="0" s="1"/>
        <i x="24"/>
        <i x="27"/>
        <i x="1"/>
        <i x="2"/>
        <i x="3"/>
        <i x="4"/>
        <i x="5"/>
        <i x="6"/>
        <i x="25"/>
        <i x="7"/>
        <i x="8"/>
        <i x="11"/>
        <i x="9"/>
        <i x="10"/>
        <i x="29"/>
        <i x="30"/>
        <i x="12"/>
        <i x="13"/>
        <i x="14"/>
        <i x="15"/>
        <i x="16"/>
        <i x="17"/>
        <i x="26"/>
        <i x="18"/>
        <i x="19"/>
        <i x="20"/>
        <i x="21"/>
        <i x="22"/>
        <i x="23"/>
        <i x="31"/>
        <i x="32"/>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UNICIPIO" xr10:uid="{0625B807-9880-4746-9654-5387DA8E1A90}" cache="SegmentaciónDeDatos_MUNICIPIO" caption="MUNICIPIO" columnCount="7" style="SlicerStyleLight4 2" lockedPosition="1" rowHeight="241300"/>
  <slicer name="DEPARTAMENTO" xr10:uid="{DACB25FB-FC7C-48A1-A67D-AE1D518318C1}" cache="SegmentaciónDeDatos_DEPARTAMENTO" caption="DEPARTAMENTO" startItem="20" columnCount="4" style="SlicerStyleLight4 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UNICIPIO 1" xr10:uid="{18DC7CAD-AF53-4DB6-A905-96DEC96F93C8}" cache="SegmentaciónDeDatos_MUNICIPIO" caption="MUNICIPIO" startItem="7" columnCount="7" style="SlicerStyleLight4 2" lockedPosition="1" rowHeight="241300"/>
  <slicer name="DEPARTAMENTO 1" xr10:uid="{894EC601-CBB6-4653-BAA8-3AF9F9CAAECB}" cache="SegmentaciónDeDatos_DEPARTAMENTO" caption="DEPARTAMENTO" columnCount="4" style="SlicerStyleLight4 2" lockedPosition="1"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none" rtlCol="0" anchor="t">
        <a:noAutofit/>
      </a:bodyPr>
      <a:lstStyle>
        <a:defPPr algn="l">
          <a:defRPr sz="1400" b="1">
            <a:solidFill>
              <a:sysClr val="windowText" lastClr="000000"/>
            </a:solidFill>
            <a:latin typeface="Tahoma" panose="020B0604030504040204" pitchFamily="34" charset="0"/>
            <a:ea typeface="Tahoma" panose="020B0604030504040204" pitchFamily="34" charset="0"/>
            <a:cs typeface="Tahoma" panose="020B0604030504040204" pitchFamily="34" charset="0"/>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app.powerbi.com/view?r=eyJrIjoiODFmZWZlZTUtNzhkOS00ZjM2LWIzNjEtYjQwYjAzNmFiMjA0IiwidCI6IjU5NjRkOWYyLWFlYjYtNDhkOS1hNTNkLTdhYjVjYjFkMDdlOCIsImMiOjR9" TargetMode="External"/><Relationship Id="rId13" Type="http://schemas.openxmlformats.org/officeDocument/2006/relationships/comments" Target="../comments1.xml"/><Relationship Id="rId3" Type="http://schemas.openxmlformats.org/officeDocument/2006/relationships/pivotTable" Target="../pivotTables/pivotTable3.xml"/><Relationship Id="rId7" Type="http://schemas.openxmlformats.org/officeDocument/2006/relationships/hyperlink" Target="https://app.powerbi.com/view?r=eyJrIjoiODFmZWZlZTUtNzhkOS00ZjM2LWIzNjEtYjQwYjAzNmFiMjA0IiwidCI6IjU5NjRkOWYyLWFlYjYtNDhkOS1hNTNkLTdhYjVjYjFkMDdlOCIsImMiOjR9" TargetMode="External"/><Relationship Id="rId12"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vmlDrawing" Target="../drawings/vmlDrawing1.vml"/><Relationship Id="rId5" Type="http://schemas.openxmlformats.org/officeDocument/2006/relationships/pivotTable" Target="../pivotTables/pivotTable5.xml"/><Relationship Id="rId10"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microsoft.com/office/2007/relationships/slicer" Target="../slicers/slicer2.xml"/><Relationship Id="rId3" Type="http://schemas.openxmlformats.org/officeDocument/2006/relationships/pivotTable" Target="../pivotTables/pivotTable9.xml"/><Relationship Id="rId7" Type="http://schemas.openxmlformats.org/officeDocument/2006/relationships/vmlDrawing" Target="../drawings/vmlDrawing2.v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pivotTable" Target="../pivotTables/pivotTable10.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7EF0D-689D-49CE-AEF8-DBBFE5FF94B3}">
  <sheetPr filterMode="1"/>
  <dimension ref="A1:AP1135"/>
  <sheetViews>
    <sheetView topLeftCell="A151" zoomScale="90" zoomScaleNormal="90" workbookViewId="0">
      <pane xSplit="4" topLeftCell="V1" activePane="topRight" state="frozen"/>
      <selection pane="topRight" activeCell="W1137" sqref="W1137"/>
    </sheetView>
  </sheetViews>
  <sheetFormatPr baseColWidth="10" defaultColWidth="11.42578125" defaultRowHeight="16.5" x14ac:dyDescent="0.25"/>
  <cols>
    <col min="1" max="1" width="11.42578125" style="1"/>
    <col min="2" max="2" width="12.7109375" style="1" customWidth="1"/>
    <col min="3" max="3" width="13.28515625" style="1" customWidth="1"/>
    <col min="4" max="4" width="11.42578125" style="1" customWidth="1"/>
    <col min="5" max="5" width="22.85546875" style="1" customWidth="1"/>
    <col min="6" max="8" width="24.28515625" style="1" customWidth="1"/>
    <col min="9" max="9" width="11.42578125" customWidth="1"/>
    <col min="10" max="10" width="11.5703125" style="1" customWidth="1"/>
    <col min="11" max="11" width="11.5703125" customWidth="1"/>
    <col min="12" max="14" width="11.5703125" style="1" customWidth="1"/>
    <col min="15" max="15" width="11.5703125" customWidth="1"/>
    <col min="16" max="20" width="11.5703125" style="1" customWidth="1"/>
    <col min="21" max="21" width="11.42578125" customWidth="1"/>
    <col min="22" max="24" width="11.5703125" style="1" customWidth="1"/>
    <col min="25" max="25" width="11.42578125" customWidth="1"/>
    <col min="26" max="28" width="11.5703125" style="1" customWidth="1"/>
    <col min="29" max="29" width="11.42578125" customWidth="1"/>
    <col min="30" max="30" width="16.28515625" style="1" customWidth="1"/>
    <col min="31" max="31" width="11.42578125" style="3" customWidth="1"/>
    <col min="32" max="40" width="11.42578125" style="1" customWidth="1"/>
    <col min="41" max="16384" width="11.42578125" style="1"/>
  </cols>
  <sheetData>
    <row r="1" spans="1:42" s="68" customFormat="1" ht="33" x14ac:dyDescent="0.25">
      <c r="A1" s="68" t="s">
        <v>0</v>
      </c>
      <c r="B1" s="68" t="s">
        <v>1</v>
      </c>
      <c r="C1" s="68" t="s">
        <v>2</v>
      </c>
      <c r="D1" s="68" t="s">
        <v>3</v>
      </c>
      <c r="E1" s="68" t="s">
        <v>4</v>
      </c>
      <c r="F1" s="76" t="s">
        <v>5</v>
      </c>
      <c r="G1" s="76" t="s">
        <v>6</v>
      </c>
      <c r="H1" s="76" t="s">
        <v>7</v>
      </c>
      <c r="I1" s="76" t="s">
        <v>8</v>
      </c>
      <c r="J1" s="77" t="s">
        <v>9</v>
      </c>
      <c r="K1" s="77" t="s">
        <v>10</v>
      </c>
      <c r="L1" s="77" t="s">
        <v>11</v>
      </c>
      <c r="M1" s="77" t="s">
        <v>12</v>
      </c>
      <c r="N1" s="78" t="s">
        <v>13</v>
      </c>
      <c r="O1" s="78" t="s">
        <v>14</v>
      </c>
      <c r="P1" s="78" t="s">
        <v>15</v>
      </c>
      <c r="Q1" s="78" t="s">
        <v>16</v>
      </c>
      <c r="R1" s="79" t="s">
        <v>17</v>
      </c>
      <c r="S1" s="79" t="s">
        <v>18</v>
      </c>
      <c r="T1" s="79" t="s">
        <v>19</v>
      </c>
      <c r="U1" s="79" t="s">
        <v>20</v>
      </c>
      <c r="V1" s="80" t="s">
        <v>21</v>
      </c>
      <c r="W1" s="92" t="s">
        <v>22</v>
      </c>
      <c r="X1" s="80" t="s">
        <v>23</v>
      </c>
      <c r="Y1" s="80" t="s">
        <v>24</v>
      </c>
      <c r="Z1" s="81" t="s">
        <v>25</v>
      </c>
      <c r="AA1" s="81" t="s">
        <v>26</v>
      </c>
      <c r="AB1" s="81" t="s">
        <v>27</v>
      </c>
      <c r="AC1" s="81" t="s">
        <v>28</v>
      </c>
      <c r="AD1" s="68" t="s">
        <v>29</v>
      </c>
      <c r="AE1" s="74" t="s">
        <v>30</v>
      </c>
      <c r="AF1" s="68" t="s">
        <v>31</v>
      </c>
      <c r="AG1" s="68" t="s">
        <v>32</v>
      </c>
      <c r="AH1" s="68" t="s">
        <v>33</v>
      </c>
      <c r="AI1" s="68" t="s">
        <v>34</v>
      </c>
      <c r="AJ1" s="68" t="s">
        <v>35</v>
      </c>
      <c r="AK1" s="68" t="s">
        <v>36</v>
      </c>
      <c r="AL1" s="68" t="s">
        <v>1336</v>
      </c>
      <c r="AM1" s="68" t="s">
        <v>1337</v>
      </c>
      <c r="AN1" s="68" t="s">
        <v>37</v>
      </c>
    </row>
    <row r="2" spans="1:42" hidden="1" x14ac:dyDescent="0.25">
      <c r="A2" s="1">
        <v>5001</v>
      </c>
      <c r="B2" s="1" t="s">
        <v>38</v>
      </c>
      <c r="C2" s="1">
        <v>5</v>
      </c>
      <c r="D2" s="1" t="s">
        <v>39</v>
      </c>
      <c r="E2" s="2">
        <v>387155</v>
      </c>
      <c r="F2" s="2">
        <v>5557</v>
      </c>
      <c r="G2" s="2">
        <v>7</v>
      </c>
      <c r="H2" s="2">
        <v>101</v>
      </c>
      <c r="I2" s="75">
        <v>410</v>
      </c>
      <c r="J2">
        <v>4086</v>
      </c>
      <c r="K2">
        <v>1</v>
      </c>
      <c r="L2">
        <v>137</v>
      </c>
      <c r="M2">
        <v>365</v>
      </c>
      <c r="N2">
        <v>23195</v>
      </c>
      <c r="O2">
        <v>6</v>
      </c>
      <c r="P2">
        <v>1325</v>
      </c>
      <c r="Q2">
        <v>5461</v>
      </c>
      <c r="R2" s="2">
        <v>67020</v>
      </c>
      <c r="S2" s="2">
        <v>18</v>
      </c>
      <c r="T2" s="2">
        <v>1832</v>
      </c>
      <c r="U2" s="75">
        <v>9388</v>
      </c>
      <c r="V2" s="2">
        <v>30505</v>
      </c>
      <c r="W2" s="2">
        <v>12</v>
      </c>
      <c r="X2" s="2">
        <v>605</v>
      </c>
      <c r="Y2" s="75">
        <v>3467</v>
      </c>
      <c r="Z2" s="2">
        <v>24069</v>
      </c>
      <c r="AA2" s="2">
        <v>7</v>
      </c>
      <c r="AB2" s="2">
        <v>499</v>
      </c>
      <c r="AC2" s="75">
        <v>3353</v>
      </c>
      <c r="AD2" s="2">
        <v>2616335</v>
      </c>
      <c r="AE2" s="3">
        <f t="shared" ref="AE2:AE65" si="0">E2/AD2</f>
        <v>0.14797608104466745</v>
      </c>
      <c r="AF2" s="1">
        <v>0</v>
      </c>
      <c r="AG2" s="1" t="s">
        <v>40</v>
      </c>
      <c r="AH2" s="1" t="s">
        <v>41</v>
      </c>
      <c r="AI2" s="1">
        <v>2.88</v>
      </c>
      <c r="AJ2" s="1">
        <v>1</v>
      </c>
      <c r="AK2" s="1" t="s">
        <v>42</v>
      </c>
      <c r="AL2" s="1">
        <v>3677</v>
      </c>
      <c r="AM2" s="1">
        <v>3969</v>
      </c>
      <c r="AN2" s="1">
        <v>9</v>
      </c>
      <c r="AO2" s="14"/>
    </row>
    <row r="3" spans="1:42" hidden="1" x14ac:dyDescent="0.25">
      <c r="A3" s="1">
        <v>5002</v>
      </c>
      <c r="B3" s="1" t="s">
        <v>43</v>
      </c>
      <c r="C3" s="1">
        <v>5</v>
      </c>
      <c r="D3" s="1" t="s">
        <v>39</v>
      </c>
      <c r="E3" s="2">
        <v>4656</v>
      </c>
      <c r="F3" s="2">
        <v>47</v>
      </c>
      <c r="G3" s="2">
        <v>0</v>
      </c>
      <c r="H3" s="2">
        <v>1</v>
      </c>
      <c r="I3" s="75">
        <v>8</v>
      </c>
      <c r="J3">
        <v>52</v>
      </c>
      <c r="K3">
        <v>0</v>
      </c>
      <c r="L3">
        <v>1</v>
      </c>
      <c r="M3">
        <v>3</v>
      </c>
      <c r="N3">
        <v>138</v>
      </c>
      <c r="O3">
        <v>0</v>
      </c>
      <c r="P3">
        <v>13</v>
      </c>
      <c r="Q3">
        <v>16</v>
      </c>
      <c r="R3" s="2">
        <v>1385</v>
      </c>
      <c r="S3" s="2">
        <v>0</v>
      </c>
      <c r="T3" s="2">
        <v>8</v>
      </c>
      <c r="U3" s="75">
        <v>25</v>
      </c>
      <c r="V3" s="2">
        <v>410</v>
      </c>
      <c r="W3" s="2">
        <v>0</v>
      </c>
      <c r="X3" s="2">
        <v>3</v>
      </c>
      <c r="Y3" s="75">
        <v>9</v>
      </c>
      <c r="Z3" s="2">
        <v>278</v>
      </c>
      <c r="AA3" s="2">
        <v>0</v>
      </c>
      <c r="AB3" s="2">
        <v>5</v>
      </c>
      <c r="AC3" s="75">
        <v>3</v>
      </c>
      <c r="AD3" s="2">
        <v>21468</v>
      </c>
      <c r="AE3" s="3">
        <f t="shared" si="0"/>
        <v>0.21688093907210731</v>
      </c>
      <c r="AF3" s="1">
        <v>0</v>
      </c>
      <c r="AG3" s="1" t="s">
        <v>44</v>
      </c>
      <c r="AH3" s="1" t="s">
        <v>45</v>
      </c>
      <c r="AI3" s="1">
        <v>2.88</v>
      </c>
      <c r="AJ3" s="1">
        <v>0</v>
      </c>
      <c r="AK3" s="1" t="s">
        <v>46</v>
      </c>
      <c r="AL3" s="1">
        <v>1</v>
      </c>
      <c r="AM3" s="1">
        <v>2</v>
      </c>
      <c r="AN3" s="1">
        <v>0</v>
      </c>
    </row>
    <row r="4" spans="1:42" hidden="1" x14ac:dyDescent="0.25">
      <c r="A4" s="1">
        <v>5004</v>
      </c>
      <c r="B4" s="1" t="s">
        <v>47</v>
      </c>
      <c r="C4" s="1">
        <v>5</v>
      </c>
      <c r="D4" s="1" t="s">
        <v>39</v>
      </c>
      <c r="E4" s="2">
        <v>944</v>
      </c>
      <c r="F4" s="2">
        <v>12</v>
      </c>
      <c r="G4" s="2">
        <v>0</v>
      </c>
      <c r="H4" s="2">
        <v>0</v>
      </c>
      <c r="I4" s="75">
        <v>0</v>
      </c>
      <c r="J4">
        <v>16</v>
      </c>
      <c r="K4">
        <v>0</v>
      </c>
      <c r="L4">
        <v>0</v>
      </c>
      <c r="M4">
        <v>0</v>
      </c>
      <c r="N4">
        <v>7</v>
      </c>
      <c r="O4">
        <v>0</v>
      </c>
      <c r="P4">
        <v>0</v>
      </c>
      <c r="Q4">
        <v>0</v>
      </c>
      <c r="R4" s="2">
        <v>346</v>
      </c>
      <c r="S4" s="2">
        <v>0</v>
      </c>
      <c r="T4" s="2">
        <v>5</v>
      </c>
      <c r="U4" s="75">
        <v>0</v>
      </c>
      <c r="V4" s="2">
        <v>86</v>
      </c>
      <c r="W4" s="2">
        <v>0</v>
      </c>
      <c r="X4" s="2">
        <v>0</v>
      </c>
      <c r="Y4" s="75">
        <v>0</v>
      </c>
      <c r="Z4" s="2">
        <v>37</v>
      </c>
      <c r="AA4" s="2">
        <v>0</v>
      </c>
      <c r="AB4" s="2">
        <v>0</v>
      </c>
      <c r="AC4" s="75">
        <v>1</v>
      </c>
      <c r="AD4" s="2">
        <v>2855</v>
      </c>
      <c r="AE4" s="3">
        <f t="shared" si="0"/>
        <v>0.33064798598949213</v>
      </c>
      <c r="AF4" s="1">
        <v>0</v>
      </c>
      <c r="AG4" s="1" t="s">
        <v>40</v>
      </c>
      <c r="AH4" s="1" t="s">
        <v>45</v>
      </c>
      <c r="AI4" s="1">
        <v>2.88</v>
      </c>
      <c r="AJ4" s="1">
        <v>0</v>
      </c>
      <c r="AK4" s="1" t="s">
        <v>46</v>
      </c>
      <c r="AL4" s="1">
        <v>1</v>
      </c>
      <c r="AM4" s="1">
        <v>1</v>
      </c>
      <c r="AN4" s="1">
        <v>0</v>
      </c>
    </row>
    <row r="5" spans="1:42" hidden="1" x14ac:dyDescent="0.25">
      <c r="A5" s="1">
        <v>5021</v>
      </c>
      <c r="B5" s="1" t="s">
        <v>48</v>
      </c>
      <c r="C5" s="1">
        <v>5</v>
      </c>
      <c r="D5" s="1" t="s">
        <v>39</v>
      </c>
      <c r="E5" s="2">
        <v>3084</v>
      </c>
      <c r="F5" s="2">
        <v>30</v>
      </c>
      <c r="G5" s="2">
        <v>0</v>
      </c>
      <c r="H5" s="2">
        <v>0</v>
      </c>
      <c r="I5" s="75">
        <v>1</v>
      </c>
      <c r="J5">
        <v>19</v>
      </c>
      <c r="K5">
        <v>0</v>
      </c>
      <c r="L5">
        <v>0</v>
      </c>
      <c r="M5">
        <v>2</v>
      </c>
      <c r="N5">
        <v>40</v>
      </c>
      <c r="O5">
        <v>0</v>
      </c>
      <c r="P5">
        <v>0</v>
      </c>
      <c r="Q5">
        <v>0</v>
      </c>
      <c r="R5" s="2">
        <v>498</v>
      </c>
      <c r="S5" s="2">
        <v>0</v>
      </c>
      <c r="T5" s="2">
        <v>0</v>
      </c>
      <c r="U5" s="75">
        <v>8</v>
      </c>
      <c r="V5" s="2">
        <v>170</v>
      </c>
      <c r="W5" s="2">
        <v>0</v>
      </c>
      <c r="X5" s="2">
        <v>0</v>
      </c>
      <c r="Y5" s="75">
        <v>0</v>
      </c>
      <c r="Z5" s="2">
        <v>171</v>
      </c>
      <c r="AA5" s="2">
        <v>0</v>
      </c>
      <c r="AB5" s="2">
        <v>0</v>
      </c>
      <c r="AC5" s="75">
        <v>1</v>
      </c>
      <c r="AD5" s="2">
        <v>4955</v>
      </c>
      <c r="AE5" s="3">
        <f t="shared" si="0"/>
        <v>0.62240161453077703</v>
      </c>
      <c r="AF5" s="1">
        <v>0</v>
      </c>
      <c r="AG5" s="1" t="s">
        <v>44</v>
      </c>
      <c r="AH5" s="1" t="s">
        <v>41</v>
      </c>
      <c r="AI5" s="1">
        <v>2.88</v>
      </c>
      <c r="AJ5" s="1">
        <v>0</v>
      </c>
      <c r="AK5" s="1" t="s">
        <v>46</v>
      </c>
      <c r="AL5" s="1">
        <v>1</v>
      </c>
      <c r="AM5" s="1">
        <v>2</v>
      </c>
      <c r="AN5" s="1">
        <v>0</v>
      </c>
    </row>
    <row r="6" spans="1:42" hidden="1" x14ac:dyDescent="0.25">
      <c r="A6" s="1">
        <v>5030</v>
      </c>
      <c r="B6" s="1" t="s">
        <v>49</v>
      </c>
      <c r="C6" s="1">
        <v>5</v>
      </c>
      <c r="D6" s="1" t="s">
        <v>39</v>
      </c>
      <c r="E6" s="2">
        <v>2318</v>
      </c>
      <c r="F6" s="2">
        <v>36</v>
      </c>
      <c r="G6" s="2">
        <v>0</v>
      </c>
      <c r="H6" s="2">
        <v>0</v>
      </c>
      <c r="I6" s="75">
        <v>0</v>
      </c>
      <c r="J6">
        <v>23</v>
      </c>
      <c r="K6">
        <v>0</v>
      </c>
      <c r="L6">
        <v>0</v>
      </c>
      <c r="M6">
        <v>0</v>
      </c>
      <c r="N6">
        <v>84</v>
      </c>
      <c r="O6">
        <v>0</v>
      </c>
      <c r="P6">
        <v>0</v>
      </c>
      <c r="Q6">
        <v>3</v>
      </c>
      <c r="R6" s="2">
        <v>480</v>
      </c>
      <c r="S6" s="2">
        <v>0</v>
      </c>
      <c r="T6" s="2">
        <v>5</v>
      </c>
      <c r="U6" s="75">
        <v>21</v>
      </c>
      <c r="V6" s="2">
        <v>138</v>
      </c>
      <c r="W6" s="2">
        <v>0</v>
      </c>
      <c r="X6" s="2">
        <v>0</v>
      </c>
      <c r="Y6" s="75">
        <v>6</v>
      </c>
      <c r="Z6" s="2">
        <v>201</v>
      </c>
      <c r="AA6" s="2">
        <v>0</v>
      </c>
      <c r="AB6" s="2">
        <v>1</v>
      </c>
      <c r="AC6" s="75">
        <v>4</v>
      </c>
      <c r="AD6" s="2">
        <v>32412</v>
      </c>
      <c r="AE6" s="3">
        <f t="shared" si="0"/>
        <v>7.1516722201653712E-2</v>
      </c>
      <c r="AF6" s="1">
        <v>0</v>
      </c>
      <c r="AG6" s="1" t="s">
        <v>40</v>
      </c>
      <c r="AH6" s="1" t="s">
        <v>45</v>
      </c>
      <c r="AI6" s="1">
        <v>2.88</v>
      </c>
      <c r="AJ6" s="1">
        <v>0</v>
      </c>
      <c r="AK6" s="1" t="s">
        <v>46</v>
      </c>
      <c r="AL6" s="1">
        <v>8</v>
      </c>
      <c r="AM6" s="1">
        <v>2</v>
      </c>
      <c r="AN6" s="1">
        <v>0</v>
      </c>
    </row>
    <row r="7" spans="1:42" hidden="1" x14ac:dyDescent="0.25">
      <c r="A7" s="1">
        <v>5031</v>
      </c>
      <c r="B7" s="1" t="s">
        <v>50</v>
      </c>
      <c r="C7" s="1">
        <v>5</v>
      </c>
      <c r="D7" s="1" t="s">
        <v>39</v>
      </c>
      <c r="E7" s="2">
        <v>5475</v>
      </c>
      <c r="F7" s="2">
        <v>66</v>
      </c>
      <c r="G7" s="2">
        <v>0</v>
      </c>
      <c r="H7" s="2">
        <v>1</v>
      </c>
      <c r="I7" s="75">
        <v>8</v>
      </c>
      <c r="J7">
        <v>73</v>
      </c>
      <c r="K7">
        <v>0</v>
      </c>
      <c r="L7">
        <v>1</v>
      </c>
      <c r="M7">
        <v>2</v>
      </c>
      <c r="N7">
        <v>342</v>
      </c>
      <c r="O7">
        <v>0</v>
      </c>
      <c r="P7">
        <v>20</v>
      </c>
      <c r="Q7">
        <v>52</v>
      </c>
      <c r="R7" s="2">
        <v>1762</v>
      </c>
      <c r="S7" s="2">
        <v>0</v>
      </c>
      <c r="T7" s="2">
        <v>31</v>
      </c>
      <c r="U7" s="75">
        <v>272</v>
      </c>
      <c r="V7" s="2">
        <v>433</v>
      </c>
      <c r="W7" s="2">
        <v>0</v>
      </c>
      <c r="X7" s="2">
        <v>4</v>
      </c>
      <c r="Y7" s="75">
        <v>86</v>
      </c>
      <c r="Z7" s="2">
        <v>227</v>
      </c>
      <c r="AA7" s="2">
        <v>0</v>
      </c>
      <c r="AB7" s="2">
        <v>6</v>
      </c>
      <c r="AC7" s="75">
        <v>42</v>
      </c>
      <c r="AD7" s="2">
        <v>27846</v>
      </c>
      <c r="AE7" s="3">
        <f t="shared" si="0"/>
        <v>0.19661710838181426</v>
      </c>
      <c r="AF7" s="1">
        <v>0</v>
      </c>
      <c r="AG7" s="1" t="s">
        <v>40</v>
      </c>
      <c r="AH7" s="1" t="s">
        <v>45</v>
      </c>
      <c r="AI7" s="1">
        <v>2.88</v>
      </c>
      <c r="AJ7" s="1">
        <v>0</v>
      </c>
      <c r="AK7" s="1" t="s">
        <v>46</v>
      </c>
      <c r="AL7" s="1">
        <v>13</v>
      </c>
      <c r="AM7" s="1">
        <v>30</v>
      </c>
      <c r="AN7" s="1">
        <v>0</v>
      </c>
    </row>
    <row r="8" spans="1:42" hidden="1" x14ac:dyDescent="0.25">
      <c r="A8" s="1">
        <v>5034</v>
      </c>
      <c r="B8" s="1" t="s">
        <v>51</v>
      </c>
      <c r="C8" s="1">
        <v>5</v>
      </c>
      <c r="D8" s="1" t="s">
        <v>39</v>
      </c>
      <c r="E8" s="2">
        <v>4811</v>
      </c>
      <c r="F8" s="2">
        <v>54</v>
      </c>
      <c r="G8" s="2">
        <v>0</v>
      </c>
      <c r="H8" s="2">
        <v>15</v>
      </c>
      <c r="I8" s="75">
        <v>1</v>
      </c>
      <c r="J8">
        <v>49</v>
      </c>
      <c r="K8">
        <v>0</v>
      </c>
      <c r="L8">
        <v>24</v>
      </c>
      <c r="M8">
        <v>1</v>
      </c>
      <c r="N8">
        <v>232</v>
      </c>
      <c r="O8">
        <v>0</v>
      </c>
      <c r="P8">
        <v>89</v>
      </c>
      <c r="Q8">
        <v>12</v>
      </c>
      <c r="R8" s="2">
        <v>1407</v>
      </c>
      <c r="S8" s="2">
        <v>0</v>
      </c>
      <c r="T8" s="2">
        <v>30</v>
      </c>
      <c r="U8" s="75">
        <v>36</v>
      </c>
      <c r="V8" s="2">
        <v>373</v>
      </c>
      <c r="W8" s="2">
        <v>0</v>
      </c>
      <c r="X8" s="2">
        <v>1</v>
      </c>
      <c r="Y8" s="75">
        <v>13</v>
      </c>
      <c r="Z8" s="2">
        <v>307</v>
      </c>
      <c r="AA8" s="2">
        <v>0</v>
      </c>
      <c r="AB8" s="2">
        <v>6</v>
      </c>
      <c r="AC8" s="75">
        <v>9</v>
      </c>
      <c r="AD8" s="2">
        <v>46183</v>
      </c>
      <c r="AE8" s="3">
        <f t="shared" si="0"/>
        <v>0.10417253101790702</v>
      </c>
      <c r="AF8" s="1">
        <v>0</v>
      </c>
      <c r="AG8" s="1" t="s">
        <v>40</v>
      </c>
      <c r="AH8" s="1" t="s">
        <v>45</v>
      </c>
      <c r="AI8" s="1">
        <v>2.88</v>
      </c>
      <c r="AJ8" s="1">
        <v>0</v>
      </c>
      <c r="AK8" s="1" t="s">
        <v>46</v>
      </c>
      <c r="AL8" s="1">
        <v>13</v>
      </c>
      <c r="AM8" s="1">
        <v>20</v>
      </c>
      <c r="AN8" s="1">
        <v>1</v>
      </c>
    </row>
    <row r="9" spans="1:42" hidden="1" x14ac:dyDescent="0.25">
      <c r="A9" s="1">
        <v>5036</v>
      </c>
      <c r="B9" s="1" t="s">
        <v>52</v>
      </c>
      <c r="C9" s="1">
        <v>5</v>
      </c>
      <c r="D9" s="1" t="s">
        <v>39</v>
      </c>
      <c r="E9" s="2">
        <v>999</v>
      </c>
      <c r="F9" s="2">
        <v>13</v>
      </c>
      <c r="G9" s="2">
        <v>0</v>
      </c>
      <c r="H9" s="2">
        <v>0</v>
      </c>
      <c r="I9" s="75">
        <v>0</v>
      </c>
      <c r="J9">
        <v>9</v>
      </c>
      <c r="K9">
        <v>0</v>
      </c>
      <c r="L9">
        <v>0</v>
      </c>
      <c r="M9">
        <v>0</v>
      </c>
      <c r="N9">
        <v>53</v>
      </c>
      <c r="O9">
        <v>0</v>
      </c>
      <c r="P9">
        <v>6</v>
      </c>
      <c r="Q9">
        <v>0</v>
      </c>
      <c r="R9" s="2">
        <v>276</v>
      </c>
      <c r="S9" s="2">
        <v>0</v>
      </c>
      <c r="T9" s="2">
        <v>10</v>
      </c>
      <c r="U9" s="75">
        <v>4</v>
      </c>
      <c r="V9" s="2">
        <v>73</v>
      </c>
      <c r="W9" s="2">
        <v>0</v>
      </c>
      <c r="X9" s="2">
        <v>1</v>
      </c>
      <c r="Y9" s="75">
        <v>2</v>
      </c>
      <c r="Z9" s="2">
        <v>58</v>
      </c>
      <c r="AA9" s="2">
        <v>0</v>
      </c>
      <c r="AB9" s="2">
        <v>0</v>
      </c>
      <c r="AC9" s="75">
        <v>3</v>
      </c>
      <c r="AD9" s="2">
        <v>6109</v>
      </c>
      <c r="AE9" s="3">
        <f t="shared" si="0"/>
        <v>0.16352921918480931</v>
      </c>
      <c r="AF9" s="1">
        <v>0</v>
      </c>
      <c r="AG9" s="1" t="s">
        <v>40</v>
      </c>
      <c r="AH9" s="1" t="s">
        <v>45</v>
      </c>
      <c r="AI9" s="1">
        <v>2.88</v>
      </c>
      <c r="AJ9" s="1">
        <v>0</v>
      </c>
      <c r="AK9" s="1" t="s">
        <v>46</v>
      </c>
      <c r="AL9" s="1">
        <v>1</v>
      </c>
      <c r="AM9" s="1">
        <v>4</v>
      </c>
      <c r="AN9" s="1">
        <v>0</v>
      </c>
      <c r="AP9" s="1" t="s">
        <v>53</v>
      </c>
    </row>
    <row r="10" spans="1:42" hidden="1" x14ac:dyDescent="0.25">
      <c r="A10" s="1">
        <v>5038</v>
      </c>
      <c r="B10" s="1" t="s">
        <v>54</v>
      </c>
      <c r="C10" s="1">
        <v>5</v>
      </c>
      <c r="D10" s="1" t="s">
        <v>39</v>
      </c>
      <c r="E10" s="2">
        <v>2388</v>
      </c>
      <c r="F10" s="2">
        <v>21</v>
      </c>
      <c r="G10" s="2">
        <v>0</v>
      </c>
      <c r="H10" s="2">
        <v>1</v>
      </c>
      <c r="I10" s="75">
        <v>0</v>
      </c>
      <c r="J10">
        <v>43</v>
      </c>
      <c r="K10">
        <v>0</v>
      </c>
      <c r="L10">
        <v>0</v>
      </c>
      <c r="M10">
        <v>0</v>
      </c>
      <c r="N10">
        <v>217</v>
      </c>
      <c r="O10">
        <v>0</v>
      </c>
      <c r="P10">
        <v>4</v>
      </c>
      <c r="Q10">
        <v>8</v>
      </c>
      <c r="R10" s="2">
        <v>1092</v>
      </c>
      <c r="S10" s="2">
        <v>0</v>
      </c>
      <c r="T10" s="2">
        <v>10</v>
      </c>
      <c r="U10" s="75">
        <v>5</v>
      </c>
      <c r="V10" s="2">
        <v>204</v>
      </c>
      <c r="W10" s="2">
        <v>4</v>
      </c>
      <c r="X10" s="2">
        <v>5</v>
      </c>
      <c r="Y10" s="75">
        <v>7</v>
      </c>
      <c r="Z10" s="2">
        <v>182</v>
      </c>
      <c r="AA10" s="2">
        <v>0</v>
      </c>
      <c r="AB10" s="2">
        <v>1</v>
      </c>
      <c r="AC10" s="75">
        <v>2</v>
      </c>
      <c r="AD10" s="2">
        <v>12121</v>
      </c>
      <c r="AE10" s="3">
        <f t="shared" si="0"/>
        <v>0.19701344773533536</v>
      </c>
      <c r="AF10" s="1">
        <v>0</v>
      </c>
      <c r="AG10" s="1" t="s">
        <v>40</v>
      </c>
      <c r="AH10" s="1" t="s">
        <v>45</v>
      </c>
      <c r="AI10" s="1">
        <v>2.88</v>
      </c>
      <c r="AJ10" s="1">
        <v>0</v>
      </c>
      <c r="AK10" s="1" t="s">
        <v>46</v>
      </c>
      <c r="AL10" s="1">
        <v>6</v>
      </c>
      <c r="AM10" s="1">
        <v>2</v>
      </c>
      <c r="AN10" s="1">
        <v>0</v>
      </c>
    </row>
    <row r="11" spans="1:42" hidden="1" x14ac:dyDescent="0.25">
      <c r="A11" s="1">
        <v>5040</v>
      </c>
      <c r="B11" s="1" t="s">
        <v>55</v>
      </c>
      <c r="C11" s="1">
        <v>5</v>
      </c>
      <c r="D11" s="1" t="s">
        <v>39</v>
      </c>
      <c r="E11" s="2">
        <v>7024</v>
      </c>
      <c r="F11" s="2">
        <v>64</v>
      </c>
      <c r="G11" s="2">
        <v>0</v>
      </c>
      <c r="H11" s="2">
        <v>1</v>
      </c>
      <c r="I11" s="75">
        <v>2</v>
      </c>
      <c r="J11">
        <v>61</v>
      </c>
      <c r="K11">
        <v>0</v>
      </c>
      <c r="L11">
        <v>0</v>
      </c>
      <c r="M11">
        <v>1</v>
      </c>
      <c r="N11">
        <v>475</v>
      </c>
      <c r="O11">
        <v>0</v>
      </c>
      <c r="P11">
        <v>12</v>
      </c>
      <c r="Q11">
        <v>29</v>
      </c>
      <c r="R11" s="2">
        <v>3507</v>
      </c>
      <c r="S11" s="2">
        <v>0</v>
      </c>
      <c r="T11" s="2">
        <v>40</v>
      </c>
      <c r="U11" s="75">
        <v>92</v>
      </c>
      <c r="V11" s="2">
        <v>515</v>
      </c>
      <c r="W11" s="2">
        <v>0</v>
      </c>
      <c r="X11" s="2">
        <v>9</v>
      </c>
      <c r="Y11" s="75">
        <v>1</v>
      </c>
      <c r="Z11" s="2">
        <v>874</v>
      </c>
      <c r="AA11" s="2">
        <v>0</v>
      </c>
      <c r="AB11" s="2">
        <v>15</v>
      </c>
      <c r="AC11" s="75">
        <v>23</v>
      </c>
      <c r="AD11" s="2">
        <v>19675</v>
      </c>
      <c r="AE11" s="3">
        <f t="shared" si="0"/>
        <v>0.3570012706480305</v>
      </c>
      <c r="AF11" s="1">
        <v>0</v>
      </c>
      <c r="AG11" s="1" t="s">
        <v>40</v>
      </c>
      <c r="AH11" s="1" t="s">
        <v>45</v>
      </c>
      <c r="AI11" s="1">
        <v>2.88</v>
      </c>
      <c r="AJ11" s="1">
        <v>0</v>
      </c>
      <c r="AK11" s="1" t="s">
        <v>46</v>
      </c>
      <c r="AL11" s="1">
        <v>18</v>
      </c>
      <c r="AM11" s="1">
        <v>26</v>
      </c>
      <c r="AN11" s="1">
        <v>1</v>
      </c>
    </row>
    <row r="12" spans="1:42" hidden="1" x14ac:dyDescent="0.25">
      <c r="A12" s="1">
        <v>5042</v>
      </c>
      <c r="B12" s="1" t="s">
        <v>56</v>
      </c>
      <c r="C12" s="1">
        <v>5</v>
      </c>
      <c r="D12" s="1" t="s">
        <v>39</v>
      </c>
      <c r="E12" s="2">
        <v>3698</v>
      </c>
      <c r="F12" s="2">
        <v>40</v>
      </c>
      <c r="G12" s="2">
        <v>0</v>
      </c>
      <c r="H12" s="2">
        <v>0</v>
      </c>
      <c r="I12" s="75">
        <v>0</v>
      </c>
      <c r="J12">
        <v>47</v>
      </c>
      <c r="K12">
        <v>0</v>
      </c>
      <c r="L12">
        <v>0</v>
      </c>
      <c r="M12">
        <v>3</v>
      </c>
      <c r="N12">
        <v>225</v>
      </c>
      <c r="O12">
        <v>0</v>
      </c>
      <c r="P12">
        <v>1</v>
      </c>
      <c r="Q12">
        <v>25</v>
      </c>
      <c r="R12" s="2">
        <v>1222</v>
      </c>
      <c r="S12" s="2">
        <v>0</v>
      </c>
      <c r="T12" s="2">
        <v>2</v>
      </c>
      <c r="U12" s="75">
        <v>59</v>
      </c>
      <c r="V12" s="2">
        <v>366</v>
      </c>
      <c r="W12" s="2">
        <v>0</v>
      </c>
      <c r="X12" s="2">
        <v>0</v>
      </c>
      <c r="Y12" s="75">
        <v>8</v>
      </c>
      <c r="Z12" s="2">
        <v>186</v>
      </c>
      <c r="AA12" s="2">
        <v>0</v>
      </c>
      <c r="AB12" s="2">
        <v>0</v>
      </c>
      <c r="AC12" s="75">
        <v>13</v>
      </c>
      <c r="AD12" s="2">
        <v>28049</v>
      </c>
      <c r="AE12" s="3">
        <f t="shared" si="0"/>
        <v>0.13184070733359479</v>
      </c>
      <c r="AF12" s="1">
        <v>0</v>
      </c>
      <c r="AG12" s="1" t="s">
        <v>44</v>
      </c>
      <c r="AH12" s="1" t="s">
        <v>45</v>
      </c>
      <c r="AI12" s="1">
        <v>2.88</v>
      </c>
      <c r="AJ12" s="1">
        <v>0</v>
      </c>
      <c r="AK12" s="1" t="s">
        <v>46</v>
      </c>
      <c r="AL12" s="1">
        <v>3</v>
      </c>
      <c r="AM12" s="1">
        <v>21</v>
      </c>
      <c r="AN12" s="1">
        <v>1</v>
      </c>
    </row>
    <row r="13" spans="1:42" hidden="1" x14ac:dyDescent="0.25">
      <c r="A13" s="1">
        <v>5044</v>
      </c>
      <c r="B13" s="1" t="s">
        <v>57</v>
      </c>
      <c r="C13" s="1">
        <v>5</v>
      </c>
      <c r="D13" s="1" t="s">
        <v>39</v>
      </c>
      <c r="E13" s="2">
        <v>2726</v>
      </c>
      <c r="F13" s="2">
        <v>32</v>
      </c>
      <c r="G13" s="2">
        <v>0</v>
      </c>
      <c r="H13" s="2">
        <v>0</v>
      </c>
      <c r="I13" s="75">
        <v>0</v>
      </c>
      <c r="J13">
        <v>37</v>
      </c>
      <c r="K13">
        <v>0</v>
      </c>
      <c r="L13">
        <v>0</v>
      </c>
      <c r="M13">
        <v>1</v>
      </c>
      <c r="N13">
        <v>96</v>
      </c>
      <c r="O13">
        <v>0</v>
      </c>
      <c r="P13">
        <v>0</v>
      </c>
      <c r="Q13">
        <v>0</v>
      </c>
      <c r="R13" s="2">
        <v>891</v>
      </c>
      <c r="S13" s="2">
        <v>0</v>
      </c>
      <c r="T13" s="2">
        <v>1</v>
      </c>
      <c r="U13" s="75">
        <v>2</v>
      </c>
      <c r="V13" s="2">
        <v>204</v>
      </c>
      <c r="W13" s="2">
        <v>0</v>
      </c>
      <c r="X13" s="2">
        <v>0</v>
      </c>
      <c r="Y13" s="75">
        <v>0</v>
      </c>
      <c r="Z13" s="2">
        <v>193</v>
      </c>
      <c r="AA13" s="2">
        <v>0</v>
      </c>
      <c r="AB13" s="2">
        <v>2</v>
      </c>
      <c r="AC13" s="75">
        <v>0</v>
      </c>
      <c r="AD13" s="2">
        <v>7483</v>
      </c>
      <c r="AE13" s="3">
        <f t="shared" si="0"/>
        <v>0.36429239609782171</v>
      </c>
      <c r="AF13" s="1">
        <v>0</v>
      </c>
      <c r="AG13" s="1" t="s">
        <v>40</v>
      </c>
      <c r="AH13" s="1" t="s">
        <v>45</v>
      </c>
      <c r="AI13" s="1">
        <v>2.88</v>
      </c>
      <c r="AJ13" s="1">
        <v>0</v>
      </c>
      <c r="AK13" s="1" t="s">
        <v>46</v>
      </c>
      <c r="AL13" s="1">
        <v>1</v>
      </c>
      <c r="AM13" s="1">
        <v>1</v>
      </c>
      <c r="AN13" s="1">
        <v>0</v>
      </c>
    </row>
    <row r="14" spans="1:42" hidden="1" x14ac:dyDescent="0.25">
      <c r="A14" s="1">
        <v>5045</v>
      </c>
      <c r="B14" s="1" t="s">
        <v>58</v>
      </c>
      <c r="C14" s="1">
        <v>5</v>
      </c>
      <c r="D14" s="1" t="s">
        <v>39</v>
      </c>
      <c r="E14" s="2">
        <v>65981</v>
      </c>
      <c r="F14" s="2">
        <v>1470</v>
      </c>
      <c r="G14" s="2">
        <v>5</v>
      </c>
      <c r="H14" s="2">
        <v>16</v>
      </c>
      <c r="I14" s="75">
        <v>187</v>
      </c>
      <c r="J14">
        <v>522</v>
      </c>
      <c r="K14">
        <v>1</v>
      </c>
      <c r="L14">
        <v>19</v>
      </c>
      <c r="M14">
        <v>72</v>
      </c>
      <c r="N14">
        <v>1613</v>
      </c>
      <c r="O14">
        <v>7</v>
      </c>
      <c r="P14">
        <v>355</v>
      </c>
      <c r="Q14">
        <v>990</v>
      </c>
      <c r="R14" s="2">
        <v>12960</v>
      </c>
      <c r="S14" s="2">
        <v>47</v>
      </c>
      <c r="T14" s="2">
        <v>782</v>
      </c>
      <c r="U14" s="75">
        <v>3693</v>
      </c>
      <c r="V14" s="2">
        <v>3904</v>
      </c>
      <c r="W14" s="2">
        <v>5</v>
      </c>
      <c r="X14" s="2">
        <v>135</v>
      </c>
      <c r="Y14" s="75">
        <v>947</v>
      </c>
      <c r="Z14" s="2">
        <v>3978</v>
      </c>
      <c r="AA14" s="2">
        <v>10</v>
      </c>
      <c r="AB14" s="2">
        <v>169</v>
      </c>
      <c r="AC14" s="75">
        <v>1667</v>
      </c>
      <c r="AD14" s="2">
        <v>131422</v>
      </c>
      <c r="AE14" s="3">
        <f t="shared" si="0"/>
        <v>0.50205445054861442</v>
      </c>
      <c r="AF14" s="1">
        <v>1</v>
      </c>
      <c r="AG14" s="1" t="s">
        <v>44</v>
      </c>
      <c r="AH14" s="1" t="s">
        <v>41</v>
      </c>
      <c r="AI14" s="1">
        <v>2.88</v>
      </c>
      <c r="AJ14" s="1">
        <v>1</v>
      </c>
      <c r="AK14" s="1" t="s">
        <v>42</v>
      </c>
      <c r="AL14" s="1">
        <v>74</v>
      </c>
      <c r="AM14" s="1">
        <v>114</v>
      </c>
      <c r="AN14" s="1">
        <v>0</v>
      </c>
    </row>
    <row r="15" spans="1:42" hidden="1" x14ac:dyDescent="0.25">
      <c r="A15" s="1">
        <v>5051</v>
      </c>
      <c r="B15" s="1" t="s">
        <v>59</v>
      </c>
      <c r="C15" s="1">
        <v>5</v>
      </c>
      <c r="D15" s="1" t="s">
        <v>39</v>
      </c>
      <c r="E15" s="2">
        <v>15856</v>
      </c>
      <c r="F15" s="2">
        <v>240</v>
      </c>
      <c r="G15" s="2">
        <v>0</v>
      </c>
      <c r="H15" s="2">
        <v>6</v>
      </c>
      <c r="I15" s="75">
        <v>28</v>
      </c>
      <c r="J15">
        <v>98</v>
      </c>
      <c r="K15">
        <v>0</v>
      </c>
      <c r="L15">
        <v>2</v>
      </c>
      <c r="M15">
        <v>14</v>
      </c>
      <c r="N15">
        <v>661</v>
      </c>
      <c r="O15">
        <v>0</v>
      </c>
      <c r="P15">
        <v>100</v>
      </c>
      <c r="Q15">
        <v>389</v>
      </c>
      <c r="R15" s="2">
        <v>6836</v>
      </c>
      <c r="S15" s="2">
        <v>2</v>
      </c>
      <c r="T15" s="2">
        <v>522</v>
      </c>
      <c r="U15" s="75">
        <v>2032</v>
      </c>
      <c r="V15" s="2">
        <v>1119</v>
      </c>
      <c r="W15" s="2">
        <v>0</v>
      </c>
      <c r="X15" s="2">
        <v>69</v>
      </c>
      <c r="Y15" s="75">
        <v>335</v>
      </c>
      <c r="Z15" s="2">
        <v>911</v>
      </c>
      <c r="AA15" s="2">
        <v>0</v>
      </c>
      <c r="AB15" s="2">
        <v>109</v>
      </c>
      <c r="AC15" s="75">
        <v>420</v>
      </c>
      <c r="AD15" s="2">
        <v>32192</v>
      </c>
      <c r="AE15" s="3">
        <f t="shared" si="0"/>
        <v>0.49254473161033796</v>
      </c>
      <c r="AF15" s="1">
        <v>0</v>
      </c>
      <c r="AG15" s="1" t="s">
        <v>44</v>
      </c>
      <c r="AH15" s="1" t="s">
        <v>45</v>
      </c>
      <c r="AI15" s="1">
        <v>2.88</v>
      </c>
      <c r="AJ15" s="1">
        <v>0</v>
      </c>
      <c r="AK15" s="1" t="s">
        <v>46</v>
      </c>
      <c r="AL15" s="1">
        <v>1</v>
      </c>
      <c r="AM15" s="1">
        <v>3</v>
      </c>
      <c r="AN15" s="1">
        <v>1</v>
      </c>
    </row>
    <row r="16" spans="1:42" hidden="1" x14ac:dyDescent="0.25">
      <c r="A16" s="1">
        <v>5055</v>
      </c>
      <c r="B16" s="1" t="s">
        <v>60</v>
      </c>
      <c r="C16" s="1">
        <v>5</v>
      </c>
      <c r="D16" s="1" t="s">
        <v>39</v>
      </c>
      <c r="E16" s="2">
        <v>6886</v>
      </c>
      <c r="F16" s="2">
        <v>358</v>
      </c>
      <c r="G16" s="2">
        <v>0</v>
      </c>
      <c r="H16" s="2">
        <v>0</v>
      </c>
      <c r="I16" s="75">
        <v>0</v>
      </c>
      <c r="J16">
        <v>54</v>
      </c>
      <c r="K16">
        <v>0</v>
      </c>
      <c r="L16">
        <v>0</v>
      </c>
      <c r="M16">
        <v>0</v>
      </c>
      <c r="N16">
        <v>179</v>
      </c>
      <c r="O16">
        <v>0</v>
      </c>
      <c r="P16">
        <v>4</v>
      </c>
      <c r="Q16">
        <v>0</v>
      </c>
      <c r="R16" s="2">
        <v>2001</v>
      </c>
      <c r="S16" s="2">
        <v>0</v>
      </c>
      <c r="T16" s="2">
        <v>7</v>
      </c>
      <c r="U16" s="75">
        <v>14</v>
      </c>
      <c r="V16" s="2">
        <v>528</v>
      </c>
      <c r="W16" s="2">
        <v>0</v>
      </c>
      <c r="X16" s="2">
        <v>1</v>
      </c>
      <c r="Y16" s="75">
        <v>5</v>
      </c>
      <c r="Z16" s="2">
        <v>232</v>
      </c>
      <c r="AA16" s="2">
        <v>0</v>
      </c>
      <c r="AB16" s="2">
        <v>1</v>
      </c>
      <c r="AC16" s="75">
        <v>3</v>
      </c>
      <c r="AD16" s="2">
        <v>8024</v>
      </c>
      <c r="AE16" s="3">
        <f t="shared" si="0"/>
        <v>0.85817547357926216</v>
      </c>
      <c r="AF16" s="1">
        <v>0</v>
      </c>
      <c r="AG16" s="1" t="s">
        <v>44</v>
      </c>
      <c r="AH16" s="1" t="s">
        <v>45</v>
      </c>
      <c r="AI16" s="1">
        <v>2.88</v>
      </c>
      <c r="AJ16" s="1">
        <v>0</v>
      </c>
      <c r="AK16" s="1" t="s">
        <v>46</v>
      </c>
      <c r="AL16" s="1">
        <v>1</v>
      </c>
      <c r="AM16" s="1">
        <v>4</v>
      </c>
      <c r="AN16" s="1">
        <v>0</v>
      </c>
    </row>
    <row r="17" spans="1:40" hidden="1" x14ac:dyDescent="0.25">
      <c r="A17" s="1">
        <v>5059</v>
      </c>
      <c r="B17" s="1" t="s">
        <v>61</v>
      </c>
      <c r="C17" s="1">
        <v>5</v>
      </c>
      <c r="D17" s="1" t="s">
        <v>39</v>
      </c>
      <c r="E17" s="2">
        <v>466</v>
      </c>
      <c r="F17" s="2">
        <v>3</v>
      </c>
      <c r="G17" s="2">
        <v>0</v>
      </c>
      <c r="H17" s="2">
        <v>0</v>
      </c>
      <c r="I17" s="75">
        <v>0</v>
      </c>
      <c r="J17">
        <v>7</v>
      </c>
      <c r="K17">
        <v>0</v>
      </c>
      <c r="L17">
        <v>0</v>
      </c>
      <c r="M17">
        <v>0</v>
      </c>
      <c r="N17">
        <v>53</v>
      </c>
      <c r="O17">
        <v>0</v>
      </c>
      <c r="P17">
        <v>0</v>
      </c>
      <c r="Q17">
        <v>3</v>
      </c>
      <c r="R17" s="2">
        <v>175</v>
      </c>
      <c r="S17" s="2">
        <v>0</v>
      </c>
      <c r="T17" s="2">
        <v>0</v>
      </c>
      <c r="U17" s="75">
        <v>0</v>
      </c>
      <c r="V17" s="2">
        <v>42</v>
      </c>
      <c r="W17" s="2">
        <v>0</v>
      </c>
      <c r="X17" s="2">
        <v>0</v>
      </c>
      <c r="Y17" s="75">
        <v>0</v>
      </c>
      <c r="Z17" s="2">
        <v>71</v>
      </c>
      <c r="AA17" s="2">
        <v>0</v>
      </c>
      <c r="AB17" s="2">
        <v>0</v>
      </c>
      <c r="AC17" s="75">
        <v>3</v>
      </c>
      <c r="AD17" s="2">
        <v>5404</v>
      </c>
      <c r="AE17" s="3">
        <f t="shared" si="0"/>
        <v>8.6232420429311618E-2</v>
      </c>
      <c r="AF17" s="1">
        <v>0</v>
      </c>
      <c r="AG17" s="1" t="s">
        <v>40</v>
      </c>
      <c r="AH17" s="1" t="s">
        <v>45</v>
      </c>
      <c r="AI17" s="1">
        <v>2.88</v>
      </c>
      <c r="AJ17" s="1">
        <v>0</v>
      </c>
      <c r="AK17" s="1" t="s">
        <v>46</v>
      </c>
      <c r="AL17" s="1">
        <v>1</v>
      </c>
      <c r="AM17" s="1">
        <v>1</v>
      </c>
      <c r="AN17" s="1">
        <v>0</v>
      </c>
    </row>
    <row r="18" spans="1:40" hidden="1" x14ac:dyDescent="0.25">
      <c r="A18" s="1">
        <v>5079</v>
      </c>
      <c r="B18" s="1" t="s">
        <v>62</v>
      </c>
      <c r="C18" s="1">
        <v>5</v>
      </c>
      <c r="D18" s="1" t="s">
        <v>39</v>
      </c>
      <c r="E18" s="2">
        <v>6835</v>
      </c>
      <c r="F18" s="2">
        <v>79</v>
      </c>
      <c r="G18" s="2">
        <v>0</v>
      </c>
      <c r="H18" s="2">
        <v>0</v>
      </c>
      <c r="I18" s="75">
        <v>0</v>
      </c>
      <c r="J18">
        <v>62</v>
      </c>
      <c r="K18">
        <v>0</v>
      </c>
      <c r="L18">
        <v>2</v>
      </c>
      <c r="M18">
        <v>0</v>
      </c>
      <c r="N18">
        <v>274</v>
      </c>
      <c r="O18">
        <v>0</v>
      </c>
      <c r="P18">
        <v>0</v>
      </c>
      <c r="Q18">
        <v>15</v>
      </c>
      <c r="R18" s="2">
        <v>1689</v>
      </c>
      <c r="S18" s="2">
        <v>0</v>
      </c>
      <c r="T18" s="2">
        <v>15</v>
      </c>
      <c r="U18" s="75">
        <v>53</v>
      </c>
      <c r="V18" s="2">
        <v>459</v>
      </c>
      <c r="W18" s="2">
        <v>0</v>
      </c>
      <c r="X18" s="2">
        <v>4</v>
      </c>
      <c r="Y18" s="75">
        <v>12</v>
      </c>
      <c r="Z18" s="2">
        <v>438</v>
      </c>
      <c r="AA18" s="2">
        <v>0</v>
      </c>
      <c r="AB18" s="2">
        <v>17</v>
      </c>
      <c r="AC18" s="75">
        <v>16</v>
      </c>
      <c r="AD18" s="2">
        <v>56103</v>
      </c>
      <c r="AE18" s="3">
        <f t="shared" si="0"/>
        <v>0.12182949218401869</v>
      </c>
      <c r="AF18" s="1">
        <v>0</v>
      </c>
      <c r="AG18" s="1" t="s">
        <v>40</v>
      </c>
      <c r="AH18" s="1" t="s">
        <v>45</v>
      </c>
      <c r="AI18" s="1">
        <v>2.88</v>
      </c>
      <c r="AJ18" s="1">
        <v>0</v>
      </c>
      <c r="AK18" s="1" t="s">
        <v>46</v>
      </c>
      <c r="AL18" s="1">
        <v>28</v>
      </c>
      <c r="AM18" s="1">
        <v>26</v>
      </c>
      <c r="AN18" s="1">
        <v>0</v>
      </c>
    </row>
    <row r="19" spans="1:40" hidden="1" x14ac:dyDescent="0.25">
      <c r="A19" s="1">
        <v>5086</v>
      </c>
      <c r="B19" s="1" t="s">
        <v>63</v>
      </c>
      <c r="C19" s="1">
        <v>5</v>
      </c>
      <c r="D19" s="1" t="s">
        <v>39</v>
      </c>
      <c r="E19" s="2">
        <v>506</v>
      </c>
      <c r="F19" s="2">
        <v>15</v>
      </c>
      <c r="G19" s="2">
        <v>1</v>
      </c>
      <c r="H19" s="2">
        <v>0</v>
      </c>
      <c r="I19" s="75">
        <v>1</v>
      </c>
      <c r="J19">
        <v>8</v>
      </c>
      <c r="K19">
        <v>0</v>
      </c>
      <c r="L19">
        <v>0</v>
      </c>
      <c r="M19">
        <v>0</v>
      </c>
      <c r="N19">
        <v>23</v>
      </c>
      <c r="O19">
        <v>0</v>
      </c>
      <c r="P19">
        <v>0</v>
      </c>
      <c r="Q19">
        <v>3</v>
      </c>
      <c r="R19" s="2">
        <v>183</v>
      </c>
      <c r="S19" s="2">
        <v>0</v>
      </c>
      <c r="T19" s="2">
        <v>2</v>
      </c>
      <c r="U19" s="75">
        <v>13</v>
      </c>
      <c r="V19" s="2">
        <v>80</v>
      </c>
      <c r="W19" s="2">
        <v>0</v>
      </c>
      <c r="X19" s="2">
        <v>1</v>
      </c>
      <c r="Y19" s="75">
        <v>4</v>
      </c>
      <c r="Z19" s="2">
        <v>58</v>
      </c>
      <c r="AA19" s="2">
        <v>0</v>
      </c>
      <c r="AB19" s="2">
        <v>1</v>
      </c>
      <c r="AC19" s="75">
        <v>1</v>
      </c>
      <c r="AD19" s="2">
        <v>6405</v>
      </c>
      <c r="AE19" s="3">
        <f t="shared" si="0"/>
        <v>7.9000780640124904E-2</v>
      </c>
      <c r="AF19" s="1">
        <v>0</v>
      </c>
      <c r="AG19" s="1" t="s">
        <v>40</v>
      </c>
      <c r="AH19" s="1" t="s">
        <v>45</v>
      </c>
      <c r="AI19" s="1">
        <v>2.88</v>
      </c>
      <c r="AJ19" s="1">
        <v>0</v>
      </c>
      <c r="AK19" s="1" t="s">
        <v>46</v>
      </c>
      <c r="AL19" s="1">
        <v>1</v>
      </c>
      <c r="AM19" s="1">
        <v>2</v>
      </c>
      <c r="AN19" s="1">
        <v>0</v>
      </c>
    </row>
    <row r="20" spans="1:40" hidden="1" x14ac:dyDescent="0.25">
      <c r="A20" s="1">
        <v>5088</v>
      </c>
      <c r="B20" s="1" t="s">
        <v>64</v>
      </c>
      <c r="C20" s="1">
        <v>5</v>
      </c>
      <c r="D20" s="1" t="s">
        <v>39</v>
      </c>
      <c r="E20" s="2">
        <v>66110</v>
      </c>
      <c r="F20" s="2">
        <v>938</v>
      </c>
      <c r="G20" s="2">
        <v>3</v>
      </c>
      <c r="H20" s="2">
        <v>13</v>
      </c>
      <c r="I20" s="75">
        <v>53</v>
      </c>
      <c r="J20">
        <v>820</v>
      </c>
      <c r="K20">
        <v>0</v>
      </c>
      <c r="L20">
        <v>13</v>
      </c>
      <c r="M20">
        <v>29</v>
      </c>
      <c r="N20">
        <v>3533</v>
      </c>
      <c r="O20">
        <v>0</v>
      </c>
      <c r="P20">
        <v>118</v>
      </c>
      <c r="Q20">
        <v>365</v>
      </c>
      <c r="R20" s="2">
        <v>15472</v>
      </c>
      <c r="S20" s="2">
        <v>3</v>
      </c>
      <c r="T20" s="2">
        <v>206</v>
      </c>
      <c r="U20" s="75">
        <v>982</v>
      </c>
      <c r="V20" s="2">
        <v>5349</v>
      </c>
      <c r="W20" s="2">
        <v>3</v>
      </c>
      <c r="X20" s="2">
        <v>72</v>
      </c>
      <c r="Y20" s="75">
        <v>297</v>
      </c>
      <c r="Z20" s="2">
        <v>4292</v>
      </c>
      <c r="AA20" s="2">
        <v>0</v>
      </c>
      <c r="AB20" s="2">
        <v>56</v>
      </c>
      <c r="AC20" s="75">
        <v>345</v>
      </c>
      <c r="AD20" s="2">
        <v>566456</v>
      </c>
      <c r="AE20" s="3">
        <f t="shared" si="0"/>
        <v>0.11670809383253068</v>
      </c>
      <c r="AF20" s="1">
        <v>0</v>
      </c>
      <c r="AG20" s="1" t="s">
        <v>40</v>
      </c>
      <c r="AH20" s="1" t="s">
        <v>45</v>
      </c>
      <c r="AI20" s="1">
        <v>2.88</v>
      </c>
      <c r="AJ20" s="1">
        <v>1</v>
      </c>
      <c r="AK20" s="1" t="s">
        <v>42</v>
      </c>
      <c r="AL20" s="1">
        <v>349</v>
      </c>
      <c r="AM20" s="1">
        <v>344</v>
      </c>
      <c r="AN20" s="1">
        <v>2</v>
      </c>
    </row>
    <row r="21" spans="1:40" hidden="1" x14ac:dyDescent="0.25">
      <c r="A21" s="1">
        <v>5091</v>
      </c>
      <c r="B21" s="1" t="s">
        <v>65</v>
      </c>
      <c r="C21" s="1">
        <v>5</v>
      </c>
      <c r="D21" s="1" t="s">
        <v>39</v>
      </c>
      <c r="E21" s="2">
        <v>2022</v>
      </c>
      <c r="F21" s="2">
        <v>15</v>
      </c>
      <c r="G21" s="2">
        <v>0</v>
      </c>
      <c r="H21" s="2">
        <v>0</v>
      </c>
      <c r="I21" s="75">
        <v>0</v>
      </c>
      <c r="J21">
        <v>22</v>
      </c>
      <c r="K21">
        <v>0</v>
      </c>
      <c r="L21">
        <v>0</v>
      </c>
      <c r="M21">
        <v>0</v>
      </c>
      <c r="N21">
        <v>78</v>
      </c>
      <c r="O21">
        <v>0</v>
      </c>
      <c r="P21">
        <v>1</v>
      </c>
      <c r="Q21">
        <v>4</v>
      </c>
      <c r="R21" s="2">
        <v>616</v>
      </c>
      <c r="S21" s="2">
        <v>0</v>
      </c>
      <c r="T21" s="2">
        <v>4</v>
      </c>
      <c r="U21" s="75">
        <v>9</v>
      </c>
      <c r="V21" s="2">
        <v>137</v>
      </c>
      <c r="W21" s="2">
        <v>0</v>
      </c>
      <c r="X21" s="2">
        <v>1</v>
      </c>
      <c r="Y21" s="75">
        <v>0</v>
      </c>
      <c r="Z21" s="2">
        <v>88</v>
      </c>
      <c r="AA21" s="2">
        <v>0</v>
      </c>
      <c r="AB21" s="2">
        <v>3</v>
      </c>
      <c r="AC21" s="75">
        <v>4</v>
      </c>
      <c r="AD21" s="2">
        <v>10892</v>
      </c>
      <c r="AE21" s="3">
        <f t="shared" si="0"/>
        <v>0.18564083731178846</v>
      </c>
      <c r="AF21" s="1">
        <v>0</v>
      </c>
      <c r="AG21" s="1" t="s">
        <v>40</v>
      </c>
      <c r="AH21" s="1" t="s">
        <v>45</v>
      </c>
      <c r="AI21" s="1">
        <v>2.88</v>
      </c>
      <c r="AJ21" s="1">
        <v>0</v>
      </c>
      <c r="AK21" s="1" t="s">
        <v>46</v>
      </c>
      <c r="AL21" s="1">
        <v>3</v>
      </c>
      <c r="AM21" s="1">
        <v>5</v>
      </c>
      <c r="AN21" s="1">
        <v>0</v>
      </c>
    </row>
    <row r="22" spans="1:40" hidden="1" x14ac:dyDescent="0.25">
      <c r="A22" s="1">
        <v>5093</v>
      </c>
      <c r="B22" s="1" t="s">
        <v>66</v>
      </c>
      <c r="C22" s="1">
        <v>5</v>
      </c>
      <c r="D22" s="1" t="s">
        <v>39</v>
      </c>
      <c r="E22" s="2">
        <v>10006</v>
      </c>
      <c r="F22" s="2">
        <v>105</v>
      </c>
      <c r="G22" s="2">
        <v>0</v>
      </c>
      <c r="H22" s="2">
        <v>2</v>
      </c>
      <c r="I22" s="75">
        <v>1</v>
      </c>
      <c r="J22">
        <v>87</v>
      </c>
      <c r="K22">
        <v>0</v>
      </c>
      <c r="L22">
        <v>1</v>
      </c>
      <c r="M22">
        <v>0</v>
      </c>
      <c r="N22">
        <v>197</v>
      </c>
      <c r="O22">
        <v>0</v>
      </c>
      <c r="P22">
        <v>0</v>
      </c>
      <c r="Q22">
        <v>8</v>
      </c>
      <c r="R22" s="2">
        <v>3654</v>
      </c>
      <c r="S22" s="2">
        <v>0</v>
      </c>
      <c r="T22" s="2">
        <v>7</v>
      </c>
      <c r="U22" s="75">
        <v>28</v>
      </c>
      <c r="V22" s="2">
        <v>695</v>
      </c>
      <c r="W22" s="2">
        <v>0</v>
      </c>
      <c r="X22" s="2">
        <v>2</v>
      </c>
      <c r="Y22" s="75">
        <v>2</v>
      </c>
      <c r="Z22" s="2">
        <v>462</v>
      </c>
      <c r="AA22" s="2">
        <v>0</v>
      </c>
      <c r="AB22" s="2">
        <v>0</v>
      </c>
      <c r="AC22" s="75">
        <v>6</v>
      </c>
      <c r="AD22" s="2">
        <v>16604</v>
      </c>
      <c r="AE22" s="3">
        <f t="shared" si="0"/>
        <v>0.60262587328354611</v>
      </c>
      <c r="AF22" s="1">
        <v>0</v>
      </c>
      <c r="AG22" s="1" t="s">
        <v>44</v>
      </c>
      <c r="AH22" s="1" t="s">
        <v>41</v>
      </c>
      <c r="AI22" s="1">
        <v>2.88</v>
      </c>
      <c r="AJ22" s="1">
        <v>0</v>
      </c>
      <c r="AK22" s="1" t="s">
        <v>46</v>
      </c>
      <c r="AL22" s="1">
        <v>4</v>
      </c>
      <c r="AM22" s="1">
        <v>3</v>
      </c>
      <c r="AN22" s="1">
        <v>1</v>
      </c>
    </row>
    <row r="23" spans="1:40" hidden="1" x14ac:dyDescent="0.25">
      <c r="A23" s="1">
        <v>5101</v>
      </c>
      <c r="B23" s="1" t="s">
        <v>67</v>
      </c>
      <c r="C23" s="1">
        <v>5</v>
      </c>
      <c r="D23" s="1" t="s">
        <v>39</v>
      </c>
      <c r="E23" s="2">
        <v>3352</v>
      </c>
      <c r="F23" s="2">
        <v>43</v>
      </c>
      <c r="G23" s="2">
        <v>0</v>
      </c>
      <c r="H23" s="2">
        <v>0</v>
      </c>
      <c r="I23" s="75">
        <v>1</v>
      </c>
      <c r="J23">
        <v>39</v>
      </c>
      <c r="K23">
        <v>0</v>
      </c>
      <c r="L23">
        <v>1</v>
      </c>
      <c r="M23">
        <v>2</v>
      </c>
      <c r="N23">
        <v>185</v>
      </c>
      <c r="O23">
        <v>0</v>
      </c>
      <c r="P23">
        <v>10</v>
      </c>
      <c r="Q23">
        <v>11</v>
      </c>
      <c r="R23" s="2">
        <v>891</v>
      </c>
      <c r="S23" s="2">
        <v>0</v>
      </c>
      <c r="T23" s="2">
        <v>13</v>
      </c>
      <c r="U23" s="75">
        <v>31</v>
      </c>
      <c r="V23" s="2">
        <v>256</v>
      </c>
      <c r="W23" s="2">
        <v>0</v>
      </c>
      <c r="X23" s="2">
        <v>0</v>
      </c>
      <c r="Y23" s="75">
        <v>5</v>
      </c>
      <c r="Z23" s="2">
        <v>218</v>
      </c>
      <c r="AA23" s="2">
        <v>0</v>
      </c>
      <c r="AB23" s="2">
        <v>9</v>
      </c>
      <c r="AC23" s="75">
        <v>8</v>
      </c>
      <c r="AD23" s="2">
        <v>27711</v>
      </c>
      <c r="AE23" s="3">
        <f t="shared" si="0"/>
        <v>0.12096279455811772</v>
      </c>
      <c r="AF23" s="1">
        <v>0</v>
      </c>
      <c r="AG23" s="1" t="s">
        <v>40</v>
      </c>
      <c r="AH23" s="1" t="s">
        <v>45</v>
      </c>
      <c r="AI23" s="1">
        <v>2.88</v>
      </c>
      <c r="AJ23" s="1">
        <v>0</v>
      </c>
      <c r="AK23" s="1" t="s">
        <v>46</v>
      </c>
      <c r="AL23" s="1">
        <v>1</v>
      </c>
      <c r="AM23" s="1">
        <v>10</v>
      </c>
      <c r="AN23" s="1">
        <v>0</v>
      </c>
    </row>
    <row r="24" spans="1:40" hidden="1" x14ac:dyDescent="0.25">
      <c r="A24" s="1">
        <v>5107</v>
      </c>
      <c r="B24" s="1" t="s">
        <v>68</v>
      </c>
      <c r="C24" s="1">
        <v>5</v>
      </c>
      <c r="D24" s="1" t="s">
        <v>39</v>
      </c>
      <c r="E24" s="2">
        <v>2781</v>
      </c>
      <c r="F24" s="2">
        <v>45</v>
      </c>
      <c r="G24" s="2">
        <v>0</v>
      </c>
      <c r="H24" s="2">
        <v>0</v>
      </c>
      <c r="I24" s="75">
        <v>0</v>
      </c>
      <c r="J24">
        <v>48</v>
      </c>
      <c r="K24">
        <v>0</v>
      </c>
      <c r="L24">
        <v>2</v>
      </c>
      <c r="M24">
        <v>0</v>
      </c>
      <c r="N24">
        <v>370</v>
      </c>
      <c r="O24">
        <v>0</v>
      </c>
      <c r="P24">
        <v>4</v>
      </c>
      <c r="Q24">
        <v>4</v>
      </c>
      <c r="R24" s="2">
        <v>1122</v>
      </c>
      <c r="S24" s="2">
        <v>0</v>
      </c>
      <c r="T24" s="2">
        <v>4</v>
      </c>
      <c r="U24" s="75">
        <v>18</v>
      </c>
      <c r="V24" s="2">
        <v>240</v>
      </c>
      <c r="W24" s="2">
        <v>0</v>
      </c>
      <c r="X24" s="2">
        <v>3</v>
      </c>
      <c r="Y24" s="75">
        <v>2</v>
      </c>
      <c r="Z24" s="2">
        <v>156</v>
      </c>
      <c r="AA24" s="2">
        <v>0</v>
      </c>
      <c r="AB24" s="2">
        <v>0</v>
      </c>
      <c r="AC24" s="75">
        <v>3</v>
      </c>
      <c r="AD24" s="2">
        <v>8523</v>
      </c>
      <c r="AE24" s="3">
        <f t="shared" si="0"/>
        <v>0.32629355860612458</v>
      </c>
      <c r="AF24" s="1">
        <v>0</v>
      </c>
      <c r="AG24" s="1" t="s">
        <v>40</v>
      </c>
      <c r="AH24" s="1" t="s">
        <v>45</v>
      </c>
      <c r="AI24" s="1">
        <v>2.88</v>
      </c>
      <c r="AJ24" s="1">
        <v>0</v>
      </c>
      <c r="AK24" s="1" t="s">
        <v>46</v>
      </c>
      <c r="AL24" s="1">
        <v>18</v>
      </c>
      <c r="AM24" s="1">
        <v>43</v>
      </c>
      <c r="AN24" s="1">
        <v>0</v>
      </c>
    </row>
    <row r="25" spans="1:40" hidden="1" x14ac:dyDescent="0.25">
      <c r="A25" s="1">
        <v>5113</v>
      </c>
      <c r="B25" s="1" t="s">
        <v>69</v>
      </c>
      <c r="C25" s="1">
        <v>5</v>
      </c>
      <c r="D25" s="1" t="s">
        <v>39</v>
      </c>
      <c r="E25" s="2">
        <v>3257</v>
      </c>
      <c r="F25" s="2">
        <v>77</v>
      </c>
      <c r="G25" s="2">
        <v>0</v>
      </c>
      <c r="H25" s="2">
        <v>0</v>
      </c>
      <c r="I25" s="75">
        <v>0</v>
      </c>
      <c r="J25">
        <v>28</v>
      </c>
      <c r="K25">
        <v>0</v>
      </c>
      <c r="L25">
        <v>0</v>
      </c>
      <c r="M25">
        <v>0</v>
      </c>
      <c r="N25">
        <v>174</v>
      </c>
      <c r="O25">
        <v>0</v>
      </c>
      <c r="P25">
        <v>4</v>
      </c>
      <c r="Q25">
        <v>12</v>
      </c>
      <c r="R25" s="2">
        <v>1226</v>
      </c>
      <c r="S25" s="2">
        <v>1</v>
      </c>
      <c r="T25" s="2">
        <v>32</v>
      </c>
      <c r="U25" s="75">
        <v>53</v>
      </c>
      <c r="V25" s="2">
        <v>271</v>
      </c>
      <c r="W25" s="2">
        <v>0</v>
      </c>
      <c r="X25" s="2">
        <v>4</v>
      </c>
      <c r="Y25" s="75">
        <v>5</v>
      </c>
      <c r="Z25" s="2">
        <v>597</v>
      </c>
      <c r="AA25" s="2">
        <v>0</v>
      </c>
      <c r="AB25" s="2">
        <v>22</v>
      </c>
      <c r="AC25" s="75">
        <v>20</v>
      </c>
      <c r="AD25" s="2">
        <v>10017</v>
      </c>
      <c r="AE25" s="3">
        <f t="shared" si="0"/>
        <v>0.32514724967555159</v>
      </c>
      <c r="AF25" s="1">
        <v>0</v>
      </c>
      <c r="AG25" s="1" t="s">
        <v>40</v>
      </c>
      <c r="AH25" s="1" t="s">
        <v>45</v>
      </c>
      <c r="AI25" s="1">
        <v>2.88</v>
      </c>
      <c r="AJ25" s="1">
        <v>0</v>
      </c>
      <c r="AK25" s="1" t="s">
        <v>46</v>
      </c>
      <c r="AL25" s="1">
        <v>4</v>
      </c>
      <c r="AM25" s="1">
        <v>3</v>
      </c>
      <c r="AN25" s="1">
        <v>0</v>
      </c>
    </row>
    <row r="26" spans="1:40" hidden="1" x14ac:dyDescent="0.25">
      <c r="A26" s="1">
        <v>5120</v>
      </c>
      <c r="B26" s="1" t="s">
        <v>70</v>
      </c>
      <c r="C26" s="1">
        <v>5</v>
      </c>
      <c r="D26" s="1" t="s">
        <v>39</v>
      </c>
      <c r="E26" s="2">
        <v>10200</v>
      </c>
      <c r="F26" s="2">
        <v>128</v>
      </c>
      <c r="G26" s="2">
        <v>0</v>
      </c>
      <c r="H26" s="2">
        <v>21</v>
      </c>
      <c r="I26" s="75">
        <v>8</v>
      </c>
      <c r="J26">
        <v>209</v>
      </c>
      <c r="K26">
        <v>0</v>
      </c>
      <c r="L26">
        <v>24</v>
      </c>
      <c r="M26">
        <v>8</v>
      </c>
      <c r="N26">
        <v>1981</v>
      </c>
      <c r="O26">
        <v>1</v>
      </c>
      <c r="P26">
        <v>690</v>
      </c>
      <c r="Q26">
        <v>98</v>
      </c>
      <c r="R26" s="2">
        <v>5436</v>
      </c>
      <c r="S26" s="2">
        <v>3</v>
      </c>
      <c r="T26" s="2">
        <v>1177</v>
      </c>
      <c r="U26" s="75">
        <v>258</v>
      </c>
      <c r="V26" s="2">
        <v>1062</v>
      </c>
      <c r="W26" s="2">
        <v>1</v>
      </c>
      <c r="X26" s="2">
        <v>222</v>
      </c>
      <c r="Y26" s="75">
        <v>37</v>
      </c>
      <c r="Z26" s="2">
        <v>802</v>
      </c>
      <c r="AA26" s="2">
        <v>0</v>
      </c>
      <c r="AB26" s="2">
        <v>179</v>
      </c>
      <c r="AC26" s="75">
        <v>69</v>
      </c>
      <c r="AD26" s="2">
        <v>31160</v>
      </c>
      <c r="AE26" s="3">
        <f t="shared" si="0"/>
        <v>0.32734274711168165</v>
      </c>
      <c r="AF26" s="1">
        <v>0</v>
      </c>
      <c r="AG26" s="1" t="s">
        <v>44</v>
      </c>
      <c r="AH26" s="1" t="s">
        <v>45</v>
      </c>
      <c r="AI26" s="1">
        <v>2.88</v>
      </c>
      <c r="AJ26" s="1">
        <v>0</v>
      </c>
      <c r="AK26" s="1" t="s">
        <v>46</v>
      </c>
      <c r="AL26" s="1">
        <v>38</v>
      </c>
      <c r="AM26" s="1">
        <v>263</v>
      </c>
      <c r="AN26" s="1">
        <v>1</v>
      </c>
    </row>
    <row r="27" spans="1:40" hidden="1" x14ac:dyDescent="0.25">
      <c r="A27" s="1">
        <v>5125</v>
      </c>
      <c r="B27" s="1" t="s">
        <v>71</v>
      </c>
      <c r="C27" s="1">
        <v>5</v>
      </c>
      <c r="D27" s="1" t="s">
        <v>39</v>
      </c>
      <c r="E27" s="2">
        <v>1021</v>
      </c>
      <c r="F27" s="2">
        <v>13</v>
      </c>
      <c r="G27" s="2">
        <v>0</v>
      </c>
      <c r="H27" s="2">
        <v>0</v>
      </c>
      <c r="I27" s="75">
        <v>0</v>
      </c>
      <c r="J27">
        <v>14</v>
      </c>
      <c r="K27">
        <v>0</v>
      </c>
      <c r="L27">
        <v>0</v>
      </c>
      <c r="M27">
        <v>0</v>
      </c>
      <c r="N27">
        <v>63</v>
      </c>
      <c r="O27">
        <v>0</v>
      </c>
      <c r="P27">
        <v>2</v>
      </c>
      <c r="Q27">
        <v>2</v>
      </c>
      <c r="R27" s="2">
        <v>569</v>
      </c>
      <c r="S27" s="2">
        <v>0</v>
      </c>
      <c r="T27" s="2">
        <v>5</v>
      </c>
      <c r="U27" s="75">
        <v>6</v>
      </c>
      <c r="V27" s="2">
        <v>153</v>
      </c>
      <c r="W27" s="2">
        <v>0</v>
      </c>
      <c r="X27" s="2">
        <v>0</v>
      </c>
      <c r="Y27" s="75">
        <v>0</v>
      </c>
      <c r="Z27" s="2">
        <v>102</v>
      </c>
      <c r="AA27" s="2">
        <v>0</v>
      </c>
      <c r="AB27" s="2">
        <v>4</v>
      </c>
      <c r="AC27" s="75">
        <v>3</v>
      </c>
      <c r="AD27" s="2">
        <v>8870</v>
      </c>
      <c r="AE27" s="3">
        <f t="shared" si="0"/>
        <v>0.11510710259301014</v>
      </c>
      <c r="AF27" s="1">
        <v>0</v>
      </c>
      <c r="AG27" s="1" t="s">
        <v>40</v>
      </c>
      <c r="AH27" s="1" t="s">
        <v>45</v>
      </c>
      <c r="AI27" s="1">
        <v>2.88</v>
      </c>
      <c r="AJ27" s="1">
        <v>0</v>
      </c>
      <c r="AK27" s="1" t="s">
        <v>46</v>
      </c>
      <c r="AL27" s="1">
        <v>5</v>
      </c>
      <c r="AM27" s="1">
        <v>3</v>
      </c>
      <c r="AN27" s="1">
        <v>0</v>
      </c>
    </row>
    <row r="28" spans="1:40" hidden="1" x14ac:dyDescent="0.25">
      <c r="A28" s="1">
        <v>5129</v>
      </c>
      <c r="B28" s="1" t="s">
        <v>72</v>
      </c>
      <c r="C28" s="1">
        <v>5</v>
      </c>
      <c r="D28" s="1" t="s">
        <v>39</v>
      </c>
      <c r="E28" s="2">
        <v>5202</v>
      </c>
      <c r="F28" s="2">
        <v>75</v>
      </c>
      <c r="G28" s="2">
        <v>0</v>
      </c>
      <c r="H28" s="2">
        <v>0</v>
      </c>
      <c r="I28" s="75">
        <v>3</v>
      </c>
      <c r="J28">
        <v>51</v>
      </c>
      <c r="K28">
        <v>0</v>
      </c>
      <c r="L28">
        <v>0</v>
      </c>
      <c r="M28">
        <v>2</v>
      </c>
      <c r="N28">
        <v>140</v>
      </c>
      <c r="O28">
        <v>1</v>
      </c>
      <c r="P28">
        <v>4</v>
      </c>
      <c r="Q28">
        <v>8</v>
      </c>
      <c r="R28" s="2">
        <v>1083</v>
      </c>
      <c r="S28" s="2">
        <v>0</v>
      </c>
      <c r="T28" s="2">
        <v>8</v>
      </c>
      <c r="U28" s="75">
        <v>50</v>
      </c>
      <c r="V28" s="2">
        <v>336</v>
      </c>
      <c r="W28" s="2">
        <v>0</v>
      </c>
      <c r="X28" s="2">
        <v>0</v>
      </c>
      <c r="Y28" s="75">
        <v>35</v>
      </c>
      <c r="Z28" s="2">
        <v>293</v>
      </c>
      <c r="AA28" s="2">
        <v>0</v>
      </c>
      <c r="AB28" s="2">
        <v>3</v>
      </c>
      <c r="AC28" s="75">
        <v>21</v>
      </c>
      <c r="AD28" s="2">
        <v>86081</v>
      </c>
      <c r="AE28" s="3">
        <f t="shared" si="0"/>
        <v>6.0431454095561159E-2</v>
      </c>
      <c r="AF28" s="1">
        <v>0</v>
      </c>
      <c r="AG28" s="1" t="s">
        <v>40</v>
      </c>
      <c r="AH28" s="1" t="s">
        <v>45</v>
      </c>
      <c r="AI28" s="1">
        <v>2.88</v>
      </c>
      <c r="AJ28" s="1">
        <v>0</v>
      </c>
      <c r="AK28" s="1" t="s">
        <v>46</v>
      </c>
      <c r="AL28" s="1">
        <v>1</v>
      </c>
      <c r="AM28" s="1">
        <v>25</v>
      </c>
      <c r="AN28" s="1">
        <v>0</v>
      </c>
    </row>
    <row r="29" spans="1:40" hidden="1" x14ac:dyDescent="0.25">
      <c r="A29" s="1">
        <v>5134</v>
      </c>
      <c r="B29" s="1" t="s">
        <v>73</v>
      </c>
      <c r="C29" s="1">
        <v>5</v>
      </c>
      <c r="D29" s="1" t="s">
        <v>39</v>
      </c>
      <c r="E29" s="2">
        <v>1992</v>
      </c>
      <c r="F29" s="2">
        <v>20</v>
      </c>
      <c r="G29" s="2">
        <v>0</v>
      </c>
      <c r="H29" s="2">
        <v>0</v>
      </c>
      <c r="I29" s="75">
        <v>0</v>
      </c>
      <c r="J29">
        <v>22</v>
      </c>
      <c r="K29">
        <v>0</v>
      </c>
      <c r="L29">
        <v>0</v>
      </c>
      <c r="M29">
        <v>0</v>
      </c>
      <c r="N29">
        <v>159</v>
      </c>
      <c r="O29">
        <v>0</v>
      </c>
      <c r="P29">
        <v>7</v>
      </c>
      <c r="Q29">
        <v>1</v>
      </c>
      <c r="R29" s="2">
        <v>783</v>
      </c>
      <c r="S29" s="2">
        <v>0</v>
      </c>
      <c r="T29" s="2">
        <v>13</v>
      </c>
      <c r="U29" s="75">
        <v>5</v>
      </c>
      <c r="V29" s="2">
        <v>217</v>
      </c>
      <c r="W29" s="2">
        <v>0</v>
      </c>
      <c r="X29" s="2">
        <v>0</v>
      </c>
      <c r="Y29" s="75">
        <v>4</v>
      </c>
      <c r="Z29" s="2">
        <v>182</v>
      </c>
      <c r="AA29" s="2">
        <v>0</v>
      </c>
      <c r="AB29" s="2">
        <v>4</v>
      </c>
      <c r="AC29" s="75">
        <v>3</v>
      </c>
      <c r="AD29" s="2">
        <v>9755</v>
      </c>
      <c r="AE29" s="3">
        <f t="shared" si="0"/>
        <v>0.20420297283444389</v>
      </c>
      <c r="AF29" s="1">
        <v>0</v>
      </c>
      <c r="AG29" s="1" t="s">
        <v>40</v>
      </c>
      <c r="AH29" s="1" t="s">
        <v>45</v>
      </c>
      <c r="AI29" s="1">
        <v>2.88</v>
      </c>
      <c r="AJ29" s="1">
        <v>0</v>
      </c>
      <c r="AK29" s="1" t="s">
        <v>46</v>
      </c>
      <c r="AL29" s="1">
        <v>13</v>
      </c>
      <c r="AM29" s="1">
        <v>5</v>
      </c>
      <c r="AN29" s="1">
        <v>0</v>
      </c>
    </row>
    <row r="30" spans="1:40" hidden="1" x14ac:dyDescent="0.25">
      <c r="A30" s="1">
        <v>5138</v>
      </c>
      <c r="B30" s="1" t="s">
        <v>74</v>
      </c>
      <c r="C30" s="1">
        <v>5</v>
      </c>
      <c r="D30" s="1" t="s">
        <v>39</v>
      </c>
      <c r="E30" s="2">
        <v>4316</v>
      </c>
      <c r="F30" s="2">
        <v>33</v>
      </c>
      <c r="G30" s="2">
        <v>0</v>
      </c>
      <c r="H30" s="2">
        <v>0</v>
      </c>
      <c r="I30" s="75">
        <v>1</v>
      </c>
      <c r="J30">
        <v>47</v>
      </c>
      <c r="K30">
        <v>0</v>
      </c>
      <c r="L30">
        <v>0</v>
      </c>
      <c r="M30">
        <v>0</v>
      </c>
      <c r="N30">
        <v>204</v>
      </c>
      <c r="O30">
        <v>0</v>
      </c>
      <c r="P30">
        <v>1</v>
      </c>
      <c r="Q30">
        <v>5</v>
      </c>
      <c r="R30" s="2">
        <v>1672</v>
      </c>
      <c r="S30" s="2">
        <v>0</v>
      </c>
      <c r="T30" s="2">
        <v>13</v>
      </c>
      <c r="U30" s="75">
        <v>21</v>
      </c>
      <c r="V30" s="2">
        <v>319</v>
      </c>
      <c r="W30" s="2">
        <v>0</v>
      </c>
      <c r="X30" s="2">
        <v>1</v>
      </c>
      <c r="Y30" s="75">
        <v>2</v>
      </c>
      <c r="Z30" s="2">
        <v>319</v>
      </c>
      <c r="AA30" s="2">
        <v>0</v>
      </c>
      <c r="AB30" s="2">
        <v>2</v>
      </c>
      <c r="AC30" s="75">
        <v>6</v>
      </c>
      <c r="AD30" s="2">
        <v>16371</v>
      </c>
      <c r="AE30" s="3">
        <f t="shared" si="0"/>
        <v>0.26363691894203162</v>
      </c>
      <c r="AF30" s="1">
        <v>0</v>
      </c>
      <c r="AG30" s="1" t="s">
        <v>40</v>
      </c>
      <c r="AH30" s="1" t="s">
        <v>45</v>
      </c>
      <c r="AI30" s="1">
        <v>2.88</v>
      </c>
      <c r="AJ30" s="1">
        <v>0</v>
      </c>
      <c r="AK30" s="1" t="s">
        <v>46</v>
      </c>
      <c r="AL30" s="1">
        <v>3</v>
      </c>
      <c r="AM30" s="1">
        <v>12</v>
      </c>
      <c r="AN30" s="1">
        <v>0</v>
      </c>
    </row>
    <row r="31" spans="1:40" hidden="1" x14ac:dyDescent="0.25">
      <c r="A31" s="1">
        <v>5142</v>
      </c>
      <c r="B31" s="1" t="s">
        <v>75</v>
      </c>
      <c r="C31" s="1">
        <v>5</v>
      </c>
      <c r="D31" s="1" t="s">
        <v>39</v>
      </c>
      <c r="E31" s="2">
        <v>682</v>
      </c>
      <c r="F31" s="2">
        <v>10</v>
      </c>
      <c r="G31" s="2">
        <v>0</v>
      </c>
      <c r="H31" s="2">
        <v>1</v>
      </c>
      <c r="I31" s="75">
        <v>0</v>
      </c>
      <c r="J31">
        <v>6</v>
      </c>
      <c r="K31">
        <v>0</v>
      </c>
      <c r="L31">
        <v>0</v>
      </c>
      <c r="M31">
        <v>0</v>
      </c>
      <c r="N31">
        <v>36</v>
      </c>
      <c r="O31">
        <v>0</v>
      </c>
      <c r="P31">
        <v>7</v>
      </c>
      <c r="Q31">
        <v>1</v>
      </c>
      <c r="R31" s="2">
        <v>174</v>
      </c>
      <c r="S31" s="2">
        <v>0</v>
      </c>
      <c r="T31" s="2">
        <v>15</v>
      </c>
      <c r="U31" s="75">
        <v>4</v>
      </c>
      <c r="V31" s="2">
        <v>52</v>
      </c>
      <c r="W31" s="2">
        <v>0</v>
      </c>
      <c r="X31" s="2">
        <v>0</v>
      </c>
      <c r="Y31" s="75">
        <v>0</v>
      </c>
      <c r="Z31" s="2">
        <v>64</v>
      </c>
      <c r="AA31" s="2">
        <v>0</v>
      </c>
      <c r="AB31" s="2">
        <v>5</v>
      </c>
      <c r="AC31" s="75">
        <v>4</v>
      </c>
      <c r="AD31" s="2">
        <v>4824</v>
      </c>
      <c r="AE31" s="3">
        <f t="shared" si="0"/>
        <v>0.14137645107794361</v>
      </c>
      <c r="AF31" s="1">
        <v>0</v>
      </c>
      <c r="AG31" s="1" t="s">
        <v>40</v>
      </c>
      <c r="AH31" s="1" t="s">
        <v>45</v>
      </c>
      <c r="AI31" s="1">
        <v>2.88</v>
      </c>
      <c r="AJ31" s="1">
        <v>0</v>
      </c>
      <c r="AK31" s="1" t="s">
        <v>46</v>
      </c>
      <c r="AL31" s="1">
        <v>1</v>
      </c>
      <c r="AM31" s="1">
        <v>1</v>
      </c>
      <c r="AN31" s="1">
        <v>0</v>
      </c>
    </row>
    <row r="32" spans="1:40" hidden="1" x14ac:dyDescent="0.25">
      <c r="A32" s="1">
        <v>5145</v>
      </c>
      <c r="B32" s="1" t="s">
        <v>76</v>
      </c>
      <c r="C32" s="1">
        <v>5</v>
      </c>
      <c r="D32" s="1" t="s">
        <v>39</v>
      </c>
      <c r="E32" s="2">
        <v>494</v>
      </c>
      <c r="F32" s="2">
        <v>7</v>
      </c>
      <c r="G32" s="2">
        <v>0</v>
      </c>
      <c r="H32" s="2">
        <v>0</v>
      </c>
      <c r="I32" s="75">
        <v>0</v>
      </c>
      <c r="J32">
        <v>2</v>
      </c>
      <c r="K32">
        <v>0</v>
      </c>
      <c r="L32">
        <v>0</v>
      </c>
      <c r="M32">
        <v>0</v>
      </c>
      <c r="N32">
        <v>15</v>
      </c>
      <c r="O32">
        <v>0</v>
      </c>
      <c r="P32">
        <v>0</v>
      </c>
      <c r="Q32">
        <v>0</v>
      </c>
      <c r="R32" s="2">
        <v>125</v>
      </c>
      <c r="S32" s="2">
        <v>0</v>
      </c>
      <c r="T32" s="2">
        <v>0</v>
      </c>
      <c r="U32" s="75">
        <v>2</v>
      </c>
      <c r="V32" s="2">
        <v>42</v>
      </c>
      <c r="W32" s="2">
        <v>0</v>
      </c>
      <c r="X32" s="2">
        <v>0</v>
      </c>
      <c r="Y32" s="75">
        <v>0</v>
      </c>
      <c r="Z32" s="2">
        <v>37</v>
      </c>
      <c r="AA32" s="2">
        <v>0</v>
      </c>
      <c r="AB32" s="2">
        <v>0</v>
      </c>
      <c r="AC32" s="75">
        <v>1</v>
      </c>
      <c r="AD32" s="2">
        <v>4951</v>
      </c>
      <c r="AE32" s="3">
        <f t="shared" si="0"/>
        <v>9.977782266208847E-2</v>
      </c>
      <c r="AF32" s="1">
        <v>0</v>
      </c>
      <c r="AG32" s="1" t="s">
        <v>40</v>
      </c>
      <c r="AH32" s="1" t="s">
        <v>45</v>
      </c>
      <c r="AI32" s="1">
        <v>2.88</v>
      </c>
      <c r="AJ32" s="1">
        <v>0</v>
      </c>
      <c r="AK32" s="1" t="s">
        <v>46</v>
      </c>
      <c r="AL32" s="1">
        <v>2</v>
      </c>
      <c r="AM32" s="1">
        <v>4</v>
      </c>
      <c r="AN32" s="1">
        <v>0</v>
      </c>
    </row>
    <row r="33" spans="1:40" hidden="1" x14ac:dyDescent="0.25">
      <c r="A33" s="1">
        <v>5147</v>
      </c>
      <c r="B33" s="1" t="s">
        <v>77</v>
      </c>
      <c r="C33" s="1">
        <v>5</v>
      </c>
      <c r="D33" s="1" t="s">
        <v>39</v>
      </c>
      <c r="E33" s="2">
        <v>32710</v>
      </c>
      <c r="F33" s="2">
        <v>569</v>
      </c>
      <c r="G33" s="2">
        <v>0</v>
      </c>
      <c r="H33" s="2">
        <v>3</v>
      </c>
      <c r="I33" s="75">
        <v>46</v>
      </c>
      <c r="J33">
        <v>245</v>
      </c>
      <c r="K33">
        <v>0</v>
      </c>
      <c r="L33">
        <v>10</v>
      </c>
      <c r="M33">
        <v>38</v>
      </c>
      <c r="N33">
        <v>1478</v>
      </c>
      <c r="O33">
        <v>10</v>
      </c>
      <c r="P33">
        <v>100</v>
      </c>
      <c r="Q33">
        <v>675</v>
      </c>
      <c r="R33" s="2">
        <v>10348</v>
      </c>
      <c r="S33" s="2">
        <v>38</v>
      </c>
      <c r="T33" s="2">
        <v>229</v>
      </c>
      <c r="U33" s="75">
        <v>1889</v>
      </c>
      <c r="V33" s="2">
        <v>2562</v>
      </c>
      <c r="W33" s="2">
        <v>6</v>
      </c>
      <c r="X33" s="2">
        <v>28</v>
      </c>
      <c r="Y33" s="75">
        <v>453</v>
      </c>
      <c r="Z33" s="2">
        <v>1752</v>
      </c>
      <c r="AA33" s="2">
        <v>2</v>
      </c>
      <c r="AB33" s="2">
        <v>31</v>
      </c>
      <c r="AC33" s="75">
        <v>537</v>
      </c>
      <c r="AD33" s="2">
        <v>52184</v>
      </c>
      <c r="AE33" s="3">
        <f t="shared" si="0"/>
        <v>0.62682048137360113</v>
      </c>
      <c r="AF33" s="1">
        <v>0</v>
      </c>
      <c r="AG33" s="1" t="s">
        <v>44</v>
      </c>
      <c r="AH33" s="1" t="s">
        <v>45</v>
      </c>
      <c r="AI33" s="1">
        <v>2.88</v>
      </c>
      <c r="AJ33" s="1">
        <v>0</v>
      </c>
      <c r="AK33" s="1" t="s">
        <v>46</v>
      </c>
      <c r="AL33" s="1">
        <v>48</v>
      </c>
      <c r="AM33" s="1">
        <v>229</v>
      </c>
      <c r="AN33" s="1">
        <v>1</v>
      </c>
    </row>
    <row r="34" spans="1:40" hidden="1" x14ac:dyDescent="0.25">
      <c r="A34" s="1">
        <v>5148</v>
      </c>
      <c r="B34" s="1" t="s">
        <v>78</v>
      </c>
      <c r="C34" s="1">
        <v>5</v>
      </c>
      <c r="D34" s="1" t="s">
        <v>39</v>
      </c>
      <c r="E34" s="2">
        <v>10661</v>
      </c>
      <c r="F34" s="2">
        <v>62</v>
      </c>
      <c r="G34" s="2">
        <v>0</v>
      </c>
      <c r="H34" s="2">
        <v>2</v>
      </c>
      <c r="I34" s="75">
        <v>0</v>
      </c>
      <c r="J34">
        <v>148</v>
      </c>
      <c r="K34">
        <v>0</v>
      </c>
      <c r="L34">
        <v>5</v>
      </c>
      <c r="M34">
        <v>2</v>
      </c>
      <c r="N34">
        <v>301</v>
      </c>
      <c r="O34">
        <v>0</v>
      </c>
      <c r="P34">
        <v>26</v>
      </c>
      <c r="Q34">
        <v>14</v>
      </c>
      <c r="R34" s="2">
        <v>1853</v>
      </c>
      <c r="S34" s="2">
        <v>0</v>
      </c>
      <c r="T34" s="2">
        <v>37</v>
      </c>
      <c r="U34" s="75">
        <v>66</v>
      </c>
      <c r="V34" s="2">
        <v>676</v>
      </c>
      <c r="W34" s="2">
        <v>0</v>
      </c>
      <c r="X34" s="2">
        <v>10</v>
      </c>
      <c r="Y34" s="75">
        <v>21</v>
      </c>
      <c r="Z34" s="2">
        <v>453</v>
      </c>
      <c r="AA34" s="2">
        <v>0</v>
      </c>
      <c r="AB34" s="2">
        <v>6</v>
      </c>
      <c r="AC34" s="75">
        <v>26</v>
      </c>
      <c r="AD34" s="2">
        <v>64265</v>
      </c>
      <c r="AE34" s="3">
        <f t="shared" si="0"/>
        <v>0.16589123161907726</v>
      </c>
      <c r="AF34" s="1">
        <v>0</v>
      </c>
      <c r="AG34" s="1" t="s">
        <v>44</v>
      </c>
      <c r="AH34" s="1" t="s">
        <v>45</v>
      </c>
      <c r="AI34" s="1">
        <v>2.88</v>
      </c>
      <c r="AJ34" s="1">
        <v>0</v>
      </c>
      <c r="AK34" s="1" t="s">
        <v>46</v>
      </c>
      <c r="AL34" s="1">
        <v>17</v>
      </c>
      <c r="AM34" s="1">
        <v>51</v>
      </c>
      <c r="AN34" s="1">
        <v>1</v>
      </c>
    </row>
    <row r="35" spans="1:40" hidden="1" x14ac:dyDescent="0.25">
      <c r="A35" s="1">
        <v>5150</v>
      </c>
      <c r="B35" s="1" t="s">
        <v>79</v>
      </c>
      <c r="C35" s="1">
        <v>5</v>
      </c>
      <c r="D35" s="1" t="s">
        <v>39</v>
      </c>
      <c r="E35" s="2">
        <v>349</v>
      </c>
      <c r="F35" s="2">
        <v>3</v>
      </c>
      <c r="G35" s="2">
        <v>0</v>
      </c>
      <c r="H35" s="2">
        <v>0</v>
      </c>
      <c r="I35" s="75">
        <v>0</v>
      </c>
      <c r="J35">
        <v>5</v>
      </c>
      <c r="K35">
        <v>0</v>
      </c>
      <c r="L35">
        <v>1</v>
      </c>
      <c r="M35">
        <v>1</v>
      </c>
      <c r="N35">
        <v>13</v>
      </c>
      <c r="O35">
        <v>0</v>
      </c>
      <c r="P35">
        <v>0</v>
      </c>
      <c r="Q35">
        <v>1</v>
      </c>
      <c r="R35" s="2">
        <v>73</v>
      </c>
      <c r="S35" s="2">
        <v>0</v>
      </c>
      <c r="T35" s="2">
        <v>2</v>
      </c>
      <c r="U35" s="75">
        <v>0</v>
      </c>
      <c r="V35" s="2">
        <v>26</v>
      </c>
      <c r="W35" s="2">
        <v>0</v>
      </c>
      <c r="X35" s="2">
        <v>0</v>
      </c>
      <c r="Y35" s="75">
        <v>0</v>
      </c>
      <c r="Z35" s="2">
        <v>27</v>
      </c>
      <c r="AA35" s="2">
        <v>0</v>
      </c>
      <c r="AB35" s="2">
        <v>0</v>
      </c>
      <c r="AC35" s="75">
        <v>0</v>
      </c>
      <c r="AD35" s="2">
        <v>4219</v>
      </c>
      <c r="AE35" s="3">
        <f t="shared" si="0"/>
        <v>8.2721023939322111E-2</v>
      </c>
      <c r="AF35" s="1">
        <v>0</v>
      </c>
      <c r="AG35" s="1" t="s">
        <v>44</v>
      </c>
      <c r="AH35" s="1" t="s">
        <v>45</v>
      </c>
      <c r="AI35" s="1">
        <v>2.88</v>
      </c>
      <c r="AJ35" s="1">
        <v>0</v>
      </c>
      <c r="AK35" s="1" t="s">
        <v>46</v>
      </c>
      <c r="AL35" s="1">
        <v>1</v>
      </c>
      <c r="AM35" s="1">
        <v>1</v>
      </c>
      <c r="AN35" s="1">
        <v>0</v>
      </c>
    </row>
    <row r="36" spans="1:40" hidden="1" x14ac:dyDescent="0.25">
      <c r="A36" s="1">
        <v>5154</v>
      </c>
      <c r="B36" s="1" t="s">
        <v>80</v>
      </c>
      <c r="C36" s="1">
        <v>5</v>
      </c>
      <c r="D36" s="1" t="s">
        <v>39</v>
      </c>
      <c r="E36" s="2">
        <v>26120</v>
      </c>
      <c r="F36" s="2">
        <v>334</v>
      </c>
      <c r="G36" s="2">
        <v>0</v>
      </c>
      <c r="H36" s="2">
        <v>8</v>
      </c>
      <c r="I36" s="75">
        <v>12</v>
      </c>
      <c r="J36">
        <v>449</v>
      </c>
      <c r="K36">
        <v>0</v>
      </c>
      <c r="L36">
        <v>14</v>
      </c>
      <c r="M36">
        <v>12</v>
      </c>
      <c r="N36">
        <v>4055</v>
      </c>
      <c r="O36">
        <v>3</v>
      </c>
      <c r="P36">
        <v>365</v>
      </c>
      <c r="Q36">
        <v>285</v>
      </c>
      <c r="R36" s="2">
        <v>12376</v>
      </c>
      <c r="S36" s="2">
        <v>7</v>
      </c>
      <c r="T36" s="2">
        <v>737</v>
      </c>
      <c r="U36" s="75">
        <v>819</v>
      </c>
      <c r="V36" s="2">
        <v>3266</v>
      </c>
      <c r="W36" s="2">
        <v>2</v>
      </c>
      <c r="X36" s="2">
        <v>154</v>
      </c>
      <c r="Y36" s="75">
        <v>145</v>
      </c>
      <c r="Z36" s="2">
        <v>2200</v>
      </c>
      <c r="AA36" s="2">
        <v>0</v>
      </c>
      <c r="AB36" s="2">
        <v>119</v>
      </c>
      <c r="AC36" s="75">
        <v>216</v>
      </c>
      <c r="AD36" s="2">
        <v>97803</v>
      </c>
      <c r="AE36" s="3">
        <f t="shared" si="0"/>
        <v>0.26706747236792328</v>
      </c>
      <c r="AF36" s="1">
        <v>1</v>
      </c>
      <c r="AG36" s="1" t="s">
        <v>44</v>
      </c>
      <c r="AH36" s="1" t="s">
        <v>41</v>
      </c>
      <c r="AI36" s="1">
        <v>2.88</v>
      </c>
      <c r="AJ36" s="1">
        <v>0</v>
      </c>
      <c r="AK36" s="1" t="s">
        <v>46</v>
      </c>
      <c r="AL36" s="1">
        <v>38</v>
      </c>
      <c r="AM36" s="1">
        <v>281</v>
      </c>
      <c r="AN36" s="1">
        <v>0</v>
      </c>
    </row>
    <row r="37" spans="1:40" hidden="1" x14ac:dyDescent="0.25">
      <c r="A37" s="1">
        <v>5172</v>
      </c>
      <c r="B37" s="1" t="s">
        <v>81</v>
      </c>
      <c r="C37" s="1">
        <v>5</v>
      </c>
      <c r="D37" s="1" t="s">
        <v>39</v>
      </c>
      <c r="E37" s="2">
        <v>39188</v>
      </c>
      <c r="F37" s="2">
        <v>407</v>
      </c>
      <c r="G37" s="2">
        <v>1</v>
      </c>
      <c r="H37" s="2">
        <v>40</v>
      </c>
      <c r="I37" s="75">
        <v>108</v>
      </c>
      <c r="J37">
        <v>394</v>
      </c>
      <c r="K37">
        <v>0</v>
      </c>
      <c r="L37">
        <v>57</v>
      </c>
      <c r="M37">
        <v>72</v>
      </c>
      <c r="N37">
        <v>1381</v>
      </c>
      <c r="O37">
        <v>0</v>
      </c>
      <c r="P37">
        <v>1039</v>
      </c>
      <c r="Q37">
        <v>1113</v>
      </c>
      <c r="R37" s="2">
        <v>9050</v>
      </c>
      <c r="S37" s="2">
        <v>23</v>
      </c>
      <c r="T37" s="2">
        <v>1365</v>
      </c>
      <c r="U37" s="75">
        <v>4217</v>
      </c>
      <c r="V37" s="2">
        <v>2401</v>
      </c>
      <c r="W37" s="2">
        <v>5</v>
      </c>
      <c r="X37" s="2">
        <v>81</v>
      </c>
      <c r="Y37" s="75">
        <v>1034</v>
      </c>
      <c r="Z37" s="2">
        <v>1791</v>
      </c>
      <c r="AA37" s="2">
        <v>4</v>
      </c>
      <c r="AB37" s="2">
        <v>207</v>
      </c>
      <c r="AC37" s="75">
        <v>1112</v>
      </c>
      <c r="AD37" s="2">
        <v>62235</v>
      </c>
      <c r="AE37" s="3">
        <f t="shared" si="0"/>
        <v>0.62967783401622879</v>
      </c>
      <c r="AF37" s="1">
        <v>0</v>
      </c>
      <c r="AG37" s="1" t="s">
        <v>44</v>
      </c>
      <c r="AH37" s="1" t="s">
        <v>45</v>
      </c>
      <c r="AI37" s="1">
        <v>2.88</v>
      </c>
      <c r="AJ37" s="1">
        <v>0</v>
      </c>
      <c r="AK37" s="1" t="s">
        <v>46</v>
      </c>
      <c r="AL37" s="1">
        <v>171</v>
      </c>
      <c r="AM37" s="1">
        <v>225</v>
      </c>
      <c r="AN37" s="1">
        <v>1</v>
      </c>
    </row>
    <row r="38" spans="1:40" hidden="1" x14ac:dyDescent="0.25">
      <c r="A38" s="1">
        <v>5190</v>
      </c>
      <c r="B38" s="1" t="s">
        <v>82</v>
      </c>
      <c r="C38" s="1">
        <v>5</v>
      </c>
      <c r="D38" s="1" t="s">
        <v>39</v>
      </c>
      <c r="E38" s="2">
        <v>1706</v>
      </c>
      <c r="F38" s="2">
        <v>13</v>
      </c>
      <c r="G38" s="2">
        <v>0</v>
      </c>
      <c r="H38" s="2">
        <v>0</v>
      </c>
      <c r="I38" s="75">
        <v>0</v>
      </c>
      <c r="J38">
        <v>18</v>
      </c>
      <c r="K38">
        <v>0</v>
      </c>
      <c r="L38">
        <v>0</v>
      </c>
      <c r="M38">
        <v>1</v>
      </c>
      <c r="N38">
        <v>61</v>
      </c>
      <c r="O38">
        <v>0</v>
      </c>
      <c r="P38">
        <v>2</v>
      </c>
      <c r="Q38">
        <v>4</v>
      </c>
      <c r="R38" s="2">
        <v>460</v>
      </c>
      <c r="S38" s="2">
        <v>0</v>
      </c>
      <c r="T38" s="2">
        <v>7</v>
      </c>
      <c r="U38" s="75">
        <v>18</v>
      </c>
      <c r="V38" s="2">
        <v>130</v>
      </c>
      <c r="W38" s="2">
        <v>0</v>
      </c>
      <c r="X38" s="2">
        <v>0</v>
      </c>
      <c r="Y38" s="75">
        <v>5</v>
      </c>
      <c r="Z38" s="2">
        <v>150</v>
      </c>
      <c r="AA38" s="2">
        <v>0</v>
      </c>
      <c r="AB38" s="2">
        <v>1</v>
      </c>
      <c r="AC38" s="75">
        <v>4</v>
      </c>
      <c r="AD38" s="2">
        <v>10422</v>
      </c>
      <c r="AE38" s="3">
        <f t="shared" si="0"/>
        <v>0.16369218959892534</v>
      </c>
      <c r="AF38" s="1">
        <v>0</v>
      </c>
      <c r="AG38" s="1" t="s">
        <v>40</v>
      </c>
      <c r="AH38" s="1" t="s">
        <v>45</v>
      </c>
      <c r="AI38" s="1">
        <v>2.88</v>
      </c>
      <c r="AJ38" s="1">
        <v>0</v>
      </c>
      <c r="AK38" s="1" t="s">
        <v>46</v>
      </c>
      <c r="AL38" s="1">
        <v>1</v>
      </c>
      <c r="AM38" s="1">
        <v>11</v>
      </c>
      <c r="AN38" s="1">
        <v>0</v>
      </c>
    </row>
    <row r="39" spans="1:40" hidden="1" x14ac:dyDescent="0.25">
      <c r="A39" s="1">
        <v>5197</v>
      </c>
      <c r="B39" s="1" t="s">
        <v>83</v>
      </c>
      <c r="C39" s="1">
        <v>5</v>
      </c>
      <c r="D39" s="1" t="s">
        <v>39</v>
      </c>
      <c r="E39" s="2">
        <v>14568</v>
      </c>
      <c r="F39" s="2">
        <v>167</v>
      </c>
      <c r="G39" s="2">
        <v>0</v>
      </c>
      <c r="H39" s="2">
        <v>0</v>
      </c>
      <c r="I39" s="75">
        <v>2</v>
      </c>
      <c r="J39">
        <v>78</v>
      </c>
      <c r="K39">
        <v>0</v>
      </c>
      <c r="L39">
        <v>0</v>
      </c>
      <c r="M39">
        <v>2</v>
      </c>
      <c r="N39">
        <v>319</v>
      </c>
      <c r="O39">
        <v>0</v>
      </c>
      <c r="P39">
        <v>4</v>
      </c>
      <c r="Q39">
        <v>13</v>
      </c>
      <c r="R39" s="2">
        <v>3334</v>
      </c>
      <c r="S39" s="2">
        <v>0</v>
      </c>
      <c r="T39" s="2">
        <v>7</v>
      </c>
      <c r="U39" s="75">
        <v>58</v>
      </c>
      <c r="V39" s="2">
        <v>909</v>
      </c>
      <c r="W39" s="2">
        <v>0</v>
      </c>
      <c r="X39" s="2">
        <v>0</v>
      </c>
      <c r="Y39" s="75">
        <v>11</v>
      </c>
      <c r="Z39" s="2">
        <v>714</v>
      </c>
      <c r="AA39" s="2">
        <v>0</v>
      </c>
      <c r="AB39" s="2">
        <v>4</v>
      </c>
      <c r="AC39" s="75">
        <v>7</v>
      </c>
      <c r="AD39" s="2">
        <v>16551</v>
      </c>
      <c r="AE39" s="3">
        <f t="shared" si="0"/>
        <v>0.88018850824723582</v>
      </c>
      <c r="AF39" s="1">
        <v>0</v>
      </c>
      <c r="AG39" s="1" t="s">
        <v>44</v>
      </c>
      <c r="AH39" s="1" t="s">
        <v>45</v>
      </c>
      <c r="AI39" s="1">
        <v>2.88</v>
      </c>
      <c r="AJ39" s="1">
        <v>0</v>
      </c>
      <c r="AK39" s="1" t="s">
        <v>46</v>
      </c>
      <c r="AL39" s="1">
        <v>2</v>
      </c>
      <c r="AM39" s="1">
        <v>7</v>
      </c>
      <c r="AN39" s="1">
        <v>1</v>
      </c>
    </row>
    <row r="40" spans="1:40" hidden="1" x14ac:dyDescent="0.25">
      <c r="A40" s="1">
        <v>5206</v>
      </c>
      <c r="B40" s="1" t="s">
        <v>84</v>
      </c>
      <c r="C40" s="1">
        <v>5</v>
      </c>
      <c r="D40" s="1" t="s">
        <v>39</v>
      </c>
      <c r="E40" s="2">
        <v>1285</v>
      </c>
      <c r="F40" s="2">
        <v>22</v>
      </c>
      <c r="G40" s="2">
        <v>0</v>
      </c>
      <c r="H40" s="2">
        <v>0</v>
      </c>
      <c r="I40" s="75">
        <v>0</v>
      </c>
      <c r="J40">
        <v>12</v>
      </c>
      <c r="K40">
        <v>0</v>
      </c>
      <c r="L40">
        <v>0</v>
      </c>
      <c r="M40">
        <v>0</v>
      </c>
      <c r="N40">
        <v>38</v>
      </c>
      <c r="O40">
        <v>0</v>
      </c>
      <c r="P40">
        <v>0</v>
      </c>
      <c r="Q40">
        <v>0</v>
      </c>
      <c r="R40" s="2">
        <v>528</v>
      </c>
      <c r="S40" s="2">
        <v>0</v>
      </c>
      <c r="T40" s="2">
        <v>0</v>
      </c>
      <c r="U40" s="75">
        <v>5</v>
      </c>
      <c r="V40" s="2">
        <v>76</v>
      </c>
      <c r="W40" s="2">
        <v>0</v>
      </c>
      <c r="X40" s="2">
        <v>0</v>
      </c>
      <c r="Y40" s="75">
        <v>0</v>
      </c>
      <c r="Z40" s="2">
        <v>32</v>
      </c>
      <c r="AA40" s="2">
        <v>1</v>
      </c>
      <c r="AB40" s="2">
        <v>0</v>
      </c>
      <c r="AC40" s="75">
        <v>1</v>
      </c>
      <c r="AD40" s="2">
        <v>5049</v>
      </c>
      <c r="AE40" s="3">
        <f t="shared" si="0"/>
        <v>0.25450584274113686</v>
      </c>
      <c r="AF40" s="1">
        <v>0</v>
      </c>
      <c r="AG40" s="1" t="s">
        <v>40</v>
      </c>
      <c r="AH40" s="1" t="s">
        <v>45</v>
      </c>
      <c r="AI40" s="1">
        <v>2.88</v>
      </c>
      <c r="AJ40" s="1">
        <v>0</v>
      </c>
      <c r="AK40" s="1" t="s">
        <v>46</v>
      </c>
      <c r="AL40" s="1">
        <v>1</v>
      </c>
      <c r="AM40" s="1">
        <v>1</v>
      </c>
      <c r="AN40" s="1">
        <v>0</v>
      </c>
    </row>
    <row r="41" spans="1:40" hidden="1" x14ac:dyDescent="0.25">
      <c r="A41" s="1">
        <v>5209</v>
      </c>
      <c r="B41" s="1" t="s">
        <v>85</v>
      </c>
      <c r="C41" s="1">
        <v>5</v>
      </c>
      <c r="D41" s="1" t="s">
        <v>39</v>
      </c>
      <c r="E41" s="2">
        <v>2815</v>
      </c>
      <c r="F41" s="2">
        <v>34</v>
      </c>
      <c r="G41" s="2">
        <v>0</v>
      </c>
      <c r="H41" s="2">
        <v>1</v>
      </c>
      <c r="I41" s="75">
        <v>1</v>
      </c>
      <c r="J41">
        <v>33</v>
      </c>
      <c r="K41">
        <v>0</v>
      </c>
      <c r="L41">
        <v>1</v>
      </c>
      <c r="M41">
        <v>0</v>
      </c>
      <c r="N41">
        <v>121</v>
      </c>
      <c r="O41">
        <v>0</v>
      </c>
      <c r="P41">
        <v>1</v>
      </c>
      <c r="Q41">
        <v>3</v>
      </c>
      <c r="R41" s="2">
        <v>1052</v>
      </c>
      <c r="S41" s="2">
        <v>0</v>
      </c>
      <c r="T41" s="2">
        <v>9</v>
      </c>
      <c r="U41" s="75">
        <v>15</v>
      </c>
      <c r="V41" s="2">
        <v>226</v>
      </c>
      <c r="W41" s="2">
        <v>0</v>
      </c>
      <c r="X41" s="2">
        <v>1</v>
      </c>
      <c r="Y41" s="75">
        <v>4</v>
      </c>
      <c r="Z41" s="2">
        <v>159</v>
      </c>
      <c r="AA41" s="2">
        <v>0</v>
      </c>
      <c r="AB41" s="2">
        <v>2</v>
      </c>
      <c r="AC41" s="75">
        <v>0</v>
      </c>
      <c r="AD41" s="2">
        <v>22737</v>
      </c>
      <c r="AE41" s="3">
        <f t="shared" si="0"/>
        <v>0.12380701059946343</v>
      </c>
      <c r="AF41" s="1">
        <v>0</v>
      </c>
      <c r="AG41" s="1" t="s">
        <v>44</v>
      </c>
      <c r="AH41" s="1" t="s">
        <v>45</v>
      </c>
      <c r="AI41" s="1">
        <v>2.88</v>
      </c>
      <c r="AJ41" s="1">
        <v>0</v>
      </c>
      <c r="AK41" s="1" t="s">
        <v>46</v>
      </c>
      <c r="AL41" s="1">
        <v>2</v>
      </c>
      <c r="AM41" s="1">
        <v>6</v>
      </c>
      <c r="AN41" s="1">
        <v>0</v>
      </c>
    </row>
    <row r="42" spans="1:40" hidden="1" x14ac:dyDescent="0.25">
      <c r="A42" s="1">
        <v>5212</v>
      </c>
      <c r="B42" s="1" t="s">
        <v>86</v>
      </c>
      <c r="C42" s="1">
        <v>5</v>
      </c>
      <c r="D42" s="1" t="s">
        <v>39</v>
      </c>
      <c r="E42" s="2">
        <v>6558</v>
      </c>
      <c r="F42" s="2">
        <v>96</v>
      </c>
      <c r="G42" s="2">
        <v>0</v>
      </c>
      <c r="H42" s="2">
        <v>0</v>
      </c>
      <c r="I42" s="75">
        <v>1</v>
      </c>
      <c r="J42">
        <v>68</v>
      </c>
      <c r="K42">
        <v>0</v>
      </c>
      <c r="L42">
        <v>0</v>
      </c>
      <c r="M42">
        <v>0</v>
      </c>
      <c r="N42">
        <v>277</v>
      </c>
      <c r="O42">
        <v>0</v>
      </c>
      <c r="P42">
        <v>5</v>
      </c>
      <c r="Q42">
        <v>14</v>
      </c>
      <c r="R42" s="2">
        <v>1134</v>
      </c>
      <c r="S42" s="2">
        <v>0</v>
      </c>
      <c r="T42" s="2">
        <v>14</v>
      </c>
      <c r="U42" s="75">
        <v>70</v>
      </c>
      <c r="V42" s="2">
        <v>495</v>
      </c>
      <c r="W42" s="2">
        <v>2</v>
      </c>
      <c r="X42" s="2">
        <v>3</v>
      </c>
      <c r="Y42" s="75">
        <v>26</v>
      </c>
      <c r="Z42" s="2">
        <v>563</v>
      </c>
      <c r="AA42" s="2">
        <v>0</v>
      </c>
      <c r="AB42" s="2">
        <v>1</v>
      </c>
      <c r="AC42" s="75">
        <v>32</v>
      </c>
      <c r="AD42" s="2">
        <v>84209</v>
      </c>
      <c r="AE42" s="3">
        <f t="shared" si="0"/>
        <v>7.7877661532615272E-2</v>
      </c>
      <c r="AF42" s="1">
        <v>0</v>
      </c>
      <c r="AG42" s="1" t="s">
        <v>40</v>
      </c>
      <c r="AH42" s="1" t="s">
        <v>45</v>
      </c>
      <c r="AI42" s="1">
        <v>2.88</v>
      </c>
      <c r="AJ42" s="1">
        <v>0</v>
      </c>
      <c r="AK42" s="1" t="s">
        <v>46</v>
      </c>
      <c r="AL42" s="1">
        <v>11</v>
      </c>
      <c r="AM42" s="1">
        <v>46</v>
      </c>
      <c r="AN42" s="1">
        <v>0</v>
      </c>
    </row>
    <row r="43" spans="1:40" hidden="1" x14ac:dyDescent="0.25">
      <c r="A43" s="1">
        <v>5234</v>
      </c>
      <c r="B43" s="1" t="s">
        <v>87</v>
      </c>
      <c r="C43" s="1">
        <v>5</v>
      </c>
      <c r="D43" s="1" t="s">
        <v>39</v>
      </c>
      <c r="E43" s="2">
        <v>12152</v>
      </c>
      <c r="F43" s="2">
        <v>193</v>
      </c>
      <c r="G43" s="2">
        <v>0</v>
      </c>
      <c r="H43" s="2">
        <v>65</v>
      </c>
      <c r="I43" s="75">
        <v>4</v>
      </c>
      <c r="J43">
        <v>231</v>
      </c>
      <c r="K43">
        <v>0</v>
      </c>
      <c r="L43">
        <v>132</v>
      </c>
      <c r="M43">
        <v>1</v>
      </c>
      <c r="N43">
        <v>972</v>
      </c>
      <c r="O43">
        <v>0</v>
      </c>
      <c r="P43">
        <v>1160</v>
      </c>
      <c r="Q43">
        <v>61</v>
      </c>
      <c r="R43" s="2">
        <v>6095</v>
      </c>
      <c r="S43" s="2">
        <v>0</v>
      </c>
      <c r="T43" s="2">
        <v>1705</v>
      </c>
      <c r="U43" s="75">
        <v>241</v>
      </c>
      <c r="V43" s="2">
        <v>1455</v>
      </c>
      <c r="W43" s="2">
        <v>0</v>
      </c>
      <c r="X43" s="2">
        <v>233</v>
      </c>
      <c r="Y43" s="75">
        <v>32</v>
      </c>
      <c r="Z43" s="2">
        <v>2346</v>
      </c>
      <c r="AA43" s="2">
        <v>0</v>
      </c>
      <c r="AB43" s="2">
        <v>391</v>
      </c>
      <c r="AC43" s="75">
        <v>90</v>
      </c>
      <c r="AD43" s="2">
        <v>24586</v>
      </c>
      <c r="AE43" s="3">
        <f t="shared" si="0"/>
        <v>0.49426502887822338</v>
      </c>
      <c r="AF43" s="1">
        <v>0</v>
      </c>
      <c r="AG43" s="1" t="s">
        <v>44</v>
      </c>
      <c r="AH43" s="1" t="s">
        <v>41</v>
      </c>
      <c r="AI43" s="1">
        <v>2.88</v>
      </c>
      <c r="AJ43" s="1">
        <v>0</v>
      </c>
      <c r="AK43" s="1" t="s">
        <v>46</v>
      </c>
      <c r="AL43" s="1">
        <v>21</v>
      </c>
      <c r="AM43" s="1">
        <v>44</v>
      </c>
      <c r="AN43" s="1">
        <v>1</v>
      </c>
    </row>
    <row r="44" spans="1:40" hidden="1" x14ac:dyDescent="0.25">
      <c r="A44" s="1">
        <v>5237</v>
      </c>
      <c r="B44" s="1" t="s">
        <v>88</v>
      </c>
      <c r="C44" s="1">
        <v>5</v>
      </c>
      <c r="D44" s="1" t="s">
        <v>39</v>
      </c>
      <c r="E44" s="2">
        <v>2181</v>
      </c>
      <c r="F44" s="2">
        <v>32</v>
      </c>
      <c r="G44" s="2">
        <v>0</v>
      </c>
      <c r="H44" s="2">
        <v>0</v>
      </c>
      <c r="I44" s="75">
        <v>0</v>
      </c>
      <c r="J44">
        <v>25</v>
      </c>
      <c r="K44">
        <v>0</v>
      </c>
      <c r="L44">
        <v>0</v>
      </c>
      <c r="M44">
        <v>0</v>
      </c>
      <c r="N44">
        <v>119</v>
      </c>
      <c r="O44">
        <v>0</v>
      </c>
      <c r="P44">
        <v>2</v>
      </c>
      <c r="Q44">
        <v>1</v>
      </c>
      <c r="R44" s="2">
        <v>602</v>
      </c>
      <c r="S44" s="2">
        <v>0</v>
      </c>
      <c r="T44" s="2">
        <v>3</v>
      </c>
      <c r="U44" s="75">
        <v>15</v>
      </c>
      <c r="V44" s="2">
        <v>145</v>
      </c>
      <c r="W44" s="2">
        <v>0</v>
      </c>
      <c r="X44" s="2">
        <v>0</v>
      </c>
      <c r="Y44" s="75">
        <v>3</v>
      </c>
      <c r="Z44" s="2">
        <v>88</v>
      </c>
      <c r="AA44" s="2">
        <v>0</v>
      </c>
      <c r="AB44" s="2">
        <v>0</v>
      </c>
      <c r="AC44" s="75">
        <v>6</v>
      </c>
      <c r="AD44" s="2">
        <v>20360</v>
      </c>
      <c r="AE44" s="3">
        <f t="shared" si="0"/>
        <v>0.10712180746561886</v>
      </c>
      <c r="AF44" s="1">
        <v>0</v>
      </c>
      <c r="AG44" s="1" t="s">
        <v>40</v>
      </c>
      <c r="AH44" s="1" t="s">
        <v>45</v>
      </c>
      <c r="AI44" s="1">
        <v>2.88</v>
      </c>
      <c r="AJ44" s="1">
        <v>0</v>
      </c>
      <c r="AK44" s="1" t="s">
        <v>46</v>
      </c>
      <c r="AL44" s="1">
        <v>11</v>
      </c>
      <c r="AM44" s="1">
        <v>19</v>
      </c>
      <c r="AN44" s="1">
        <v>0</v>
      </c>
    </row>
    <row r="45" spans="1:40" hidden="1" x14ac:dyDescent="0.25">
      <c r="A45" s="1">
        <v>5240</v>
      </c>
      <c r="B45" s="1" t="s">
        <v>89</v>
      </c>
      <c r="C45" s="1">
        <v>5</v>
      </c>
      <c r="D45" s="1" t="s">
        <v>39</v>
      </c>
      <c r="E45" s="2">
        <v>681</v>
      </c>
      <c r="F45" s="2">
        <v>6</v>
      </c>
      <c r="G45" s="2">
        <v>0</v>
      </c>
      <c r="H45" s="2">
        <v>0</v>
      </c>
      <c r="I45" s="75">
        <v>0</v>
      </c>
      <c r="J45">
        <v>3</v>
      </c>
      <c r="K45">
        <v>0</v>
      </c>
      <c r="L45">
        <v>0</v>
      </c>
      <c r="M45">
        <v>0</v>
      </c>
      <c r="N45">
        <v>37</v>
      </c>
      <c r="O45">
        <v>0</v>
      </c>
      <c r="P45">
        <v>1</v>
      </c>
      <c r="Q45">
        <v>3</v>
      </c>
      <c r="R45" s="2">
        <v>156</v>
      </c>
      <c r="S45" s="2">
        <v>0</v>
      </c>
      <c r="T45" s="2">
        <v>3</v>
      </c>
      <c r="U45" s="75">
        <v>6</v>
      </c>
      <c r="V45" s="2">
        <v>35</v>
      </c>
      <c r="W45" s="2">
        <v>0</v>
      </c>
      <c r="X45" s="2">
        <v>0</v>
      </c>
      <c r="Y45" s="75">
        <v>3</v>
      </c>
      <c r="Z45" s="2">
        <v>23</v>
      </c>
      <c r="AA45" s="2">
        <v>0</v>
      </c>
      <c r="AB45" s="2">
        <v>0</v>
      </c>
      <c r="AC45" s="75">
        <v>2</v>
      </c>
      <c r="AD45" s="2">
        <v>12820</v>
      </c>
      <c r="AE45" s="3">
        <f t="shared" si="0"/>
        <v>5.3120124804992203E-2</v>
      </c>
      <c r="AF45" s="1">
        <v>0</v>
      </c>
      <c r="AG45" s="1" t="s">
        <v>40</v>
      </c>
      <c r="AH45" s="1" t="s">
        <v>45</v>
      </c>
      <c r="AI45" s="1">
        <v>2.88</v>
      </c>
      <c r="AJ45" s="1">
        <v>0</v>
      </c>
      <c r="AK45" s="1" t="s">
        <v>46</v>
      </c>
      <c r="AL45" s="1">
        <v>3</v>
      </c>
      <c r="AM45" s="1">
        <v>1</v>
      </c>
      <c r="AN45" s="1">
        <v>0</v>
      </c>
    </row>
    <row r="46" spans="1:40" hidden="1" x14ac:dyDescent="0.25">
      <c r="A46" s="1">
        <v>5250</v>
      </c>
      <c r="B46" s="1" t="s">
        <v>90</v>
      </c>
      <c r="C46" s="1">
        <v>5</v>
      </c>
      <c r="D46" s="1" t="s">
        <v>39</v>
      </c>
      <c r="E46" s="2">
        <v>18167</v>
      </c>
      <c r="F46" s="2">
        <v>290</v>
      </c>
      <c r="G46" s="2">
        <v>0</v>
      </c>
      <c r="H46" s="2">
        <v>4</v>
      </c>
      <c r="I46" s="75">
        <v>18</v>
      </c>
      <c r="J46">
        <v>248</v>
      </c>
      <c r="K46">
        <v>0</v>
      </c>
      <c r="L46">
        <v>4</v>
      </c>
      <c r="M46">
        <v>21</v>
      </c>
      <c r="N46">
        <v>2419</v>
      </c>
      <c r="O46">
        <v>0</v>
      </c>
      <c r="P46">
        <v>238</v>
      </c>
      <c r="Q46">
        <v>408</v>
      </c>
      <c r="R46" s="2">
        <v>10411</v>
      </c>
      <c r="S46" s="2">
        <v>5</v>
      </c>
      <c r="T46" s="2">
        <v>534</v>
      </c>
      <c r="U46" s="75">
        <v>1091</v>
      </c>
      <c r="V46" s="2">
        <v>1762</v>
      </c>
      <c r="W46" s="2">
        <v>0</v>
      </c>
      <c r="X46" s="2">
        <v>99</v>
      </c>
      <c r="Y46" s="75">
        <v>194</v>
      </c>
      <c r="Z46" s="2">
        <v>1590</v>
      </c>
      <c r="AA46" s="2">
        <v>0</v>
      </c>
      <c r="AB46" s="2">
        <v>124</v>
      </c>
      <c r="AC46" s="75">
        <v>244</v>
      </c>
      <c r="AD46" s="2">
        <v>56306</v>
      </c>
      <c r="AE46" s="3">
        <f t="shared" si="0"/>
        <v>0.32264767520335308</v>
      </c>
      <c r="AF46" s="1">
        <v>0</v>
      </c>
      <c r="AG46" s="1" t="s">
        <v>40</v>
      </c>
      <c r="AH46" s="1" t="s">
        <v>41</v>
      </c>
      <c r="AI46" s="1">
        <v>2.88</v>
      </c>
      <c r="AJ46" s="1">
        <v>0</v>
      </c>
      <c r="AK46" s="1" t="s">
        <v>46</v>
      </c>
      <c r="AL46" s="1">
        <v>50</v>
      </c>
      <c r="AM46" s="1">
        <v>247</v>
      </c>
      <c r="AN46" s="1">
        <v>1</v>
      </c>
    </row>
    <row r="47" spans="1:40" hidden="1" x14ac:dyDescent="0.25">
      <c r="A47" s="1">
        <v>5264</v>
      </c>
      <c r="B47" s="1" t="s">
        <v>91</v>
      </c>
      <c r="C47" s="1">
        <v>5</v>
      </c>
      <c r="D47" s="1" t="s">
        <v>39</v>
      </c>
      <c r="E47" s="2">
        <v>742</v>
      </c>
      <c r="F47" s="2">
        <v>14</v>
      </c>
      <c r="G47" s="2">
        <v>0</v>
      </c>
      <c r="H47" s="2">
        <v>0</v>
      </c>
      <c r="I47" s="75">
        <v>0</v>
      </c>
      <c r="J47">
        <v>13</v>
      </c>
      <c r="K47">
        <v>0</v>
      </c>
      <c r="L47">
        <v>1</v>
      </c>
      <c r="M47">
        <v>0</v>
      </c>
      <c r="N47">
        <v>20</v>
      </c>
      <c r="O47">
        <v>0</v>
      </c>
      <c r="P47">
        <v>0</v>
      </c>
      <c r="Q47">
        <v>0</v>
      </c>
      <c r="R47" s="2">
        <v>195</v>
      </c>
      <c r="S47" s="2">
        <v>0</v>
      </c>
      <c r="T47" s="2">
        <v>3</v>
      </c>
      <c r="U47" s="75">
        <v>1</v>
      </c>
      <c r="V47" s="2">
        <v>46</v>
      </c>
      <c r="W47" s="2">
        <v>0</v>
      </c>
      <c r="X47" s="2">
        <v>0</v>
      </c>
      <c r="Y47" s="75">
        <v>0</v>
      </c>
      <c r="Z47" s="2">
        <v>47</v>
      </c>
      <c r="AA47" s="2">
        <v>0</v>
      </c>
      <c r="AB47" s="2">
        <v>0</v>
      </c>
      <c r="AC47" s="75">
        <v>1</v>
      </c>
      <c r="AD47" s="2">
        <v>12062</v>
      </c>
      <c r="AE47" s="3">
        <f t="shared" si="0"/>
        <v>6.1515503233294647E-2</v>
      </c>
      <c r="AF47" s="1">
        <v>0</v>
      </c>
      <c r="AG47" s="1" t="s">
        <v>40</v>
      </c>
      <c r="AH47" s="1" t="s">
        <v>45</v>
      </c>
      <c r="AI47" s="1">
        <v>2.88</v>
      </c>
      <c r="AJ47" s="1">
        <v>0</v>
      </c>
      <c r="AK47" s="1" t="s">
        <v>46</v>
      </c>
      <c r="AL47" s="1">
        <v>5</v>
      </c>
      <c r="AM47" s="1">
        <v>5</v>
      </c>
      <c r="AN47" s="1">
        <v>0</v>
      </c>
    </row>
    <row r="48" spans="1:40" hidden="1" x14ac:dyDescent="0.25">
      <c r="A48" s="1">
        <v>5266</v>
      </c>
      <c r="B48" s="1" t="s">
        <v>92</v>
      </c>
      <c r="C48" s="1">
        <v>5</v>
      </c>
      <c r="D48" s="1" t="s">
        <v>39</v>
      </c>
      <c r="E48" s="2">
        <v>9124</v>
      </c>
      <c r="F48" s="2">
        <v>91</v>
      </c>
      <c r="G48" s="2">
        <v>1</v>
      </c>
      <c r="H48" s="2">
        <v>1</v>
      </c>
      <c r="I48" s="75">
        <v>3</v>
      </c>
      <c r="J48">
        <v>88</v>
      </c>
      <c r="K48">
        <v>0</v>
      </c>
      <c r="L48">
        <v>1</v>
      </c>
      <c r="M48">
        <v>6</v>
      </c>
      <c r="N48">
        <v>143</v>
      </c>
      <c r="O48">
        <v>0</v>
      </c>
      <c r="P48">
        <v>4</v>
      </c>
      <c r="Q48">
        <v>20</v>
      </c>
      <c r="R48" s="2">
        <v>609</v>
      </c>
      <c r="S48" s="2">
        <v>0</v>
      </c>
      <c r="T48" s="2">
        <v>8</v>
      </c>
      <c r="U48" s="75">
        <v>38</v>
      </c>
      <c r="V48" s="2">
        <v>281</v>
      </c>
      <c r="W48" s="2">
        <v>0</v>
      </c>
      <c r="X48" s="2">
        <v>6</v>
      </c>
      <c r="Y48" s="75">
        <v>26</v>
      </c>
      <c r="Z48" s="2">
        <v>519</v>
      </c>
      <c r="AA48" s="2">
        <v>0</v>
      </c>
      <c r="AB48" s="2">
        <v>5</v>
      </c>
      <c r="AC48" s="75">
        <v>32</v>
      </c>
      <c r="AD48" s="2">
        <v>248304</v>
      </c>
      <c r="AE48" s="3">
        <f t="shared" si="0"/>
        <v>3.6745279979380117E-2</v>
      </c>
      <c r="AF48" s="1">
        <v>0</v>
      </c>
      <c r="AG48" s="1" t="s">
        <v>40</v>
      </c>
      <c r="AH48" s="1" t="s">
        <v>45</v>
      </c>
      <c r="AI48" s="1">
        <v>2.88</v>
      </c>
      <c r="AJ48" s="1">
        <v>1</v>
      </c>
      <c r="AK48" s="1" t="s">
        <v>42</v>
      </c>
      <c r="AL48" s="1">
        <v>23</v>
      </c>
      <c r="AM48" s="1">
        <v>42</v>
      </c>
      <c r="AN48" s="1">
        <v>1</v>
      </c>
    </row>
    <row r="49" spans="1:40" hidden="1" x14ac:dyDescent="0.25">
      <c r="A49" s="1">
        <v>5282</v>
      </c>
      <c r="B49" s="1" t="s">
        <v>93</v>
      </c>
      <c r="C49" s="1">
        <v>5</v>
      </c>
      <c r="D49" s="1" t="s">
        <v>39</v>
      </c>
      <c r="E49" s="2">
        <v>814</v>
      </c>
      <c r="F49" s="2">
        <v>20</v>
      </c>
      <c r="G49" s="2">
        <v>0</v>
      </c>
      <c r="H49" s="2">
        <v>0</v>
      </c>
      <c r="I49" s="75">
        <v>0</v>
      </c>
      <c r="J49">
        <v>9</v>
      </c>
      <c r="K49">
        <v>0</v>
      </c>
      <c r="L49">
        <v>0</v>
      </c>
      <c r="M49">
        <v>1</v>
      </c>
      <c r="N49">
        <v>50</v>
      </c>
      <c r="O49">
        <v>0</v>
      </c>
      <c r="P49">
        <v>3</v>
      </c>
      <c r="Q49">
        <v>10</v>
      </c>
      <c r="R49" s="2">
        <v>252</v>
      </c>
      <c r="S49" s="2">
        <v>0</v>
      </c>
      <c r="T49" s="2">
        <v>12</v>
      </c>
      <c r="U49" s="75">
        <v>22</v>
      </c>
      <c r="V49" s="2">
        <v>76</v>
      </c>
      <c r="W49" s="2">
        <v>0</v>
      </c>
      <c r="X49" s="2">
        <v>3</v>
      </c>
      <c r="Y49" s="75">
        <v>6</v>
      </c>
      <c r="Z49" s="2">
        <v>100</v>
      </c>
      <c r="AA49" s="2">
        <v>0</v>
      </c>
      <c r="AB49" s="2">
        <v>0</v>
      </c>
      <c r="AC49" s="75">
        <v>6</v>
      </c>
      <c r="AD49" s="2">
        <v>25981</v>
      </c>
      <c r="AE49" s="3">
        <f t="shared" si="0"/>
        <v>3.1330587737192564E-2</v>
      </c>
      <c r="AF49" s="1">
        <v>0</v>
      </c>
      <c r="AG49" s="1" t="s">
        <v>40</v>
      </c>
      <c r="AH49" s="1" t="s">
        <v>45</v>
      </c>
      <c r="AI49" s="1">
        <v>2.88</v>
      </c>
      <c r="AJ49" s="1">
        <v>0</v>
      </c>
      <c r="AK49" s="1" t="s">
        <v>46</v>
      </c>
      <c r="AL49" s="1">
        <v>7</v>
      </c>
      <c r="AM49" s="1">
        <v>5</v>
      </c>
      <c r="AN49" s="1">
        <v>0</v>
      </c>
    </row>
    <row r="50" spans="1:40" hidden="1" x14ac:dyDescent="0.25">
      <c r="A50" s="1">
        <v>5284</v>
      </c>
      <c r="B50" s="1" t="s">
        <v>94</v>
      </c>
      <c r="C50" s="1">
        <v>5</v>
      </c>
      <c r="D50" s="1" t="s">
        <v>39</v>
      </c>
      <c r="E50" s="2">
        <v>9756</v>
      </c>
      <c r="F50" s="2">
        <v>120</v>
      </c>
      <c r="G50" s="2">
        <v>0</v>
      </c>
      <c r="H50" s="2">
        <v>78</v>
      </c>
      <c r="I50" s="75">
        <v>8</v>
      </c>
      <c r="J50">
        <v>162</v>
      </c>
      <c r="K50">
        <v>0</v>
      </c>
      <c r="L50">
        <v>95</v>
      </c>
      <c r="M50">
        <v>0</v>
      </c>
      <c r="N50">
        <v>252</v>
      </c>
      <c r="O50">
        <v>0</v>
      </c>
      <c r="P50">
        <v>239</v>
      </c>
      <c r="Q50">
        <v>22</v>
      </c>
      <c r="R50" s="2">
        <v>2909</v>
      </c>
      <c r="S50" s="2">
        <v>0</v>
      </c>
      <c r="T50" s="2">
        <v>314</v>
      </c>
      <c r="U50" s="75">
        <v>110</v>
      </c>
      <c r="V50" s="2">
        <v>762</v>
      </c>
      <c r="W50" s="2">
        <v>0</v>
      </c>
      <c r="X50" s="2">
        <v>244</v>
      </c>
      <c r="Y50" s="75">
        <v>19</v>
      </c>
      <c r="Z50" s="2">
        <v>464</v>
      </c>
      <c r="AA50" s="2">
        <v>0</v>
      </c>
      <c r="AB50" s="2">
        <v>88</v>
      </c>
      <c r="AC50" s="75">
        <v>17</v>
      </c>
      <c r="AD50" s="2">
        <v>21905</v>
      </c>
      <c r="AE50" s="3">
        <f t="shared" si="0"/>
        <v>0.4453777676329605</v>
      </c>
      <c r="AF50" s="1">
        <v>0</v>
      </c>
      <c r="AG50" s="1" t="s">
        <v>40</v>
      </c>
      <c r="AH50" s="1" t="s">
        <v>45</v>
      </c>
      <c r="AI50" s="1">
        <v>2.88</v>
      </c>
      <c r="AJ50" s="1">
        <v>0</v>
      </c>
      <c r="AK50" s="1" t="s">
        <v>46</v>
      </c>
      <c r="AL50" s="1">
        <v>6</v>
      </c>
      <c r="AM50" s="1">
        <v>37</v>
      </c>
      <c r="AN50" s="1">
        <v>1</v>
      </c>
    </row>
    <row r="51" spans="1:40" hidden="1" x14ac:dyDescent="0.25">
      <c r="A51" s="1">
        <v>5306</v>
      </c>
      <c r="B51" s="1" t="s">
        <v>95</v>
      </c>
      <c r="C51" s="1">
        <v>5</v>
      </c>
      <c r="D51" s="1" t="s">
        <v>39</v>
      </c>
      <c r="E51" s="2">
        <v>1064</v>
      </c>
      <c r="F51" s="2">
        <v>12</v>
      </c>
      <c r="G51" s="2">
        <v>0</v>
      </c>
      <c r="H51" s="2">
        <v>0</v>
      </c>
      <c r="I51" s="75">
        <v>0</v>
      </c>
      <c r="J51">
        <v>11</v>
      </c>
      <c r="K51">
        <v>0</v>
      </c>
      <c r="L51">
        <v>0</v>
      </c>
      <c r="M51">
        <v>0</v>
      </c>
      <c r="N51">
        <v>54</v>
      </c>
      <c r="O51">
        <v>0</v>
      </c>
      <c r="P51">
        <v>3</v>
      </c>
      <c r="Q51">
        <v>2</v>
      </c>
      <c r="R51" s="2">
        <v>357</v>
      </c>
      <c r="S51" s="2">
        <v>0</v>
      </c>
      <c r="T51" s="2">
        <v>3</v>
      </c>
      <c r="U51" s="75">
        <v>18</v>
      </c>
      <c r="V51" s="2">
        <v>93</v>
      </c>
      <c r="W51" s="2">
        <v>0</v>
      </c>
      <c r="X51" s="2">
        <v>0</v>
      </c>
      <c r="Y51" s="75">
        <v>1</v>
      </c>
      <c r="Z51" s="2">
        <v>94</v>
      </c>
      <c r="AA51" s="2">
        <v>0</v>
      </c>
      <c r="AB51" s="2">
        <v>2</v>
      </c>
      <c r="AC51" s="75">
        <v>1</v>
      </c>
      <c r="AD51" s="2">
        <v>5963</v>
      </c>
      <c r="AE51" s="3">
        <f t="shared" si="0"/>
        <v>0.1784336743250042</v>
      </c>
      <c r="AF51" s="1">
        <v>0</v>
      </c>
      <c r="AG51" s="1" t="s">
        <v>40</v>
      </c>
      <c r="AH51" s="1" t="s">
        <v>45</v>
      </c>
      <c r="AI51" s="1">
        <v>2.88</v>
      </c>
      <c r="AJ51" s="1">
        <v>0</v>
      </c>
      <c r="AK51" s="1" t="s">
        <v>46</v>
      </c>
      <c r="AL51" s="1">
        <v>1</v>
      </c>
      <c r="AM51" s="1">
        <v>1</v>
      </c>
      <c r="AN51" s="1">
        <v>0</v>
      </c>
    </row>
    <row r="52" spans="1:40" hidden="1" x14ac:dyDescent="0.25">
      <c r="A52" s="1">
        <v>5308</v>
      </c>
      <c r="B52" s="1" t="s">
        <v>96</v>
      </c>
      <c r="C52" s="1">
        <v>5</v>
      </c>
      <c r="D52" s="1" t="s">
        <v>39</v>
      </c>
      <c r="E52" s="2">
        <v>3938</v>
      </c>
      <c r="F52" s="2">
        <v>49</v>
      </c>
      <c r="G52" s="2">
        <v>0</v>
      </c>
      <c r="H52" s="2">
        <v>2</v>
      </c>
      <c r="I52" s="75">
        <v>1</v>
      </c>
      <c r="J52">
        <v>52</v>
      </c>
      <c r="K52">
        <v>0</v>
      </c>
      <c r="L52">
        <v>2</v>
      </c>
      <c r="M52">
        <v>0</v>
      </c>
      <c r="N52">
        <v>183</v>
      </c>
      <c r="O52">
        <v>0</v>
      </c>
      <c r="P52">
        <v>6</v>
      </c>
      <c r="Q52">
        <v>8</v>
      </c>
      <c r="R52" s="2">
        <v>827</v>
      </c>
      <c r="S52" s="2">
        <v>0</v>
      </c>
      <c r="T52" s="2">
        <v>16</v>
      </c>
      <c r="U52" s="75">
        <v>33</v>
      </c>
      <c r="V52" s="2">
        <v>238</v>
      </c>
      <c r="W52" s="2">
        <v>0</v>
      </c>
      <c r="X52" s="2">
        <v>4</v>
      </c>
      <c r="Y52" s="75">
        <v>4</v>
      </c>
      <c r="Z52" s="2">
        <v>265</v>
      </c>
      <c r="AA52" s="2">
        <v>0</v>
      </c>
      <c r="AB52" s="2">
        <v>2</v>
      </c>
      <c r="AC52" s="75">
        <v>17</v>
      </c>
      <c r="AD52" s="2">
        <v>55902</v>
      </c>
      <c r="AE52" s="3">
        <f t="shared" si="0"/>
        <v>7.0444706808343166E-2</v>
      </c>
      <c r="AF52" s="1">
        <v>0</v>
      </c>
      <c r="AG52" s="1" t="s">
        <v>40</v>
      </c>
      <c r="AH52" s="1" t="s">
        <v>45</v>
      </c>
      <c r="AI52" s="1">
        <v>2.88</v>
      </c>
      <c r="AJ52" s="1">
        <v>0</v>
      </c>
      <c r="AK52" s="1" t="s">
        <v>46</v>
      </c>
      <c r="AL52" s="1">
        <v>14</v>
      </c>
      <c r="AM52" s="1">
        <v>16</v>
      </c>
      <c r="AN52" s="1">
        <v>0</v>
      </c>
    </row>
    <row r="53" spans="1:40" hidden="1" x14ac:dyDescent="0.25">
      <c r="A53" s="1">
        <v>5310</v>
      </c>
      <c r="B53" s="1" t="s">
        <v>97</v>
      </c>
      <c r="C53" s="1">
        <v>5</v>
      </c>
      <c r="D53" s="1" t="s">
        <v>39</v>
      </c>
      <c r="E53" s="2">
        <v>982</v>
      </c>
      <c r="F53" s="2">
        <v>8</v>
      </c>
      <c r="G53" s="2">
        <v>0</v>
      </c>
      <c r="H53" s="2">
        <v>0</v>
      </c>
      <c r="I53" s="75">
        <v>1</v>
      </c>
      <c r="J53">
        <v>9</v>
      </c>
      <c r="K53">
        <v>0</v>
      </c>
      <c r="L53">
        <v>0</v>
      </c>
      <c r="M53">
        <v>0</v>
      </c>
      <c r="N53">
        <v>37</v>
      </c>
      <c r="O53">
        <v>2</v>
      </c>
      <c r="P53">
        <v>2</v>
      </c>
      <c r="Q53">
        <v>3</v>
      </c>
      <c r="R53" s="2">
        <v>240</v>
      </c>
      <c r="S53" s="2">
        <v>2</v>
      </c>
      <c r="T53" s="2">
        <v>2</v>
      </c>
      <c r="U53" s="75">
        <v>10</v>
      </c>
      <c r="V53" s="2">
        <v>104</v>
      </c>
      <c r="W53" s="2">
        <v>0</v>
      </c>
      <c r="X53" s="2">
        <v>0</v>
      </c>
      <c r="Y53" s="75">
        <v>3</v>
      </c>
      <c r="Z53" s="2">
        <v>103</v>
      </c>
      <c r="AA53" s="2">
        <v>1</v>
      </c>
      <c r="AB53" s="2">
        <v>3</v>
      </c>
      <c r="AC53" s="75">
        <v>2</v>
      </c>
      <c r="AD53" s="2">
        <v>10397</v>
      </c>
      <c r="AE53" s="3">
        <f t="shared" si="0"/>
        <v>9.4450322208329329E-2</v>
      </c>
      <c r="AF53" s="1">
        <v>0</v>
      </c>
      <c r="AG53" s="1" t="s">
        <v>44</v>
      </c>
      <c r="AH53" s="1" t="s">
        <v>45</v>
      </c>
      <c r="AI53" s="1">
        <v>2.88</v>
      </c>
      <c r="AJ53" s="1">
        <v>0</v>
      </c>
      <c r="AK53" s="1" t="s">
        <v>46</v>
      </c>
      <c r="AL53" s="1">
        <v>8</v>
      </c>
      <c r="AM53" s="1">
        <v>5</v>
      </c>
      <c r="AN53" s="1">
        <v>0</v>
      </c>
    </row>
    <row r="54" spans="1:40" hidden="1" x14ac:dyDescent="0.25">
      <c r="A54" s="1">
        <v>5313</v>
      </c>
      <c r="B54" s="1" t="s">
        <v>98</v>
      </c>
      <c r="C54" s="1">
        <v>5</v>
      </c>
      <c r="D54" s="1" t="s">
        <v>39</v>
      </c>
      <c r="E54" s="2">
        <v>8909</v>
      </c>
      <c r="F54" s="2">
        <v>237</v>
      </c>
      <c r="G54" s="2">
        <v>0</v>
      </c>
      <c r="H54" s="2">
        <v>0</v>
      </c>
      <c r="I54" s="75">
        <v>0</v>
      </c>
      <c r="J54">
        <v>60</v>
      </c>
      <c r="K54">
        <v>0</v>
      </c>
      <c r="L54">
        <v>0</v>
      </c>
      <c r="M54">
        <v>0</v>
      </c>
      <c r="N54">
        <v>257</v>
      </c>
      <c r="O54">
        <v>0</v>
      </c>
      <c r="P54">
        <v>2</v>
      </c>
      <c r="Q54">
        <v>6</v>
      </c>
      <c r="R54" s="2">
        <v>1294</v>
      </c>
      <c r="S54" s="2">
        <v>0</v>
      </c>
      <c r="T54" s="2">
        <v>9</v>
      </c>
      <c r="U54" s="75">
        <v>14</v>
      </c>
      <c r="V54" s="2">
        <v>513</v>
      </c>
      <c r="W54" s="2">
        <v>0</v>
      </c>
      <c r="X54" s="2">
        <v>1</v>
      </c>
      <c r="Y54" s="75">
        <v>0</v>
      </c>
      <c r="Z54" s="2">
        <v>377</v>
      </c>
      <c r="AA54" s="2">
        <v>0</v>
      </c>
      <c r="AB54" s="2">
        <v>3</v>
      </c>
      <c r="AC54" s="75">
        <v>4</v>
      </c>
      <c r="AD54" s="2">
        <v>10785</v>
      </c>
      <c r="AE54" s="3">
        <f t="shared" si="0"/>
        <v>0.826054705609643</v>
      </c>
      <c r="AF54" s="1">
        <v>0</v>
      </c>
      <c r="AG54" s="1" t="s">
        <v>44</v>
      </c>
      <c r="AH54" s="1" t="s">
        <v>41</v>
      </c>
      <c r="AI54" s="1">
        <v>2.88</v>
      </c>
      <c r="AJ54" s="1">
        <v>0</v>
      </c>
      <c r="AK54" s="1" t="s">
        <v>46</v>
      </c>
      <c r="AL54" s="1">
        <v>2</v>
      </c>
      <c r="AM54" s="1">
        <v>1</v>
      </c>
      <c r="AN54" s="1">
        <v>1</v>
      </c>
    </row>
    <row r="55" spans="1:40" hidden="1" x14ac:dyDescent="0.25">
      <c r="A55" s="1">
        <v>5315</v>
      </c>
      <c r="B55" s="1" t="s">
        <v>99</v>
      </c>
      <c r="C55" s="1">
        <v>5</v>
      </c>
      <c r="D55" s="1" t="s">
        <v>39</v>
      </c>
      <c r="E55" s="2">
        <v>764</v>
      </c>
      <c r="F55" s="2">
        <v>9</v>
      </c>
      <c r="G55" s="2">
        <v>0</v>
      </c>
      <c r="H55" s="2">
        <v>0</v>
      </c>
      <c r="I55" s="75">
        <v>0</v>
      </c>
      <c r="J55">
        <v>13</v>
      </c>
      <c r="K55">
        <v>0</v>
      </c>
      <c r="L55">
        <v>0</v>
      </c>
      <c r="M55">
        <v>0</v>
      </c>
      <c r="N55">
        <v>24</v>
      </c>
      <c r="O55">
        <v>0</v>
      </c>
      <c r="P55">
        <v>0</v>
      </c>
      <c r="Q55">
        <v>0</v>
      </c>
      <c r="R55" s="2">
        <v>135</v>
      </c>
      <c r="S55" s="2">
        <v>0</v>
      </c>
      <c r="T55" s="2">
        <v>0</v>
      </c>
      <c r="U55" s="75">
        <v>3</v>
      </c>
      <c r="V55" s="2">
        <v>45</v>
      </c>
      <c r="W55" s="2">
        <v>0</v>
      </c>
      <c r="X55" s="2">
        <v>0</v>
      </c>
      <c r="Y55" s="75">
        <v>0</v>
      </c>
      <c r="Z55" s="2">
        <v>38</v>
      </c>
      <c r="AA55" s="2">
        <v>0</v>
      </c>
      <c r="AB55" s="2">
        <v>0</v>
      </c>
      <c r="AC55" s="75">
        <v>1</v>
      </c>
      <c r="AD55" s="2">
        <v>6966</v>
      </c>
      <c r="AE55" s="3">
        <f t="shared" si="0"/>
        <v>0.10967556703990812</v>
      </c>
      <c r="AF55" s="1">
        <v>0</v>
      </c>
      <c r="AG55" s="1" t="s">
        <v>40</v>
      </c>
      <c r="AH55" s="1" t="s">
        <v>45</v>
      </c>
      <c r="AI55" s="1">
        <v>2.88</v>
      </c>
      <c r="AJ55" s="1">
        <v>0</v>
      </c>
      <c r="AK55" s="1" t="s">
        <v>46</v>
      </c>
      <c r="AL55" s="1">
        <v>3</v>
      </c>
      <c r="AM55" s="1">
        <v>4</v>
      </c>
      <c r="AN55" s="1">
        <v>0</v>
      </c>
    </row>
    <row r="56" spans="1:40" hidden="1" x14ac:dyDescent="0.25">
      <c r="A56" s="1">
        <v>5318</v>
      </c>
      <c r="B56" s="1" t="s">
        <v>100</v>
      </c>
      <c r="C56" s="1">
        <v>5</v>
      </c>
      <c r="D56" s="1" t="s">
        <v>39</v>
      </c>
      <c r="E56" s="2">
        <v>4556</v>
      </c>
      <c r="F56" s="2">
        <v>57</v>
      </c>
      <c r="G56" s="2">
        <v>0</v>
      </c>
      <c r="H56" s="2">
        <v>0</v>
      </c>
      <c r="I56" s="75">
        <v>2</v>
      </c>
      <c r="J56">
        <v>42</v>
      </c>
      <c r="K56">
        <v>0</v>
      </c>
      <c r="L56">
        <v>1</v>
      </c>
      <c r="M56">
        <v>0</v>
      </c>
      <c r="N56">
        <v>156</v>
      </c>
      <c r="O56">
        <v>0</v>
      </c>
      <c r="P56">
        <v>8</v>
      </c>
      <c r="Q56">
        <v>9</v>
      </c>
      <c r="R56" s="2">
        <v>730</v>
      </c>
      <c r="S56" s="2">
        <v>0</v>
      </c>
      <c r="T56" s="2">
        <v>12</v>
      </c>
      <c r="U56" s="75">
        <v>22</v>
      </c>
      <c r="V56" s="2">
        <v>274</v>
      </c>
      <c r="W56" s="2">
        <v>0</v>
      </c>
      <c r="X56" s="2">
        <v>1</v>
      </c>
      <c r="Y56" s="75">
        <v>6</v>
      </c>
      <c r="Z56" s="2">
        <v>232</v>
      </c>
      <c r="AA56" s="2">
        <v>0</v>
      </c>
      <c r="AB56" s="2">
        <v>1</v>
      </c>
      <c r="AC56" s="75">
        <v>17</v>
      </c>
      <c r="AD56" s="2">
        <v>59710</v>
      </c>
      <c r="AE56" s="3">
        <f t="shared" si="0"/>
        <v>7.6302126946910062E-2</v>
      </c>
      <c r="AF56" s="1">
        <v>0</v>
      </c>
      <c r="AG56" s="1" t="s">
        <v>40</v>
      </c>
      <c r="AH56" s="1" t="s">
        <v>45</v>
      </c>
      <c r="AI56" s="1">
        <v>2.88</v>
      </c>
      <c r="AJ56" s="1">
        <v>0</v>
      </c>
      <c r="AK56" s="1" t="s">
        <v>46</v>
      </c>
      <c r="AL56" s="1">
        <v>20</v>
      </c>
      <c r="AM56" s="1">
        <v>20</v>
      </c>
      <c r="AN56" s="1">
        <v>0</v>
      </c>
    </row>
    <row r="57" spans="1:40" hidden="1" x14ac:dyDescent="0.25">
      <c r="A57" s="1">
        <v>5321</v>
      </c>
      <c r="B57" s="1" t="s">
        <v>101</v>
      </c>
      <c r="C57" s="1">
        <v>5</v>
      </c>
      <c r="D57" s="1" t="s">
        <v>39</v>
      </c>
      <c r="E57" s="2">
        <v>2136</v>
      </c>
      <c r="F57" s="2">
        <v>28</v>
      </c>
      <c r="G57" s="2">
        <v>0</v>
      </c>
      <c r="H57" s="2">
        <v>0</v>
      </c>
      <c r="I57" s="75">
        <v>0</v>
      </c>
      <c r="J57">
        <v>29</v>
      </c>
      <c r="K57">
        <v>0</v>
      </c>
      <c r="L57">
        <v>0</v>
      </c>
      <c r="M57">
        <v>0</v>
      </c>
      <c r="N57">
        <v>31</v>
      </c>
      <c r="O57">
        <v>0</v>
      </c>
      <c r="P57">
        <v>0</v>
      </c>
      <c r="Q57">
        <v>2</v>
      </c>
      <c r="R57" s="2">
        <v>275</v>
      </c>
      <c r="S57" s="2">
        <v>0</v>
      </c>
      <c r="T57" s="2">
        <v>1</v>
      </c>
      <c r="U57" s="75">
        <v>9</v>
      </c>
      <c r="V57" s="2">
        <v>145</v>
      </c>
      <c r="W57" s="2">
        <v>0</v>
      </c>
      <c r="X57" s="2">
        <v>0</v>
      </c>
      <c r="Y57" s="75">
        <v>5</v>
      </c>
      <c r="Z57" s="2">
        <v>97</v>
      </c>
      <c r="AA57" s="2">
        <v>0</v>
      </c>
      <c r="AB57" s="2">
        <v>0</v>
      </c>
      <c r="AC57" s="75">
        <v>3</v>
      </c>
      <c r="AD57" s="2">
        <v>9020</v>
      </c>
      <c r="AE57" s="3">
        <f t="shared" si="0"/>
        <v>0.23680709534368072</v>
      </c>
      <c r="AF57" s="1">
        <v>0</v>
      </c>
      <c r="AG57" s="1" t="s">
        <v>40</v>
      </c>
      <c r="AH57" s="1" t="s">
        <v>45</v>
      </c>
      <c r="AI57" s="1">
        <v>2.88</v>
      </c>
      <c r="AJ57" s="1">
        <v>0</v>
      </c>
      <c r="AK57" s="1" t="s">
        <v>46</v>
      </c>
      <c r="AL57" s="1">
        <v>1</v>
      </c>
      <c r="AM57" s="1">
        <v>1</v>
      </c>
      <c r="AN57" s="1">
        <v>0</v>
      </c>
    </row>
    <row r="58" spans="1:40" hidden="1" x14ac:dyDescent="0.25">
      <c r="A58" s="1">
        <v>5347</v>
      </c>
      <c r="B58" s="1" t="s">
        <v>102</v>
      </c>
      <c r="C58" s="1">
        <v>5</v>
      </c>
      <c r="D58" s="1" t="s">
        <v>39</v>
      </c>
      <c r="E58" s="2">
        <v>848</v>
      </c>
      <c r="F58" s="2">
        <v>26</v>
      </c>
      <c r="G58" s="2">
        <v>0</v>
      </c>
      <c r="H58" s="2">
        <v>0</v>
      </c>
      <c r="I58" s="75">
        <v>0</v>
      </c>
      <c r="J58">
        <v>7</v>
      </c>
      <c r="K58">
        <v>0</v>
      </c>
      <c r="L58">
        <v>0</v>
      </c>
      <c r="M58">
        <v>0</v>
      </c>
      <c r="N58">
        <v>10</v>
      </c>
      <c r="O58">
        <v>0</v>
      </c>
      <c r="P58">
        <v>0</v>
      </c>
      <c r="Q58">
        <v>0</v>
      </c>
      <c r="R58" s="2">
        <v>129</v>
      </c>
      <c r="S58" s="2">
        <v>0</v>
      </c>
      <c r="T58" s="2">
        <v>0</v>
      </c>
      <c r="U58" s="75">
        <v>1</v>
      </c>
      <c r="V58" s="2">
        <v>85</v>
      </c>
      <c r="W58" s="2">
        <v>0</v>
      </c>
      <c r="X58" s="2">
        <v>1</v>
      </c>
      <c r="Y58" s="75">
        <v>0</v>
      </c>
      <c r="Z58" s="2">
        <v>16</v>
      </c>
      <c r="AA58" s="2">
        <v>0</v>
      </c>
      <c r="AB58" s="2">
        <v>0</v>
      </c>
      <c r="AC58" s="75">
        <v>0</v>
      </c>
      <c r="AD58" s="2">
        <v>5716</v>
      </c>
      <c r="AE58" s="3">
        <f t="shared" si="0"/>
        <v>0.14835549335199441</v>
      </c>
      <c r="AF58" s="1">
        <v>0</v>
      </c>
      <c r="AG58" s="1" t="s">
        <v>44</v>
      </c>
      <c r="AH58" s="1" t="s">
        <v>45</v>
      </c>
      <c r="AI58" s="1">
        <v>2.88</v>
      </c>
      <c r="AJ58" s="1">
        <v>0</v>
      </c>
      <c r="AK58" s="1" t="s">
        <v>46</v>
      </c>
      <c r="AL58" s="1">
        <v>1</v>
      </c>
      <c r="AM58" s="1">
        <v>1</v>
      </c>
      <c r="AN58" s="1">
        <v>0</v>
      </c>
    </row>
    <row r="59" spans="1:40" hidden="1" x14ac:dyDescent="0.25">
      <c r="A59" s="1">
        <v>5353</v>
      </c>
      <c r="B59" s="1" t="s">
        <v>103</v>
      </c>
      <c r="C59" s="1">
        <v>5</v>
      </c>
      <c r="D59" s="1" t="s">
        <v>39</v>
      </c>
      <c r="E59" s="2">
        <v>614</v>
      </c>
      <c r="F59" s="2">
        <v>7</v>
      </c>
      <c r="G59" s="2">
        <v>0</v>
      </c>
      <c r="H59" s="2">
        <v>0</v>
      </c>
      <c r="I59" s="75">
        <v>0</v>
      </c>
      <c r="J59">
        <v>6</v>
      </c>
      <c r="K59">
        <v>0</v>
      </c>
      <c r="L59">
        <v>0</v>
      </c>
      <c r="M59">
        <v>0</v>
      </c>
      <c r="N59">
        <v>24</v>
      </c>
      <c r="O59">
        <v>0</v>
      </c>
      <c r="P59">
        <v>0</v>
      </c>
      <c r="Q59">
        <v>0</v>
      </c>
      <c r="R59" s="2">
        <v>133</v>
      </c>
      <c r="S59" s="2">
        <v>0</v>
      </c>
      <c r="T59" s="2">
        <v>0</v>
      </c>
      <c r="U59" s="75">
        <v>5</v>
      </c>
      <c r="V59" s="2">
        <v>41</v>
      </c>
      <c r="W59" s="2">
        <v>0</v>
      </c>
      <c r="X59" s="2">
        <v>0</v>
      </c>
      <c r="Y59" s="75">
        <v>1</v>
      </c>
      <c r="Z59" s="2">
        <v>38</v>
      </c>
      <c r="AA59" s="2">
        <v>0</v>
      </c>
      <c r="AB59" s="2">
        <v>0</v>
      </c>
      <c r="AC59" s="75">
        <v>2</v>
      </c>
      <c r="AD59" s="2">
        <v>5846</v>
      </c>
      <c r="AE59" s="3">
        <f t="shared" si="0"/>
        <v>0.10502907971262401</v>
      </c>
      <c r="AF59" s="1">
        <v>0</v>
      </c>
      <c r="AG59" s="1" t="s">
        <v>40</v>
      </c>
      <c r="AH59" s="1" t="s">
        <v>45</v>
      </c>
      <c r="AI59" s="1">
        <v>2.88</v>
      </c>
      <c r="AJ59" s="1">
        <v>0</v>
      </c>
      <c r="AK59" s="1" t="s">
        <v>46</v>
      </c>
      <c r="AL59" s="1">
        <v>1</v>
      </c>
      <c r="AM59" s="1">
        <v>4</v>
      </c>
      <c r="AN59" s="1">
        <v>0</v>
      </c>
    </row>
    <row r="60" spans="1:40" hidden="1" x14ac:dyDescent="0.25">
      <c r="A60" s="1">
        <v>5360</v>
      </c>
      <c r="B60" s="1" t="s">
        <v>104</v>
      </c>
      <c r="C60" s="1">
        <v>5</v>
      </c>
      <c r="D60" s="1" t="s">
        <v>39</v>
      </c>
      <c r="E60" s="2">
        <v>25335</v>
      </c>
      <c r="F60" s="2">
        <v>295</v>
      </c>
      <c r="G60" s="2">
        <v>0</v>
      </c>
      <c r="H60" s="2">
        <v>0</v>
      </c>
      <c r="I60" s="75">
        <v>11</v>
      </c>
      <c r="J60">
        <v>203</v>
      </c>
      <c r="K60">
        <v>0</v>
      </c>
      <c r="L60">
        <v>4</v>
      </c>
      <c r="M60">
        <v>7</v>
      </c>
      <c r="N60">
        <v>960</v>
      </c>
      <c r="O60">
        <v>0</v>
      </c>
      <c r="P60">
        <v>41</v>
      </c>
      <c r="Q60">
        <v>89</v>
      </c>
      <c r="R60" s="2">
        <v>3605</v>
      </c>
      <c r="S60" s="2">
        <v>0</v>
      </c>
      <c r="T60" s="2">
        <v>86</v>
      </c>
      <c r="U60" s="75">
        <v>206</v>
      </c>
      <c r="V60" s="2">
        <v>1564</v>
      </c>
      <c r="W60" s="2">
        <v>0</v>
      </c>
      <c r="X60" s="2">
        <v>38</v>
      </c>
      <c r="Y60" s="75">
        <v>64</v>
      </c>
      <c r="Z60" s="2">
        <v>1411</v>
      </c>
      <c r="AA60" s="2">
        <v>0</v>
      </c>
      <c r="AB60" s="2">
        <v>31</v>
      </c>
      <c r="AC60" s="75">
        <v>79</v>
      </c>
      <c r="AD60" s="2">
        <v>299348</v>
      </c>
      <c r="AE60" s="3">
        <f t="shared" si="0"/>
        <v>8.4633937758060857E-2</v>
      </c>
      <c r="AF60" s="1">
        <v>0</v>
      </c>
      <c r="AG60" s="1" t="s">
        <v>40</v>
      </c>
      <c r="AH60" s="1" t="s">
        <v>45</v>
      </c>
      <c r="AI60" s="1">
        <v>2.88</v>
      </c>
      <c r="AJ60" s="1">
        <v>1</v>
      </c>
      <c r="AK60" s="1" t="s">
        <v>42</v>
      </c>
      <c r="AL60" s="1">
        <v>12</v>
      </c>
      <c r="AM60" s="1">
        <v>46</v>
      </c>
      <c r="AN60" s="1">
        <v>1</v>
      </c>
    </row>
    <row r="61" spans="1:40" hidden="1" x14ac:dyDescent="0.25">
      <c r="A61" s="1">
        <v>5361</v>
      </c>
      <c r="B61" s="1" t="s">
        <v>105</v>
      </c>
      <c r="C61" s="1">
        <v>5</v>
      </c>
      <c r="D61" s="1" t="s">
        <v>39</v>
      </c>
      <c r="E61" s="2">
        <v>12393</v>
      </c>
      <c r="F61" s="2">
        <v>191</v>
      </c>
      <c r="G61" s="2">
        <v>0</v>
      </c>
      <c r="H61" s="2">
        <v>3</v>
      </c>
      <c r="I61" s="75">
        <v>0</v>
      </c>
      <c r="J61">
        <v>215</v>
      </c>
      <c r="K61">
        <v>0</v>
      </c>
      <c r="L61">
        <v>16</v>
      </c>
      <c r="M61">
        <v>0</v>
      </c>
      <c r="N61">
        <v>3846</v>
      </c>
      <c r="O61">
        <v>0</v>
      </c>
      <c r="P61">
        <v>158</v>
      </c>
      <c r="Q61">
        <v>12</v>
      </c>
      <c r="R61" s="2">
        <v>4627</v>
      </c>
      <c r="S61" s="2">
        <v>0</v>
      </c>
      <c r="T61" s="2">
        <v>56</v>
      </c>
      <c r="U61" s="75">
        <v>26</v>
      </c>
      <c r="V61" s="2">
        <v>1069</v>
      </c>
      <c r="W61" s="2">
        <v>0</v>
      </c>
      <c r="X61" s="2">
        <v>38</v>
      </c>
      <c r="Y61" s="75">
        <v>2</v>
      </c>
      <c r="Z61" s="2">
        <v>1159</v>
      </c>
      <c r="AA61" s="2">
        <v>0</v>
      </c>
      <c r="AB61" s="2">
        <v>23</v>
      </c>
      <c r="AC61" s="75">
        <v>6</v>
      </c>
      <c r="AD61" s="2">
        <v>28890</v>
      </c>
      <c r="AE61" s="3">
        <f t="shared" si="0"/>
        <v>0.42897196261682241</v>
      </c>
      <c r="AF61" s="1">
        <v>0</v>
      </c>
      <c r="AG61" s="1" t="s">
        <v>40</v>
      </c>
      <c r="AH61" s="1" t="s">
        <v>41</v>
      </c>
      <c r="AI61" s="1">
        <v>2.88</v>
      </c>
      <c r="AJ61" s="1">
        <v>0</v>
      </c>
      <c r="AK61" s="1" t="s">
        <v>46</v>
      </c>
      <c r="AL61" s="1">
        <v>28</v>
      </c>
      <c r="AM61" s="1">
        <v>34</v>
      </c>
      <c r="AN61" s="1">
        <v>1</v>
      </c>
    </row>
    <row r="62" spans="1:40" hidden="1" x14ac:dyDescent="0.25">
      <c r="A62" s="1">
        <v>5364</v>
      </c>
      <c r="B62" s="1" t="s">
        <v>106</v>
      </c>
      <c r="C62" s="1">
        <v>5</v>
      </c>
      <c r="D62" s="1" t="s">
        <v>39</v>
      </c>
      <c r="E62" s="2">
        <v>1842</v>
      </c>
      <c r="F62" s="2">
        <v>12</v>
      </c>
      <c r="G62" s="2">
        <v>0</v>
      </c>
      <c r="H62" s="2">
        <v>0</v>
      </c>
      <c r="I62" s="75">
        <v>0</v>
      </c>
      <c r="J62">
        <v>14</v>
      </c>
      <c r="K62">
        <v>0</v>
      </c>
      <c r="L62">
        <v>0</v>
      </c>
      <c r="M62">
        <v>1</v>
      </c>
      <c r="N62">
        <v>76</v>
      </c>
      <c r="O62">
        <v>0</v>
      </c>
      <c r="P62">
        <v>5</v>
      </c>
      <c r="Q62">
        <v>4</v>
      </c>
      <c r="R62" s="2">
        <v>384</v>
      </c>
      <c r="S62" s="2">
        <v>0</v>
      </c>
      <c r="T62" s="2">
        <v>23</v>
      </c>
      <c r="U62" s="75">
        <v>9</v>
      </c>
      <c r="V62" s="2">
        <v>91</v>
      </c>
      <c r="W62" s="2">
        <v>0</v>
      </c>
      <c r="X62" s="2">
        <v>6</v>
      </c>
      <c r="Y62" s="75">
        <v>4</v>
      </c>
      <c r="Z62" s="2">
        <v>80</v>
      </c>
      <c r="AA62" s="2">
        <v>0</v>
      </c>
      <c r="AB62" s="2">
        <v>16</v>
      </c>
      <c r="AC62" s="75">
        <v>3</v>
      </c>
      <c r="AD62" s="2">
        <v>15513</v>
      </c>
      <c r="AE62" s="3">
        <f t="shared" si="0"/>
        <v>0.11873912202668729</v>
      </c>
      <c r="AF62" s="1">
        <v>0</v>
      </c>
      <c r="AG62" s="1" t="s">
        <v>40</v>
      </c>
      <c r="AH62" s="1" t="s">
        <v>45</v>
      </c>
      <c r="AI62" s="1">
        <v>2.88</v>
      </c>
      <c r="AJ62" s="1">
        <v>0</v>
      </c>
      <c r="AK62" s="1" t="s">
        <v>46</v>
      </c>
      <c r="AL62" s="1">
        <v>6</v>
      </c>
      <c r="AM62" s="1">
        <v>3</v>
      </c>
      <c r="AN62" s="1">
        <v>0</v>
      </c>
    </row>
    <row r="63" spans="1:40" hidden="1" x14ac:dyDescent="0.25">
      <c r="A63" s="1">
        <v>5368</v>
      </c>
      <c r="B63" s="1" t="s">
        <v>107</v>
      </c>
      <c r="C63" s="1">
        <v>5</v>
      </c>
      <c r="D63" s="1" t="s">
        <v>39</v>
      </c>
      <c r="E63" s="2">
        <v>724</v>
      </c>
      <c r="F63" s="2">
        <v>14</v>
      </c>
      <c r="G63" s="2">
        <v>0</v>
      </c>
      <c r="H63" s="2">
        <v>0</v>
      </c>
      <c r="I63" s="75">
        <v>0</v>
      </c>
      <c r="J63">
        <v>5</v>
      </c>
      <c r="K63">
        <v>0</v>
      </c>
      <c r="L63">
        <v>0</v>
      </c>
      <c r="M63">
        <v>0</v>
      </c>
      <c r="N63">
        <v>31</v>
      </c>
      <c r="O63">
        <v>0</v>
      </c>
      <c r="P63">
        <v>1</v>
      </c>
      <c r="Q63">
        <v>4</v>
      </c>
      <c r="R63" s="2">
        <v>241</v>
      </c>
      <c r="S63" s="2">
        <v>0</v>
      </c>
      <c r="T63" s="2">
        <v>2</v>
      </c>
      <c r="U63" s="75">
        <v>6</v>
      </c>
      <c r="V63" s="2">
        <v>67</v>
      </c>
      <c r="W63" s="2">
        <v>0</v>
      </c>
      <c r="X63" s="2">
        <v>0</v>
      </c>
      <c r="Y63" s="75">
        <v>0</v>
      </c>
      <c r="Z63" s="2">
        <v>74</v>
      </c>
      <c r="AA63" s="2">
        <v>0</v>
      </c>
      <c r="AB63" s="2">
        <v>0</v>
      </c>
      <c r="AC63" s="75">
        <v>2</v>
      </c>
      <c r="AD63" s="2">
        <v>14454</v>
      </c>
      <c r="AE63" s="3">
        <f t="shared" si="0"/>
        <v>5.0089940500899405E-2</v>
      </c>
      <c r="AF63" s="1">
        <v>0</v>
      </c>
      <c r="AG63" s="1" t="s">
        <v>44</v>
      </c>
      <c r="AH63" s="1" t="s">
        <v>45</v>
      </c>
      <c r="AI63" s="1">
        <v>2.88</v>
      </c>
      <c r="AJ63" s="1">
        <v>0</v>
      </c>
      <c r="AK63" s="1" t="s">
        <v>46</v>
      </c>
      <c r="AL63" s="1">
        <v>1</v>
      </c>
      <c r="AM63" s="1">
        <v>1</v>
      </c>
      <c r="AN63" s="1">
        <v>0</v>
      </c>
    </row>
    <row r="64" spans="1:40" hidden="1" x14ac:dyDescent="0.25">
      <c r="A64" s="1">
        <v>5376</v>
      </c>
      <c r="B64" s="1" t="s">
        <v>108</v>
      </c>
      <c r="C64" s="1">
        <v>5</v>
      </c>
      <c r="D64" s="1" t="s">
        <v>39</v>
      </c>
      <c r="E64" s="2">
        <v>8753</v>
      </c>
      <c r="F64" s="2">
        <v>72</v>
      </c>
      <c r="G64" s="2">
        <v>0</v>
      </c>
      <c r="H64" s="2">
        <v>0</v>
      </c>
      <c r="I64" s="75">
        <v>2</v>
      </c>
      <c r="J64">
        <v>56</v>
      </c>
      <c r="K64">
        <v>0</v>
      </c>
      <c r="L64">
        <v>3</v>
      </c>
      <c r="M64">
        <v>2</v>
      </c>
      <c r="N64">
        <v>144</v>
      </c>
      <c r="O64">
        <v>0</v>
      </c>
      <c r="P64">
        <v>2</v>
      </c>
      <c r="Q64">
        <v>10</v>
      </c>
      <c r="R64" s="2">
        <v>1119</v>
      </c>
      <c r="S64" s="2">
        <v>1</v>
      </c>
      <c r="T64" s="2">
        <v>14</v>
      </c>
      <c r="U64" s="75">
        <v>34</v>
      </c>
      <c r="V64" s="2">
        <v>499</v>
      </c>
      <c r="W64" s="2">
        <v>0</v>
      </c>
      <c r="X64" s="2">
        <v>9</v>
      </c>
      <c r="Y64" s="75">
        <v>9</v>
      </c>
      <c r="Z64" s="2">
        <v>497</v>
      </c>
      <c r="AA64" s="2">
        <v>1</v>
      </c>
      <c r="AB64" s="2">
        <v>7</v>
      </c>
      <c r="AC64" s="75">
        <v>16</v>
      </c>
      <c r="AD64" s="2">
        <v>70387</v>
      </c>
      <c r="AE64" s="3">
        <f t="shared" si="0"/>
        <v>0.12435534970946339</v>
      </c>
      <c r="AF64" s="1">
        <v>0</v>
      </c>
      <c r="AG64" s="1" t="s">
        <v>40</v>
      </c>
      <c r="AH64" s="1" t="s">
        <v>45</v>
      </c>
      <c r="AI64" s="1">
        <v>2.88</v>
      </c>
      <c r="AJ64" s="1">
        <v>0</v>
      </c>
      <c r="AK64" s="1" t="s">
        <v>46</v>
      </c>
      <c r="AL64" s="1">
        <v>7</v>
      </c>
      <c r="AM64" s="1">
        <v>17</v>
      </c>
      <c r="AN64" s="1">
        <v>1</v>
      </c>
    </row>
    <row r="65" spans="1:40" hidden="1" x14ac:dyDescent="0.25">
      <c r="A65" s="1">
        <v>5380</v>
      </c>
      <c r="B65" s="1" t="s">
        <v>109</v>
      </c>
      <c r="C65" s="1">
        <v>5</v>
      </c>
      <c r="D65" s="1" t="s">
        <v>39</v>
      </c>
      <c r="E65" s="2">
        <v>5445</v>
      </c>
      <c r="F65" s="2">
        <v>62</v>
      </c>
      <c r="G65" s="2">
        <v>0</v>
      </c>
      <c r="H65" s="2">
        <v>0</v>
      </c>
      <c r="I65" s="75">
        <v>8</v>
      </c>
      <c r="J65">
        <v>68</v>
      </c>
      <c r="K65">
        <v>0</v>
      </c>
      <c r="L65">
        <v>0</v>
      </c>
      <c r="M65">
        <v>2</v>
      </c>
      <c r="N65">
        <v>326</v>
      </c>
      <c r="O65">
        <v>0</v>
      </c>
      <c r="P65">
        <v>3</v>
      </c>
      <c r="Q65">
        <v>23</v>
      </c>
      <c r="R65" s="2">
        <v>845</v>
      </c>
      <c r="S65" s="2">
        <v>0</v>
      </c>
      <c r="T65" s="2">
        <v>15</v>
      </c>
      <c r="U65" s="75">
        <v>58</v>
      </c>
      <c r="V65" s="2">
        <v>381</v>
      </c>
      <c r="W65" s="2">
        <v>0</v>
      </c>
      <c r="X65" s="2">
        <v>10</v>
      </c>
      <c r="Y65" s="75">
        <v>11</v>
      </c>
      <c r="Z65" s="2">
        <v>282</v>
      </c>
      <c r="AA65" s="2">
        <v>0</v>
      </c>
      <c r="AB65" s="2">
        <v>8</v>
      </c>
      <c r="AC65" s="75">
        <v>27</v>
      </c>
      <c r="AD65" s="2">
        <v>77611</v>
      </c>
      <c r="AE65" s="3">
        <f t="shared" si="0"/>
        <v>7.0157580755305302E-2</v>
      </c>
      <c r="AF65" s="1">
        <v>0</v>
      </c>
      <c r="AG65" s="1" t="s">
        <v>40</v>
      </c>
      <c r="AH65" s="1" t="s">
        <v>45</v>
      </c>
      <c r="AI65" s="1">
        <v>2.88</v>
      </c>
      <c r="AJ65" s="1">
        <v>1</v>
      </c>
      <c r="AK65" s="1" t="s">
        <v>42</v>
      </c>
      <c r="AL65" s="1">
        <v>126</v>
      </c>
      <c r="AM65" s="1">
        <v>127</v>
      </c>
      <c r="AN65" s="1">
        <v>0</v>
      </c>
    </row>
    <row r="66" spans="1:40" hidden="1" x14ac:dyDescent="0.25">
      <c r="A66" s="1">
        <v>5390</v>
      </c>
      <c r="B66" s="1" t="s">
        <v>110</v>
      </c>
      <c r="C66" s="1">
        <v>5</v>
      </c>
      <c r="D66" s="1" t="s">
        <v>39</v>
      </c>
      <c r="E66" s="2">
        <v>1333</v>
      </c>
      <c r="F66" s="2">
        <v>14</v>
      </c>
      <c r="G66" s="2">
        <v>0</v>
      </c>
      <c r="H66" s="2">
        <v>0</v>
      </c>
      <c r="I66" s="75">
        <v>0</v>
      </c>
      <c r="J66">
        <v>20</v>
      </c>
      <c r="K66">
        <v>0</v>
      </c>
      <c r="L66">
        <v>0</v>
      </c>
      <c r="M66">
        <v>0</v>
      </c>
      <c r="N66">
        <v>88</v>
      </c>
      <c r="O66">
        <v>0</v>
      </c>
      <c r="P66">
        <v>0</v>
      </c>
      <c r="Q66">
        <v>14</v>
      </c>
      <c r="R66" s="2">
        <v>332</v>
      </c>
      <c r="S66" s="2">
        <v>0</v>
      </c>
      <c r="T66" s="2">
        <v>1</v>
      </c>
      <c r="U66" s="75">
        <v>26</v>
      </c>
      <c r="V66" s="2">
        <v>137</v>
      </c>
      <c r="W66" s="2">
        <v>0</v>
      </c>
      <c r="X66" s="2">
        <v>4</v>
      </c>
      <c r="Y66" s="75">
        <v>16</v>
      </c>
      <c r="Z66" s="2">
        <v>156</v>
      </c>
      <c r="AA66" s="2">
        <v>0</v>
      </c>
      <c r="AB66" s="2">
        <v>0</v>
      </c>
      <c r="AC66" s="75">
        <v>13</v>
      </c>
      <c r="AD66" s="2">
        <v>8614</v>
      </c>
      <c r="AE66" s="3">
        <f t="shared" ref="AE66:AE129" si="1">E66/AD66</f>
        <v>0.15474808451358255</v>
      </c>
      <c r="AF66" s="1">
        <v>0</v>
      </c>
      <c r="AG66" s="1" t="s">
        <v>40</v>
      </c>
      <c r="AH66" s="1" t="s">
        <v>45</v>
      </c>
      <c r="AI66" s="1">
        <v>2.88</v>
      </c>
      <c r="AJ66" s="1">
        <v>0</v>
      </c>
      <c r="AK66" s="1" t="s">
        <v>46</v>
      </c>
      <c r="AL66" s="1">
        <v>1</v>
      </c>
      <c r="AM66" s="1">
        <v>2</v>
      </c>
      <c r="AN66" s="1">
        <v>0</v>
      </c>
    </row>
    <row r="67" spans="1:40" hidden="1" x14ac:dyDescent="0.25">
      <c r="A67" s="1">
        <v>5400</v>
      </c>
      <c r="B67" s="1" t="s">
        <v>111</v>
      </c>
      <c r="C67" s="1">
        <v>5</v>
      </c>
      <c r="D67" s="1" t="s">
        <v>39</v>
      </c>
      <c r="E67" s="2">
        <v>8337</v>
      </c>
      <c r="F67" s="2">
        <v>73</v>
      </c>
      <c r="G67" s="2">
        <v>0</v>
      </c>
      <c r="H67" s="2">
        <v>0</v>
      </c>
      <c r="I67" s="75">
        <v>0</v>
      </c>
      <c r="J67">
        <v>102</v>
      </c>
      <c r="K67">
        <v>0</v>
      </c>
      <c r="L67">
        <v>0</v>
      </c>
      <c r="M67">
        <v>1</v>
      </c>
      <c r="N67">
        <v>66</v>
      </c>
      <c r="O67">
        <v>0</v>
      </c>
      <c r="P67">
        <v>3</v>
      </c>
      <c r="Q67">
        <v>1</v>
      </c>
      <c r="R67" s="2">
        <v>1169</v>
      </c>
      <c r="S67" s="2">
        <v>3</v>
      </c>
      <c r="T67" s="2">
        <v>1</v>
      </c>
      <c r="U67" s="75">
        <v>11</v>
      </c>
      <c r="V67" s="2">
        <v>505</v>
      </c>
      <c r="W67" s="2">
        <v>1</v>
      </c>
      <c r="X67" s="2">
        <v>0</v>
      </c>
      <c r="Y67" s="75">
        <v>4</v>
      </c>
      <c r="Z67" s="2">
        <v>333</v>
      </c>
      <c r="AA67" s="2">
        <v>0</v>
      </c>
      <c r="AB67" s="2">
        <v>2</v>
      </c>
      <c r="AC67" s="75">
        <v>10</v>
      </c>
      <c r="AD67" s="2">
        <v>23072</v>
      </c>
      <c r="AE67" s="3">
        <f t="shared" si="1"/>
        <v>0.3613470873786408</v>
      </c>
      <c r="AF67" s="1">
        <v>0</v>
      </c>
      <c r="AG67" s="1" t="s">
        <v>44</v>
      </c>
      <c r="AH67" s="1" t="s">
        <v>45</v>
      </c>
      <c r="AI67" s="1">
        <v>2.88</v>
      </c>
      <c r="AJ67" s="1">
        <v>0</v>
      </c>
      <c r="AK67" s="1" t="s">
        <v>46</v>
      </c>
      <c r="AL67" s="1">
        <v>1</v>
      </c>
      <c r="AM67" s="1">
        <v>2</v>
      </c>
      <c r="AN67" s="1">
        <v>0</v>
      </c>
    </row>
    <row r="68" spans="1:40" hidden="1" x14ac:dyDescent="0.25">
      <c r="A68" s="1">
        <v>5411</v>
      </c>
      <c r="B68" s="1" t="s">
        <v>112</v>
      </c>
      <c r="C68" s="1">
        <v>5</v>
      </c>
      <c r="D68" s="1" t="s">
        <v>39</v>
      </c>
      <c r="E68" s="2">
        <v>2725</v>
      </c>
      <c r="F68" s="2">
        <v>40</v>
      </c>
      <c r="G68" s="2">
        <v>0</v>
      </c>
      <c r="H68" s="2">
        <v>0</v>
      </c>
      <c r="I68" s="75">
        <v>0</v>
      </c>
      <c r="J68">
        <v>38</v>
      </c>
      <c r="K68">
        <v>0</v>
      </c>
      <c r="L68">
        <v>0</v>
      </c>
      <c r="M68">
        <v>0</v>
      </c>
      <c r="N68">
        <v>140</v>
      </c>
      <c r="O68">
        <v>0</v>
      </c>
      <c r="P68">
        <v>0</v>
      </c>
      <c r="Q68">
        <v>0</v>
      </c>
      <c r="R68" s="2">
        <v>1639</v>
      </c>
      <c r="S68" s="2">
        <v>0</v>
      </c>
      <c r="T68" s="2">
        <v>3</v>
      </c>
      <c r="U68" s="75">
        <v>10</v>
      </c>
      <c r="V68" s="2">
        <v>307</v>
      </c>
      <c r="W68" s="2">
        <v>0</v>
      </c>
      <c r="X68" s="2">
        <v>0</v>
      </c>
      <c r="Y68" s="75">
        <v>2</v>
      </c>
      <c r="Z68" s="2">
        <v>209</v>
      </c>
      <c r="AA68" s="2">
        <v>0</v>
      </c>
      <c r="AB68" s="2">
        <v>0</v>
      </c>
      <c r="AC68" s="75">
        <v>1</v>
      </c>
      <c r="AD68" s="2">
        <v>10649</v>
      </c>
      <c r="AE68" s="3">
        <f t="shared" si="1"/>
        <v>0.25589257207249505</v>
      </c>
      <c r="AF68" s="1">
        <v>0</v>
      </c>
      <c r="AG68" s="1" t="s">
        <v>44</v>
      </c>
      <c r="AH68" s="1" t="s">
        <v>45</v>
      </c>
      <c r="AI68" s="1">
        <v>2.88</v>
      </c>
      <c r="AJ68" s="1">
        <v>0</v>
      </c>
      <c r="AK68" s="1" t="s">
        <v>46</v>
      </c>
      <c r="AL68" s="1">
        <v>4</v>
      </c>
      <c r="AM68" s="1">
        <v>3</v>
      </c>
      <c r="AN68" s="1">
        <v>0</v>
      </c>
    </row>
    <row r="69" spans="1:40" hidden="1" x14ac:dyDescent="0.25">
      <c r="A69" s="1">
        <v>5425</v>
      </c>
      <c r="B69" s="1" t="s">
        <v>113</v>
      </c>
      <c r="C69" s="1">
        <v>5</v>
      </c>
      <c r="D69" s="1" t="s">
        <v>39</v>
      </c>
      <c r="E69" s="2">
        <v>2164</v>
      </c>
      <c r="F69" s="2">
        <v>16</v>
      </c>
      <c r="G69" s="2">
        <v>0</v>
      </c>
      <c r="H69" s="2">
        <v>0</v>
      </c>
      <c r="I69" s="75">
        <v>0</v>
      </c>
      <c r="J69">
        <v>24</v>
      </c>
      <c r="K69">
        <v>0</v>
      </c>
      <c r="L69">
        <v>0</v>
      </c>
      <c r="M69">
        <v>0</v>
      </c>
      <c r="N69">
        <v>102</v>
      </c>
      <c r="O69">
        <v>0</v>
      </c>
      <c r="P69">
        <v>8</v>
      </c>
      <c r="Q69">
        <v>5</v>
      </c>
      <c r="R69" s="2">
        <v>472</v>
      </c>
      <c r="S69" s="2">
        <v>0</v>
      </c>
      <c r="T69" s="2">
        <v>16</v>
      </c>
      <c r="U69" s="75">
        <v>12</v>
      </c>
      <c r="V69" s="2">
        <v>138</v>
      </c>
      <c r="W69" s="2">
        <v>0</v>
      </c>
      <c r="X69" s="2">
        <v>7</v>
      </c>
      <c r="Y69" s="75">
        <v>4</v>
      </c>
      <c r="Z69" s="2">
        <v>108</v>
      </c>
      <c r="AA69" s="2">
        <v>0</v>
      </c>
      <c r="AB69" s="2">
        <v>3</v>
      </c>
      <c r="AC69" s="75">
        <v>4</v>
      </c>
      <c r="AD69" s="2">
        <v>8707</v>
      </c>
      <c r="AE69" s="3">
        <f t="shared" si="1"/>
        <v>0.248535660962444</v>
      </c>
      <c r="AF69" s="1">
        <v>0</v>
      </c>
      <c r="AG69" s="1" t="s">
        <v>40</v>
      </c>
      <c r="AH69" s="1" t="s">
        <v>45</v>
      </c>
      <c r="AI69" s="1">
        <v>2.88</v>
      </c>
      <c r="AJ69" s="1">
        <v>0</v>
      </c>
      <c r="AK69" s="1" t="s">
        <v>46</v>
      </c>
      <c r="AL69" s="1">
        <v>4</v>
      </c>
      <c r="AM69" s="1">
        <v>1</v>
      </c>
      <c r="AN69" s="1">
        <v>0</v>
      </c>
    </row>
    <row r="70" spans="1:40" hidden="1" x14ac:dyDescent="0.25">
      <c r="A70" s="1">
        <v>5440</v>
      </c>
      <c r="B70" s="1" t="s">
        <v>114</v>
      </c>
      <c r="C70" s="1">
        <v>5</v>
      </c>
      <c r="D70" s="1" t="s">
        <v>39</v>
      </c>
      <c r="E70" s="2">
        <v>10802</v>
      </c>
      <c r="F70" s="2">
        <v>112</v>
      </c>
      <c r="G70" s="2">
        <v>0</v>
      </c>
      <c r="H70" s="2">
        <v>1</v>
      </c>
      <c r="I70" s="75">
        <v>1</v>
      </c>
      <c r="J70">
        <v>149</v>
      </c>
      <c r="K70">
        <v>0</v>
      </c>
      <c r="L70">
        <v>1</v>
      </c>
      <c r="M70">
        <v>2</v>
      </c>
      <c r="N70">
        <v>285</v>
      </c>
      <c r="O70">
        <v>0</v>
      </c>
      <c r="P70">
        <v>8</v>
      </c>
      <c r="Q70">
        <v>23</v>
      </c>
      <c r="R70" s="2">
        <v>1847</v>
      </c>
      <c r="S70" s="2">
        <v>0</v>
      </c>
      <c r="T70" s="2">
        <v>21</v>
      </c>
      <c r="U70" s="75">
        <v>51</v>
      </c>
      <c r="V70" s="2">
        <v>877</v>
      </c>
      <c r="W70" s="2">
        <v>0</v>
      </c>
      <c r="X70" s="2">
        <v>6</v>
      </c>
      <c r="Y70" s="75">
        <v>9</v>
      </c>
      <c r="Z70" s="2">
        <v>707</v>
      </c>
      <c r="AA70" s="2">
        <v>0</v>
      </c>
      <c r="AB70" s="2">
        <v>21</v>
      </c>
      <c r="AC70" s="75">
        <v>17</v>
      </c>
      <c r="AD70" s="2">
        <v>69898</v>
      </c>
      <c r="AE70" s="3">
        <f t="shared" si="1"/>
        <v>0.1545394718017683</v>
      </c>
      <c r="AF70" s="1">
        <v>0</v>
      </c>
      <c r="AG70" s="1" t="s">
        <v>40</v>
      </c>
      <c r="AH70" s="1" t="s">
        <v>41</v>
      </c>
      <c r="AI70" s="1">
        <v>2.88</v>
      </c>
      <c r="AJ70" s="1">
        <v>0</v>
      </c>
      <c r="AK70" s="1" t="s">
        <v>46</v>
      </c>
      <c r="AL70" s="1">
        <v>33</v>
      </c>
      <c r="AM70" s="1">
        <v>36</v>
      </c>
      <c r="AN70" s="1">
        <v>0</v>
      </c>
    </row>
    <row r="71" spans="1:40" hidden="1" x14ac:dyDescent="0.25">
      <c r="A71" s="1">
        <v>5467</v>
      </c>
      <c r="B71" s="1" t="s">
        <v>115</v>
      </c>
      <c r="C71" s="1">
        <v>5</v>
      </c>
      <c r="D71" s="1" t="s">
        <v>39</v>
      </c>
      <c r="E71" s="2">
        <v>2085</v>
      </c>
      <c r="F71" s="2">
        <v>16</v>
      </c>
      <c r="G71" s="2">
        <v>0</v>
      </c>
      <c r="H71" s="2">
        <v>0</v>
      </c>
      <c r="I71" s="75">
        <v>0</v>
      </c>
      <c r="J71">
        <v>23</v>
      </c>
      <c r="K71">
        <v>0</v>
      </c>
      <c r="L71">
        <v>0</v>
      </c>
      <c r="M71">
        <v>0</v>
      </c>
      <c r="N71">
        <v>89</v>
      </c>
      <c r="O71">
        <v>0</v>
      </c>
      <c r="P71">
        <v>0</v>
      </c>
      <c r="Q71">
        <v>4</v>
      </c>
      <c r="R71" s="2">
        <v>779</v>
      </c>
      <c r="S71" s="2">
        <v>0</v>
      </c>
      <c r="T71" s="2">
        <v>0</v>
      </c>
      <c r="U71" s="75">
        <v>5</v>
      </c>
      <c r="V71" s="2">
        <v>189</v>
      </c>
      <c r="W71" s="2">
        <v>0</v>
      </c>
      <c r="X71" s="2">
        <v>0</v>
      </c>
      <c r="Y71" s="75">
        <v>0</v>
      </c>
      <c r="Z71" s="2">
        <v>139</v>
      </c>
      <c r="AA71" s="2">
        <v>0</v>
      </c>
      <c r="AB71" s="2">
        <v>0</v>
      </c>
      <c r="AC71" s="75">
        <v>0</v>
      </c>
      <c r="AD71" s="2">
        <v>7035</v>
      </c>
      <c r="AE71" s="3">
        <f t="shared" si="1"/>
        <v>0.29637526652452023</v>
      </c>
      <c r="AF71" s="1">
        <v>0</v>
      </c>
      <c r="AG71" s="1" t="s">
        <v>44</v>
      </c>
      <c r="AH71" s="1" t="s">
        <v>45</v>
      </c>
      <c r="AI71" s="1">
        <v>2.88</v>
      </c>
      <c r="AJ71" s="1">
        <v>0</v>
      </c>
      <c r="AK71" s="1" t="s">
        <v>46</v>
      </c>
      <c r="AL71" s="1">
        <v>2</v>
      </c>
      <c r="AM71" s="1">
        <v>2</v>
      </c>
      <c r="AN71" s="1">
        <v>0</v>
      </c>
    </row>
    <row r="72" spans="1:40" hidden="1" x14ac:dyDescent="0.25">
      <c r="A72" s="1">
        <v>5475</v>
      </c>
      <c r="B72" s="1" t="s">
        <v>116</v>
      </c>
      <c r="C72" s="1">
        <v>5</v>
      </c>
      <c r="D72" s="1" t="s">
        <v>39</v>
      </c>
      <c r="E72" s="2">
        <v>3011</v>
      </c>
      <c r="F72" s="2">
        <v>23</v>
      </c>
      <c r="G72" s="2">
        <v>0</v>
      </c>
      <c r="H72" s="2">
        <v>67</v>
      </c>
      <c r="I72" s="75">
        <v>23</v>
      </c>
      <c r="J72">
        <v>11</v>
      </c>
      <c r="K72">
        <v>0</v>
      </c>
      <c r="L72">
        <v>163</v>
      </c>
      <c r="M72">
        <v>18</v>
      </c>
      <c r="N72">
        <v>25</v>
      </c>
      <c r="O72">
        <v>0</v>
      </c>
      <c r="P72">
        <v>1121</v>
      </c>
      <c r="Q72">
        <v>186</v>
      </c>
      <c r="R72" s="2">
        <v>133</v>
      </c>
      <c r="S72" s="2">
        <v>0</v>
      </c>
      <c r="T72" s="2">
        <v>1147</v>
      </c>
      <c r="U72" s="75">
        <v>641</v>
      </c>
      <c r="V72" s="2">
        <v>16</v>
      </c>
      <c r="W72" s="2">
        <v>0</v>
      </c>
      <c r="X72" s="2">
        <v>123</v>
      </c>
      <c r="Y72" s="75">
        <v>74</v>
      </c>
      <c r="Z72" s="2">
        <v>15</v>
      </c>
      <c r="AA72" s="2">
        <v>0</v>
      </c>
      <c r="AB72" s="2">
        <v>3</v>
      </c>
      <c r="AC72" s="75">
        <v>29</v>
      </c>
      <c r="AD72" s="2">
        <v>5300</v>
      </c>
      <c r="AE72" s="3">
        <f t="shared" si="1"/>
        <v>0.56811320754716976</v>
      </c>
      <c r="AF72" s="1">
        <v>0</v>
      </c>
      <c r="AG72" s="1" t="s">
        <v>40</v>
      </c>
      <c r="AH72" s="1" t="s">
        <v>45</v>
      </c>
      <c r="AI72" s="1">
        <v>2.88</v>
      </c>
      <c r="AJ72" s="1">
        <v>0</v>
      </c>
      <c r="AK72" s="1" t="s">
        <v>46</v>
      </c>
      <c r="AL72" s="1">
        <v>14</v>
      </c>
      <c r="AM72" s="1">
        <v>12</v>
      </c>
      <c r="AN72" s="1">
        <v>1</v>
      </c>
    </row>
    <row r="73" spans="1:40" hidden="1" x14ac:dyDescent="0.25">
      <c r="A73" s="1">
        <v>5480</v>
      </c>
      <c r="B73" s="1" t="s">
        <v>117</v>
      </c>
      <c r="C73" s="1">
        <v>5</v>
      </c>
      <c r="D73" s="1" t="s">
        <v>39</v>
      </c>
      <c r="E73" s="2">
        <v>15947</v>
      </c>
      <c r="F73" s="2">
        <v>689</v>
      </c>
      <c r="G73" s="2">
        <v>0</v>
      </c>
      <c r="H73" s="2">
        <v>40</v>
      </c>
      <c r="I73" s="75">
        <v>29</v>
      </c>
      <c r="J73">
        <v>198</v>
      </c>
      <c r="K73">
        <v>0</v>
      </c>
      <c r="L73">
        <v>122</v>
      </c>
      <c r="M73">
        <v>22</v>
      </c>
      <c r="N73">
        <v>672</v>
      </c>
      <c r="O73">
        <v>2</v>
      </c>
      <c r="P73">
        <v>723</v>
      </c>
      <c r="Q73">
        <v>354</v>
      </c>
      <c r="R73" s="2">
        <v>4467</v>
      </c>
      <c r="S73" s="2">
        <v>11</v>
      </c>
      <c r="T73" s="2">
        <v>1301</v>
      </c>
      <c r="U73" s="75">
        <v>1296</v>
      </c>
      <c r="V73" s="2">
        <v>846</v>
      </c>
      <c r="W73" s="2">
        <v>2</v>
      </c>
      <c r="X73" s="2">
        <v>144</v>
      </c>
      <c r="Y73" s="75">
        <v>243</v>
      </c>
      <c r="Z73" s="2">
        <v>526</v>
      </c>
      <c r="AA73" s="2">
        <v>0</v>
      </c>
      <c r="AB73" s="2">
        <v>79</v>
      </c>
      <c r="AC73" s="75">
        <v>224</v>
      </c>
      <c r="AD73" s="2">
        <v>15035</v>
      </c>
      <c r="AE73" s="3">
        <f t="shared" si="1"/>
        <v>1.0606584635849685</v>
      </c>
      <c r="AF73" s="1">
        <v>0</v>
      </c>
      <c r="AG73" s="1" t="s">
        <v>44</v>
      </c>
      <c r="AH73" s="1" t="s">
        <v>41</v>
      </c>
      <c r="AI73" s="1">
        <v>2.88</v>
      </c>
      <c r="AJ73" s="1">
        <v>0</v>
      </c>
      <c r="AK73" s="1" t="s">
        <v>46</v>
      </c>
      <c r="AL73" s="1">
        <v>42</v>
      </c>
      <c r="AM73" s="1">
        <v>75</v>
      </c>
      <c r="AN73" s="1">
        <v>1</v>
      </c>
    </row>
    <row r="74" spans="1:40" hidden="1" x14ac:dyDescent="0.25">
      <c r="A74" s="1">
        <v>5483</v>
      </c>
      <c r="B74" s="1" t="s">
        <v>118</v>
      </c>
      <c r="C74" s="1">
        <v>5</v>
      </c>
      <c r="D74" s="1" t="s">
        <v>39</v>
      </c>
      <c r="E74" s="2">
        <v>6948</v>
      </c>
      <c r="F74" s="2">
        <v>54</v>
      </c>
      <c r="G74" s="2">
        <v>1</v>
      </c>
      <c r="H74" s="2">
        <v>0</v>
      </c>
      <c r="I74" s="75">
        <v>2</v>
      </c>
      <c r="J74">
        <v>60</v>
      </c>
      <c r="K74">
        <v>0</v>
      </c>
      <c r="L74">
        <v>0</v>
      </c>
      <c r="M74">
        <v>0</v>
      </c>
      <c r="N74">
        <v>194</v>
      </c>
      <c r="O74">
        <v>0</v>
      </c>
      <c r="P74">
        <v>0</v>
      </c>
      <c r="Q74">
        <v>3</v>
      </c>
      <c r="R74" s="2">
        <v>2578</v>
      </c>
      <c r="S74" s="2">
        <v>0</v>
      </c>
      <c r="T74" s="2">
        <v>1</v>
      </c>
      <c r="U74" s="75">
        <v>13</v>
      </c>
      <c r="V74" s="2">
        <v>539</v>
      </c>
      <c r="W74" s="2">
        <v>0</v>
      </c>
      <c r="X74" s="2">
        <v>0</v>
      </c>
      <c r="Y74" s="75">
        <v>1</v>
      </c>
      <c r="Z74" s="2">
        <v>454</v>
      </c>
      <c r="AA74" s="2">
        <v>0</v>
      </c>
      <c r="AB74" s="2">
        <v>0</v>
      </c>
      <c r="AC74" s="75">
        <v>6</v>
      </c>
      <c r="AD74" s="2">
        <v>10812</v>
      </c>
      <c r="AE74" s="3">
        <f t="shared" si="1"/>
        <v>0.64261931187569366</v>
      </c>
      <c r="AF74" s="1">
        <v>0</v>
      </c>
      <c r="AG74" s="1" t="s">
        <v>44</v>
      </c>
      <c r="AH74" s="1" t="s">
        <v>45</v>
      </c>
      <c r="AI74" s="1">
        <v>2.88</v>
      </c>
      <c r="AJ74" s="1">
        <v>0</v>
      </c>
      <c r="AK74" s="1" t="s">
        <v>46</v>
      </c>
      <c r="AL74" s="1">
        <v>5</v>
      </c>
      <c r="AM74" s="1">
        <v>1</v>
      </c>
      <c r="AN74" s="1">
        <v>0</v>
      </c>
    </row>
    <row r="75" spans="1:40" hidden="1" x14ac:dyDescent="0.25">
      <c r="A75" s="1">
        <v>5490</v>
      </c>
      <c r="B75" s="1" t="s">
        <v>119</v>
      </c>
      <c r="C75" s="1">
        <v>5</v>
      </c>
      <c r="D75" s="1" t="s">
        <v>39</v>
      </c>
      <c r="E75" s="2">
        <v>30798</v>
      </c>
      <c r="F75" s="2">
        <v>694</v>
      </c>
      <c r="G75" s="2">
        <v>0</v>
      </c>
      <c r="H75" s="2">
        <v>16</v>
      </c>
      <c r="I75" s="75">
        <v>78</v>
      </c>
      <c r="J75">
        <v>206</v>
      </c>
      <c r="K75">
        <v>0</v>
      </c>
      <c r="L75">
        <v>6</v>
      </c>
      <c r="M75">
        <v>29</v>
      </c>
      <c r="N75">
        <v>879</v>
      </c>
      <c r="O75">
        <v>2</v>
      </c>
      <c r="P75">
        <v>213</v>
      </c>
      <c r="Q75">
        <v>474</v>
      </c>
      <c r="R75" s="2">
        <v>12626</v>
      </c>
      <c r="S75" s="2">
        <v>12</v>
      </c>
      <c r="T75" s="2">
        <v>607</v>
      </c>
      <c r="U75" s="75">
        <v>3239</v>
      </c>
      <c r="V75" s="2">
        <v>2113</v>
      </c>
      <c r="W75" s="2">
        <v>0</v>
      </c>
      <c r="X75" s="2">
        <v>113</v>
      </c>
      <c r="Y75" s="75">
        <v>437</v>
      </c>
      <c r="Z75" s="2">
        <v>1414</v>
      </c>
      <c r="AA75" s="2">
        <v>0</v>
      </c>
      <c r="AB75" s="2">
        <v>159</v>
      </c>
      <c r="AC75" s="75">
        <v>576</v>
      </c>
      <c r="AD75" s="2">
        <v>45530</v>
      </c>
      <c r="AE75" s="3">
        <f t="shared" si="1"/>
        <v>0.67643312101910824</v>
      </c>
      <c r="AF75" s="1">
        <v>0</v>
      </c>
      <c r="AG75" s="1" t="s">
        <v>44</v>
      </c>
      <c r="AH75" s="1" t="s">
        <v>45</v>
      </c>
      <c r="AI75" s="1">
        <v>2.88</v>
      </c>
      <c r="AJ75" s="1">
        <v>0</v>
      </c>
      <c r="AK75" s="1" t="s">
        <v>46</v>
      </c>
      <c r="AL75" s="1">
        <v>5</v>
      </c>
      <c r="AM75" s="1">
        <v>13</v>
      </c>
      <c r="AN75" s="1">
        <v>1</v>
      </c>
    </row>
    <row r="76" spans="1:40" hidden="1" x14ac:dyDescent="0.25">
      <c r="A76" s="1">
        <v>5495</v>
      </c>
      <c r="B76" s="1" t="s">
        <v>120</v>
      </c>
      <c r="C76" s="1">
        <v>5</v>
      </c>
      <c r="D76" s="1" t="s">
        <v>39</v>
      </c>
      <c r="E76" s="2">
        <v>8526</v>
      </c>
      <c r="F76" s="2">
        <v>84</v>
      </c>
      <c r="G76" s="2">
        <v>0</v>
      </c>
      <c r="H76" s="2">
        <v>2</v>
      </c>
      <c r="I76" s="75">
        <v>11</v>
      </c>
      <c r="J76">
        <v>151</v>
      </c>
      <c r="K76">
        <v>0</v>
      </c>
      <c r="L76">
        <v>1</v>
      </c>
      <c r="M76">
        <v>12</v>
      </c>
      <c r="N76">
        <v>797</v>
      </c>
      <c r="O76">
        <v>0</v>
      </c>
      <c r="P76">
        <v>48</v>
      </c>
      <c r="Q76">
        <v>162</v>
      </c>
      <c r="R76" s="2">
        <v>6613</v>
      </c>
      <c r="S76" s="2">
        <v>0</v>
      </c>
      <c r="T76" s="2">
        <v>115</v>
      </c>
      <c r="U76" s="75">
        <v>539</v>
      </c>
      <c r="V76" s="2">
        <v>972</v>
      </c>
      <c r="W76" s="2">
        <v>0</v>
      </c>
      <c r="X76" s="2">
        <v>31</v>
      </c>
      <c r="Y76" s="75">
        <v>87</v>
      </c>
      <c r="Z76" s="2">
        <v>1062</v>
      </c>
      <c r="AA76" s="2">
        <v>0</v>
      </c>
      <c r="AB76" s="2">
        <v>32</v>
      </c>
      <c r="AC76" s="75">
        <v>125</v>
      </c>
      <c r="AD76" s="2">
        <v>27901</v>
      </c>
      <c r="AE76" s="3">
        <f t="shared" si="1"/>
        <v>0.30558044514533528</v>
      </c>
      <c r="AF76" s="1">
        <v>0</v>
      </c>
      <c r="AG76" s="1" t="s">
        <v>44</v>
      </c>
      <c r="AH76" s="1" t="s">
        <v>45</v>
      </c>
      <c r="AI76" s="1">
        <v>2.88</v>
      </c>
      <c r="AJ76" s="1">
        <v>0</v>
      </c>
      <c r="AK76" s="1" t="s">
        <v>46</v>
      </c>
      <c r="AL76" s="1">
        <v>2</v>
      </c>
      <c r="AM76" s="1">
        <v>40</v>
      </c>
      <c r="AN76" s="1">
        <v>0</v>
      </c>
    </row>
    <row r="77" spans="1:40" hidden="1" x14ac:dyDescent="0.25">
      <c r="A77" s="1">
        <v>5501</v>
      </c>
      <c r="B77" s="1" t="s">
        <v>121</v>
      </c>
      <c r="C77" s="1">
        <v>5</v>
      </c>
      <c r="D77" s="1" t="s">
        <v>39</v>
      </c>
      <c r="E77" s="2">
        <v>398</v>
      </c>
      <c r="F77" s="2">
        <v>8</v>
      </c>
      <c r="G77" s="2">
        <v>0</v>
      </c>
      <c r="H77" s="2">
        <v>0</v>
      </c>
      <c r="I77" s="75">
        <v>0</v>
      </c>
      <c r="J77">
        <v>6</v>
      </c>
      <c r="K77">
        <v>0</v>
      </c>
      <c r="L77">
        <v>0</v>
      </c>
      <c r="M77">
        <v>0</v>
      </c>
      <c r="N77">
        <v>13</v>
      </c>
      <c r="O77">
        <v>0</v>
      </c>
      <c r="P77">
        <v>0</v>
      </c>
      <c r="Q77">
        <v>0</v>
      </c>
      <c r="R77" s="2">
        <v>151</v>
      </c>
      <c r="S77" s="2">
        <v>0</v>
      </c>
      <c r="T77" s="2">
        <v>6</v>
      </c>
      <c r="U77" s="75">
        <v>2</v>
      </c>
      <c r="V77" s="2">
        <v>23</v>
      </c>
      <c r="W77" s="2">
        <v>0</v>
      </c>
      <c r="X77" s="2">
        <v>0</v>
      </c>
      <c r="Y77" s="75">
        <v>0</v>
      </c>
      <c r="Z77" s="2">
        <v>70</v>
      </c>
      <c r="AA77" s="2">
        <v>0</v>
      </c>
      <c r="AB77" s="2">
        <v>1</v>
      </c>
      <c r="AC77" s="75">
        <v>0</v>
      </c>
      <c r="AD77" s="2">
        <v>3327</v>
      </c>
      <c r="AE77" s="3">
        <f t="shared" si="1"/>
        <v>0.1196272918545236</v>
      </c>
      <c r="AF77" s="1">
        <v>0</v>
      </c>
      <c r="AG77" s="1" t="s">
        <v>40</v>
      </c>
      <c r="AH77" s="1" t="s">
        <v>45</v>
      </c>
      <c r="AI77" s="1">
        <v>2.88</v>
      </c>
      <c r="AJ77" s="1">
        <v>0</v>
      </c>
      <c r="AK77" s="1" t="s">
        <v>46</v>
      </c>
      <c r="AL77" s="1">
        <v>1</v>
      </c>
      <c r="AM77" s="1">
        <v>1</v>
      </c>
      <c r="AN77" s="1">
        <v>0</v>
      </c>
    </row>
    <row r="78" spans="1:40" hidden="1" x14ac:dyDescent="0.25">
      <c r="A78" s="1">
        <v>5541</v>
      </c>
      <c r="B78" s="1" t="s">
        <v>122</v>
      </c>
      <c r="C78" s="1">
        <v>5</v>
      </c>
      <c r="D78" s="1" t="s">
        <v>39</v>
      </c>
      <c r="E78" s="2">
        <v>4556</v>
      </c>
      <c r="F78" s="2">
        <v>41</v>
      </c>
      <c r="G78" s="2">
        <v>0</v>
      </c>
      <c r="H78" s="2">
        <v>0</v>
      </c>
      <c r="I78" s="75">
        <v>1</v>
      </c>
      <c r="J78">
        <v>79</v>
      </c>
      <c r="K78">
        <v>0</v>
      </c>
      <c r="L78">
        <v>1</v>
      </c>
      <c r="M78">
        <v>0</v>
      </c>
      <c r="N78">
        <v>112</v>
      </c>
      <c r="O78">
        <v>0</v>
      </c>
      <c r="P78">
        <v>1</v>
      </c>
      <c r="Q78">
        <v>9</v>
      </c>
      <c r="R78" s="2">
        <v>1012</v>
      </c>
      <c r="S78" s="2">
        <v>0</v>
      </c>
      <c r="T78" s="2">
        <v>7</v>
      </c>
      <c r="U78" s="75">
        <v>38</v>
      </c>
      <c r="V78" s="2">
        <v>387</v>
      </c>
      <c r="W78" s="2">
        <v>0</v>
      </c>
      <c r="X78" s="2">
        <v>7</v>
      </c>
      <c r="Y78" s="75">
        <v>9</v>
      </c>
      <c r="Z78" s="2">
        <v>247</v>
      </c>
      <c r="AA78" s="2">
        <v>0</v>
      </c>
      <c r="AB78" s="2">
        <v>0</v>
      </c>
      <c r="AC78" s="75">
        <v>6</v>
      </c>
      <c r="AD78" s="2">
        <v>22592</v>
      </c>
      <c r="AE78" s="3">
        <f t="shared" si="1"/>
        <v>0.2016643059490085</v>
      </c>
      <c r="AF78" s="1">
        <v>0</v>
      </c>
      <c r="AG78" s="1" t="s">
        <v>44</v>
      </c>
      <c r="AH78" s="1" t="s">
        <v>45</v>
      </c>
      <c r="AI78" s="1">
        <v>2.88</v>
      </c>
      <c r="AJ78" s="1">
        <v>0</v>
      </c>
      <c r="AK78" s="1" t="s">
        <v>46</v>
      </c>
      <c r="AL78" s="1">
        <v>2</v>
      </c>
      <c r="AM78" s="1">
        <v>8</v>
      </c>
      <c r="AN78" s="1">
        <v>0</v>
      </c>
    </row>
    <row r="79" spans="1:40" hidden="1" x14ac:dyDescent="0.25">
      <c r="A79" s="1">
        <v>5543</v>
      </c>
      <c r="B79" s="1" t="s">
        <v>123</v>
      </c>
      <c r="C79" s="1">
        <v>5</v>
      </c>
      <c r="D79" s="1" t="s">
        <v>39</v>
      </c>
      <c r="E79" s="2">
        <v>6507</v>
      </c>
      <c r="F79" s="2">
        <v>48</v>
      </c>
      <c r="G79" s="2">
        <v>0</v>
      </c>
      <c r="H79" s="2">
        <v>0</v>
      </c>
      <c r="I79" s="75">
        <v>0</v>
      </c>
      <c r="J79">
        <v>76</v>
      </c>
      <c r="K79">
        <v>0</v>
      </c>
      <c r="L79">
        <v>0</v>
      </c>
      <c r="M79">
        <v>1</v>
      </c>
      <c r="N79">
        <v>419</v>
      </c>
      <c r="O79">
        <v>0</v>
      </c>
      <c r="P79">
        <v>4</v>
      </c>
      <c r="Q79">
        <v>4</v>
      </c>
      <c r="R79" s="2">
        <v>1880</v>
      </c>
      <c r="S79" s="2">
        <v>0</v>
      </c>
      <c r="T79" s="2">
        <v>4</v>
      </c>
      <c r="U79" s="75">
        <v>4</v>
      </c>
      <c r="V79" s="2">
        <v>579</v>
      </c>
      <c r="W79" s="2">
        <v>0</v>
      </c>
      <c r="X79" s="2">
        <v>5</v>
      </c>
      <c r="Y79" s="75">
        <v>1</v>
      </c>
      <c r="Z79" s="2">
        <v>360</v>
      </c>
      <c r="AA79" s="2">
        <v>0</v>
      </c>
      <c r="AB79" s="2">
        <v>1</v>
      </c>
      <c r="AC79" s="75">
        <v>0</v>
      </c>
      <c r="AD79" s="2">
        <v>8644</v>
      </c>
      <c r="AE79" s="3">
        <f t="shared" si="1"/>
        <v>0.75277649236464594</v>
      </c>
      <c r="AF79" s="1">
        <v>0</v>
      </c>
      <c r="AG79" s="1" t="s">
        <v>40</v>
      </c>
      <c r="AH79" s="1" t="s">
        <v>45</v>
      </c>
      <c r="AI79" s="1">
        <v>2.88</v>
      </c>
      <c r="AJ79" s="1">
        <v>0</v>
      </c>
      <c r="AK79" s="1" t="s">
        <v>46</v>
      </c>
      <c r="AL79" s="1">
        <v>3</v>
      </c>
      <c r="AM79" s="1">
        <v>2</v>
      </c>
      <c r="AN79" s="1">
        <v>0</v>
      </c>
    </row>
    <row r="80" spans="1:40" hidden="1" x14ac:dyDescent="0.25">
      <c r="A80" s="1">
        <v>5576</v>
      </c>
      <c r="B80" s="1" t="s">
        <v>124</v>
      </c>
      <c r="C80" s="1">
        <v>5</v>
      </c>
      <c r="D80" s="1" t="s">
        <v>39</v>
      </c>
      <c r="E80" s="2">
        <v>654</v>
      </c>
      <c r="F80" s="2">
        <v>6</v>
      </c>
      <c r="G80" s="2">
        <v>0</v>
      </c>
      <c r="H80" s="2">
        <v>0</v>
      </c>
      <c r="I80" s="75">
        <v>1</v>
      </c>
      <c r="J80">
        <v>8</v>
      </c>
      <c r="K80">
        <v>0</v>
      </c>
      <c r="L80">
        <v>0</v>
      </c>
      <c r="M80">
        <v>0</v>
      </c>
      <c r="N80">
        <v>38</v>
      </c>
      <c r="O80">
        <v>0</v>
      </c>
      <c r="P80">
        <v>1</v>
      </c>
      <c r="Q80">
        <v>0</v>
      </c>
      <c r="R80" s="2">
        <v>199</v>
      </c>
      <c r="S80" s="2">
        <v>0</v>
      </c>
      <c r="T80" s="2">
        <v>6</v>
      </c>
      <c r="U80" s="75">
        <v>2</v>
      </c>
      <c r="V80" s="2">
        <v>33</v>
      </c>
      <c r="W80" s="2">
        <v>0</v>
      </c>
      <c r="X80" s="2">
        <v>0</v>
      </c>
      <c r="Y80" s="75">
        <v>0</v>
      </c>
      <c r="Z80" s="2">
        <v>49</v>
      </c>
      <c r="AA80" s="2">
        <v>0</v>
      </c>
      <c r="AB80" s="2">
        <v>5</v>
      </c>
      <c r="AC80" s="75">
        <v>0</v>
      </c>
      <c r="AD80" s="2">
        <v>9198</v>
      </c>
      <c r="AE80" s="3">
        <f t="shared" si="1"/>
        <v>7.1102413568166989E-2</v>
      </c>
      <c r="AF80" s="1">
        <v>0</v>
      </c>
      <c r="AG80" s="1" t="s">
        <v>40</v>
      </c>
      <c r="AH80" s="1" t="s">
        <v>45</v>
      </c>
      <c r="AI80" s="1">
        <v>2.88</v>
      </c>
      <c r="AJ80" s="1">
        <v>0</v>
      </c>
      <c r="AK80" s="1" t="s">
        <v>46</v>
      </c>
      <c r="AL80" s="1">
        <v>1</v>
      </c>
      <c r="AM80" s="1">
        <v>2</v>
      </c>
      <c r="AN80" s="1">
        <v>0</v>
      </c>
    </row>
    <row r="81" spans="1:40" hidden="1" x14ac:dyDescent="0.25">
      <c r="A81" s="1">
        <v>5579</v>
      </c>
      <c r="B81" s="1" t="s">
        <v>125</v>
      </c>
      <c r="C81" s="1">
        <v>5</v>
      </c>
      <c r="D81" s="1" t="s">
        <v>39</v>
      </c>
      <c r="E81" s="2">
        <v>6890</v>
      </c>
      <c r="F81" s="2">
        <v>97</v>
      </c>
      <c r="G81" s="2">
        <v>0</v>
      </c>
      <c r="H81" s="2">
        <v>0</v>
      </c>
      <c r="I81" s="75">
        <v>7</v>
      </c>
      <c r="J81">
        <v>73</v>
      </c>
      <c r="K81">
        <v>0</v>
      </c>
      <c r="L81">
        <v>0</v>
      </c>
      <c r="M81">
        <v>2</v>
      </c>
      <c r="N81">
        <v>343</v>
      </c>
      <c r="O81">
        <v>0</v>
      </c>
      <c r="P81">
        <v>15</v>
      </c>
      <c r="Q81">
        <v>35</v>
      </c>
      <c r="R81" s="2">
        <v>1638</v>
      </c>
      <c r="S81" s="2">
        <v>1</v>
      </c>
      <c r="T81" s="2">
        <v>62</v>
      </c>
      <c r="U81" s="75">
        <v>117</v>
      </c>
      <c r="V81" s="2">
        <v>485</v>
      </c>
      <c r="W81" s="2">
        <v>0</v>
      </c>
      <c r="X81" s="2">
        <v>12</v>
      </c>
      <c r="Y81" s="75">
        <v>47</v>
      </c>
      <c r="Z81" s="2">
        <v>484</v>
      </c>
      <c r="AA81" s="2">
        <v>0</v>
      </c>
      <c r="AB81" s="2">
        <v>13</v>
      </c>
      <c r="AC81" s="75">
        <v>56</v>
      </c>
      <c r="AD81" s="2">
        <v>42203</v>
      </c>
      <c r="AE81" s="3">
        <f t="shared" si="1"/>
        <v>0.16325853612302443</v>
      </c>
      <c r="AF81" s="1">
        <v>0</v>
      </c>
      <c r="AG81" s="1" t="s">
        <v>44</v>
      </c>
      <c r="AH81" s="1" t="s">
        <v>45</v>
      </c>
      <c r="AI81" s="1">
        <v>2.88</v>
      </c>
      <c r="AJ81" s="1">
        <v>0</v>
      </c>
      <c r="AK81" s="1" t="s">
        <v>46</v>
      </c>
      <c r="AL81" s="1">
        <v>15</v>
      </c>
      <c r="AM81" s="1">
        <v>18</v>
      </c>
      <c r="AN81" s="1">
        <v>1</v>
      </c>
    </row>
    <row r="82" spans="1:40" hidden="1" x14ac:dyDescent="0.25">
      <c r="A82" s="1">
        <v>5585</v>
      </c>
      <c r="B82" s="1" t="s">
        <v>126</v>
      </c>
      <c r="C82" s="1">
        <v>5</v>
      </c>
      <c r="D82" s="1" t="s">
        <v>39</v>
      </c>
      <c r="E82" s="2">
        <v>1917</v>
      </c>
      <c r="F82" s="2">
        <v>22</v>
      </c>
      <c r="G82" s="2">
        <v>0</v>
      </c>
      <c r="H82" s="2">
        <v>0</v>
      </c>
      <c r="I82" s="75">
        <v>3</v>
      </c>
      <c r="J82">
        <v>11</v>
      </c>
      <c r="K82">
        <v>0</v>
      </c>
      <c r="L82">
        <v>0</v>
      </c>
      <c r="M82">
        <v>2</v>
      </c>
      <c r="N82">
        <v>88</v>
      </c>
      <c r="O82">
        <v>0</v>
      </c>
      <c r="P82">
        <v>0</v>
      </c>
      <c r="Q82">
        <v>19</v>
      </c>
      <c r="R82" s="2">
        <v>348</v>
      </c>
      <c r="S82" s="2">
        <v>0</v>
      </c>
      <c r="T82" s="2">
        <v>4</v>
      </c>
      <c r="U82" s="75">
        <v>84</v>
      </c>
      <c r="V82" s="2">
        <v>105</v>
      </c>
      <c r="W82" s="2">
        <v>0</v>
      </c>
      <c r="X82" s="2">
        <v>3</v>
      </c>
      <c r="Y82" s="75">
        <v>43</v>
      </c>
      <c r="Z82" s="2">
        <v>51</v>
      </c>
      <c r="AA82" s="2">
        <v>0</v>
      </c>
      <c r="AB82" s="2">
        <v>0</v>
      </c>
      <c r="AC82" s="75">
        <v>12</v>
      </c>
      <c r="AD82" s="2">
        <v>15232</v>
      </c>
      <c r="AE82" s="3">
        <f t="shared" si="1"/>
        <v>0.12585346638655462</v>
      </c>
      <c r="AF82" s="1">
        <v>0</v>
      </c>
      <c r="AG82" s="1" t="s">
        <v>44</v>
      </c>
      <c r="AH82" s="1" t="s">
        <v>45</v>
      </c>
      <c r="AI82" s="1">
        <v>2.88</v>
      </c>
      <c r="AJ82" s="1">
        <v>0</v>
      </c>
      <c r="AK82" s="1" t="s">
        <v>46</v>
      </c>
      <c r="AL82" s="1">
        <v>2</v>
      </c>
      <c r="AM82" s="1">
        <v>7</v>
      </c>
      <c r="AN82" s="1">
        <v>0</v>
      </c>
    </row>
    <row r="83" spans="1:40" hidden="1" x14ac:dyDescent="0.25">
      <c r="A83" s="1">
        <v>5591</v>
      </c>
      <c r="B83" s="1" t="s">
        <v>127</v>
      </c>
      <c r="C83" s="1">
        <v>5</v>
      </c>
      <c r="D83" s="1" t="s">
        <v>39</v>
      </c>
      <c r="E83" s="2">
        <v>5527</v>
      </c>
      <c r="F83" s="2">
        <v>80</v>
      </c>
      <c r="G83" s="2">
        <v>0</v>
      </c>
      <c r="H83" s="2">
        <v>0</v>
      </c>
      <c r="I83" s="75">
        <v>3</v>
      </c>
      <c r="J83">
        <v>42</v>
      </c>
      <c r="K83">
        <v>0</v>
      </c>
      <c r="L83">
        <v>0</v>
      </c>
      <c r="M83">
        <v>0</v>
      </c>
      <c r="N83">
        <v>224</v>
      </c>
      <c r="O83">
        <v>0</v>
      </c>
      <c r="P83">
        <v>3</v>
      </c>
      <c r="Q83">
        <v>12</v>
      </c>
      <c r="R83" s="2">
        <v>1521</v>
      </c>
      <c r="S83" s="2">
        <v>0</v>
      </c>
      <c r="T83" s="2">
        <v>10</v>
      </c>
      <c r="U83" s="75">
        <v>34</v>
      </c>
      <c r="V83" s="2">
        <v>335</v>
      </c>
      <c r="W83" s="2">
        <v>0</v>
      </c>
      <c r="X83" s="2">
        <v>6</v>
      </c>
      <c r="Y83" s="75">
        <v>2</v>
      </c>
      <c r="Z83" s="2">
        <v>352</v>
      </c>
      <c r="AA83" s="2">
        <v>0</v>
      </c>
      <c r="AB83" s="2">
        <v>2</v>
      </c>
      <c r="AC83" s="75">
        <v>15</v>
      </c>
      <c r="AD83" s="2">
        <v>19554</v>
      </c>
      <c r="AE83" s="3">
        <f t="shared" si="1"/>
        <v>0.28265316559271758</v>
      </c>
      <c r="AF83" s="1">
        <v>0</v>
      </c>
      <c r="AG83" s="1" t="s">
        <v>40</v>
      </c>
      <c r="AH83" s="1" t="s">
        <v>45</v>
      </c>
      <c r="AI83" s="1">
        <v>2.88</v>
      </c>
      <c r="AJ83" s="1">
        <v>0</v>
      </c>
      <c r="AK83" s="1" t="s">
        <v>46</v>
      </c>
      <c r="AL83" s="1">
        <v>14</v>
      </c>
      <c r="AM83" s="1">
        <v>16</v>
      </c>
      <c r="AN83" s="1">
        <v>1</v>
      </c>
    </row>
    <row r="84" spans="1:40" hidden="1" x14ac:dyDescent="0.25">
      <c r="A84" s="1">
        <v>5604</v>
      </c>
      <c r="B84" s="1" t="s">
        <v>128</v>
      </c>
      <c r="C84" s="1">
        <v>5</v>
      </c>
      <c r="D84" s="1" t="s">
        <v>39</v>
      </c>
      <c r="E84" s="2">
        <v>8242</v>
      </c>
      <c r="F84" s="2">
        <v>86</v>
      </c>
      <c r="G84" s="2">
        <v>0</v>
      </c>
      <c r="H84" s="2">
        <v>1</v>
      </c>
      <c r="I84" s="75">
        <v>3</v>
      </c>
      <c r="J84">
        <v>143</v>
      </c>
      <c r="K84">
        <v>0</v>
      </c>
      <c r="L84">
        <v>6</v>
      </c>
      <c r="M84">
        <v>2</v>
      </c>
      <c r="N84">
        <v>832</v>
      </c>
      <c r="O84">
        <v>0</v>
      </c>
      <c r="P84">
        <v>43</v>
      </c>
      <c r="Q84">
        <v>48</v>
      </c>
      <c r="R84" s="2">
        <v>3713</v>
      </c>
      <c r="S84" s="2">
        <v>0</v>
      </c>
      <c r="T84" s="2">
        <v>68</v>
      </c>
      <c r="U84" s="75">
        <v>164</v>
      </c>
      <c r="V84" s="2">
        <v>705</v>
      </c>
      <c r="W84" s="2">
        <v>0</v>
      </c>
      <c r="X84" s="2">
        <v>16</v>
      </c>
      <c r="Y84" s="75">
        <v>16</v>
      </c>
      <c r="Z84" s="2">
        <v>492</v>
      </c>
      <c r="AA84" s="2">
        <v>0</v>
      </c>
      <c r="AB84" s="2">
        <v>17</v>
      </c>
      <c r="AC84" s="75">
        <v>39</v>
      </c>
      <c r="AD84" s="2">
        <v>30501</v>
      </c>
      <c r="AE84" s="3">
        <f t="shared" si="1"/>
        <v>0.27022064850332778</v>
      </c>
      <c r="AF84" s="1">
        <v>0</v>
      </c>
      <c r="AG84" s="1" t="s">
        <v>40</v>
      </c>
      <c r="AH84" s="1" t="s">
        <v>41</v>
      </c>
      <c r="AI84" s="1">
        <v>2.88</v>
      </c>
      <c r="AJ84" s="1">
        <v>0</v>
      </c>
      <c r="AK84" s="1" t="s">
        <v>46</v>
      </c>
      <c r="AL84" s="1">
        <v>76</v>
      </c>
      <c r="AM84" s="1">
        <v>121</v>
      </c>
      <c r="AN84" s="1">
        <v>1</v>
      </c>
    </row>
    <row r="85" spans="1:40" hidden="1" x14ac:dyDescent="0.25">
      <c r="A85" s="1">
        <v>5607</v>
      </c>
      <c r="B85" s="1" t="s">
        <v>129</v>
      </c>
      <c r="C85" s="1">
        <v>5</v>
      </c>
      <c r="D85" s="1" t="s">
        <v>39</v>
      </c>
      <c r="E85" s="2">
        <v>2504</v>
      </c>
      <c r="F85" s="2">
        <v>36</v>
      </c>
      <c r="G85" s="2">
        <v>0</v>
      </c>
      <c r="H85" s="2">
        <v>0</v>
      </c>
      <c r="I85" s="75">
        <v>0</v>
      </c>
      <c r="J85">
        <v>18</v>
      </c>
      <c r="K85">
        <v>0</v>
      </c>
      <c r="L85">
        <v>0</v>
      </c>
      <c r="M85">
        <v>0</v>
      </c>
      <c r="N85">
        <v>29</v>
      </c>
      <c r="O85">
        <v>0</v>
      </c>
      <c r="P85">
        <v>1</v>
      </c>
      <c r="Q85">
        <v>4</v>
      </c>
      <c r="R85" s="2">
        <v>342</v>
      </c>
      <c r="S85" s="2">
        <v>0</v>
      </c>
      <c r="T85" s="2">
        <v>6</v>
      </c>
      <c r="U85" s="75">
        <v>22</v>
      </c>
      <c r="V85" s="2">
        <v>98</v>
      </c>
      <c r="W85" s="2">
        <v>0</v>
      </c>
      <c r="X85" s="2">
        <v>2</v>
      </c>
      <c r="Y85" s="75">
        <v>5</v>
      </c>
      <c r="Z85" s="2">
        <v>133</v>
      </c>
      <c r="AA85" s="2">
        <v>0</v>
      </c>
      <c r="AB85" s="2">
        <v>2</v>
      </c>
      <c r="AC85" s="75">
        <v>9</v>
      </c>
      <c r="AD85" s="2">
        <v>25431</v>
      </c>
      <c r="AE85" s="3">
        <f t="shared" si="1"/>
        <v>9.8462506389839166E-2</v>
      </c>
      <c r="AF85" s="1">
        <v>0</v>
      </c>
      <c r="AG85" s="1" t="s">
        <v>40</v>
      </c>
      <c r="AH85" s="1" t="s">
        <v>45</v>
      </c>
      <c r="AI85" s="1">
        <v>2.88</v>
      </c>
      <c r="AJ85" s="1">
        <v>0</v>
      </c>
      <c r="AK85" s="1" t="s">
        <v>46</v>
      </c>
      <c r="AL85" s="1">
        <v>5</v>
      </c>
      <c r="AM85" s="1">
        <v>9</v>
      </c>
      <c r="AN85" s="1">
        <v>0</v>
      </c>
    </row>
    <row r="86" spans="1:40" hidden="1" x14ac:dyDescent="0.25">
      <c r="A86" s="1">
        <v>5615</v>
      </c>
      <c r="B86" s="1" t="s">
        <v>130</v>
      </c>
      <c r="C86" s="1">
        <v>5</v>
      </c>
      <c r="D86" s="1" t="s">
        <v>39</v>
      </c>
      <c r="E86" s="2">
        <v>16692</v>
      </c>
      <c r="F86" s="2">
        <v>138</v>
      </c>
      <c r="G86" s="2">
        <v>0</v>
      </c>
      <c r="H86" s="2">
        <v>3</v>
      </c>
      <c r="I86" s="75">
        <v>2</v>
      </c>
      <c r="J86">
        <v>170</v>
      </c>
      <c r="K86">
        <v>0</v>
      </c>
      <c r="L86">
        <v>0</v>
      </c>
      <c r="M86">
        <v>1</v>
      </c>
      <c r="N86">
        <v>310</v>
      </c>
      <c r="O86">
        <v>3</v>
      </c>
      <c r="P86">
        <v>7</v>
      </c>
      <c r="Q86">
        <v>34</v>
      </c>
      <c r="R86" s="2">
        <v>2041</v>
      </c>
      <c r="S86" s="2">
        <v>4</v>
      </c>
      <c r="T86" s="2">
        <v>41</v>
      </c>
      <c r="U86" s="75">
        <v>85</v>
      </c>
      <c r="V86" s="2">
        <v>795</v>
      </c>
      <c r="W86" s="2">
        <v>0</v>
      </c>
      <c r="X86" s="2">
        <v>9</v>
      </c>
      <c r="Y86" s="75">
        <v>25</v>
      </c>
      <c r="Z86" s="2">
        <v>711</v>
      </c>
      <c r="AA86" s="2">
        <v>0</v>
      </c>
      <c r="AB86" s="2">
        <v>6</v>
      </c>
      <c r="AC86" s="75">
        <v>30</v>
      </c>
      <c r="AD86" s="2">
        <v>146880</v>
      </c>
      <c r="AE86" s="3">
        <f t="shared" si="1"/>
        <v>0.1136437908496732</v>
      </c>
      <c r="AF86" s="1">
        <v>0</v>
      </c>
      <c r="AG86" s="1" t="s">
        <v>40</v>
      </c>
      <c r="AH86" s="1" t="s">
        <v>45</v>
      </c>
      <c r="AI86" s="1">
        <v>2.88</v>
      </c>
      <c r="AJ86" s="1">
        <v>1</v>
      </c>
      <c r="AK86" s="1" t="s">
        <v>42</v>
      </c>
      <c r="AL86" s="1">
        <v>22</v>
      </c>
      <c r="AM86" s="1">
        <v>80</v>
      </c>
      <c r="AN86" s="1">
        <v>1</v>
      </c>
    </row>
    <row r="87" spans="1:40" hidden="1" x14ac:dyDescent="0.25">
      <c r="A87" s="1">
        <v>5628</v>
      </c>
      <c r="B87" s="1" t="s">
        <v>131</v>
      </c>
      <c r="C87" s="1">
        <v>5</v>
      </c>
      <c r="D87" s="1" t="s">
        <v>39</v>
      </c>
      <c r="E87" s="2">
        <v>3815</v>
      </c>
      <c r="F87" s="2">
        <v>34</v>
      </c>
      <c r="G87" s="2">
        <v>0</v>
      </c>
      <c r="H87" s="2">
        <v>0</v>
      </c>
      <c r="I87" s="75">
        <v>0</v>
      </c>
      <c r="J87">
        <v>41</v>
      </c>
      <c r="K87">
        <v>0</v>
      </c>
      <c r="L87">
        <v>0</v>
      </c>
      <c r="M87">
        <v>0</v>
      </c>
      <c r="N87">
        <v>428</v>
      </c>
      <c r="O87">
        <v>0</v>
      </c>
      <c r="P87">
        <v>6</v>
      </c>
      <c r="Q87">
        <v>2</v>
      </c>
      <c r="R87" s="2">
        <v>1898</v>
      </c>
      <c r="S87" s="2">
        <v>0</v>
      </c>
      <c r="T87" s="2">
        <v>13</v>
      </c>
      <c r="U87" s="75">
        <v>5</v>
      </c>
      <c r="V87" s="2">
        <v>405</v>
      </c>
      <c r="W87" s="2">
        <v>0</v>
      </c>
      <c r="X87" s="2">
        <v>0</v>
      </c>
      <c r="Y87" s="75">
        <v>2</v>
      </c>
      <c r="Z87" s="2">
        <v>241</v>
      </c>
      <c r="AA87" s="2">
        <v>0</v>
      </c>
      <c r="AB87" s="2">
        <v>3</v>
      </c>
      <c r="AC87" s="75">
        <v>2</v>
      </c>
      <c r="AD87" s="2">
        <v>9668</v>
      </c>
      <c r="AE87" s="3">
        <f t="shared" si="1"/>
        <v>0.39460074472486556</v>
      </c>
      <c r="AF87" s="1">
        <v>0</v>
      </c>
      <c r="AG87" s="1" t="s">
        <v>40</v>
      </c>
      <c r="AH87" s="1" t="s">
        <v>45</v>
      </c>
      <c r="AI87" s="1">
        <v>2.88</v>
      </c>
      <c r="AJ87" s="1">
        <v>0</v>
      </c>
      <c r="AK87" s="1" t="s">
        <v>46</v>
      </c>
      <c r="AL87" s="1">
        <v>3</v>
      </c>
      <c r="AM87" s="1">
        <v>2</v>
      </c>
      <c r="AN87" s="1">
        <v>0</v>
      </c>
    </row>
    <row r="88" spans="1:40" hidden="1" x14ac:dyDescent="0.25">
      <c r="A88" s="1">
        <v>5631</v>
      </c>
      <c r="B88" s="1" t="s">
        <v>132</v>
      </c>
      <c r="C88" s="1">
        <v>5</v>
      </c>
      <c r="D88" s="1" t="s">
        <v>39</v>
      </c>
      <c r="E88" s="2">
        <v>4030</v>
      </c>
      <c r="F88" s="2">
        <v>65</v>
      </c>
      <c r="G88" s="2">
        <v>0</v>
      </c>
      <c r="H88" s="2">
        <v>0</v>
      </c>
      <c r="I88" s="75">
        <v>0</v>
      </c>
      <c r="J88">
        <v>42</v>
      </c>
      <c r="K88">
        <v>0</v>
      </c>
      <c r="L88">
        <v>0</v>
      </c>
      <c r="M88">
        <v>1</v>
      </c>
      <c r="N88">
        <v>109</v>
      </c>
      <c r="O88">
        <v>0</v>
      </c>
      <c r="P88">
        <v>1</v>
      </c>
      <c r="Q88">
        <v>4</v>
      </c>
      <c r="R88" s="2">
        <v>360</v>
      </c>
      <c r="S88" s="2">
        <v>0</v>
      </c>
      <c r="T88" s="2">
        <v>8</v>
      </c>
      <c r="U88" s="75">
        <v>25</v>
      </c>
      <c r="V88" s="2">
        <v>188</v>
      </c>
      <c r="W88" s="2">
        <v>0</v>
      </c>
      <c r="X88" s="2">
        <v>0</v>
      </c>
      <c r="Y88" s="75">
        <v>6</v>
      </c>
      <c r="Z88" s="2">
        <v>269</v>
      </c>
      <c r="AA88" s="2">
        <v>0</v>
      </c>
      <c r="AB88" s="2">
        <v>4</v>
      </c>
      <c r="AC88" s="75">
        <v>25</v>
      </c>
      <c r="AD88" s="2">
        <v>89647</v>
      </c>
      <c r="AE88" s="3">
        <f t="shared" si="1"/>
        <v>4.4954097738909279E-2</v>
      </c>
      <c r="AF88" s="1">
        <v>0</v>
      </c>
      <c r="AG88" s="1" t="s">
        <v>40</v>
      </c>
      <c r="AH88" s="1" t="s">
        <v>45</v>
      </c>
      <c r="AI88" s="1">
        <v>2.88</v>
      </c>
      <c r="AJ88" s="1">
        <v>1</v>
      </c>
      <c r="AK88" s="1" t="s">
        <v>42</v>
      </c>
      <c r="AL88" s="1">
        <v>23</v>
      </c>
      <c r="AM88" s="1">
        <v>41</v>
      </c>
      <c r="AN88" s="1">
        <v>0</v>
      </c>
    </row>
    <row r="89" spans="1:40" hidden="1" x14ac:dyDescent="0.25">
      <c r="A89" s="1">
        <v>5642</v>
      </c>
      <c r="B89" s="1" t="s">
        <v>133</v>
      </c>
      <c r="C89" s="1">
        <v>5</v>
      </c>
      <c r="D89" s="1" t="s">
        <v>39</v>
      </c>
      <c r="E89" s="2">
        <v>3975</v>
      </c>
      <c r="F89" s="2">
        <v>88</v>
      </c>
      <c r="G89" s="2">
        <v>0</v>
      </c>
      <c r="H89" s="2">
        <v>1</v>
      </c>
      <c r="I89" s="75">
        <v>2</v>
      </c>
      <c r="J89">
        <v>53</v>
      </c>
      <c r="K89">
        <v>0</v>
      </c>
      <c r="L89">
        <v>0</v>
      </c>
      <c r="M89">
        <v>0</v>
      </c>
      <c r="N89">
        <v>188</v>
      </c>
      <c r="O89">
        <v>0</v>
      </c>
      <c r="P89">
        <v>0</v>
      </c>
      <c r="Q89">
        <v>4</v>
      </c>
      <c r="R89" s="2">
        <v>1866</v>
      </c>
      <c r="S89" s="2">
        <v>0</v>
      </c>
      <c r="T89" s="2">
        <v>12</v>
      </c>
      <c r="U89" s="75">
        <v>31</v>
      </c>
      <c r="V89" s="2">
        <v>422</v>
      </c>
      <c r="W89" s="2">
        <v>0</v>
      </c>
      <c r="X89" s="2">
        <v>0</v>
      </c>
      <c r="Y89" s="75">
        <v>9</v>
      </c>
      <c r="Z89" s="2">
        <v>257</v>
      </c>
      <c r="AA89" s="2">
        <v>0</v>
      </c>
      <c r="AB89" s="2">
        <v>0</v>
      </c>
      <c r="AC89" s="75">
        <v>20</v>
      </c>
      <c r="AD89" s="2">
        <v>19314</v>
      </c>
      <c r="AE89" s="3">
        <f t="shared" si="1"/>
        <v>0.20580925753339546</v>
      </c>
      <c r="AF89" s="1">
        <v>0</v>
      </c>
      <c r="AG89" s="1" t="s">
        <v>40</v>
      </c>
      <c r="AH89" s="1" t="s">
        <v>45</v>
      </c>
      <c r="AI89" s="1">
        <v>2.88</v>
      </c>
      <c r="AJ89" s="1">
        <v>0</v>
      </c>
      <c r="AK89" s="1" t="s">
        <v>46</v>
      </c>
      <c r="AL89" s="1">
        <v>2</v>
      </c>
      <c r="AM89" s="1">
        <v>2</v>
      </c>
      <c r="AN89" s="1">
        <v>0</v>
      </c>
    </row>
    <row r="90" spans="1:40" hidden="1" x14ac:dyDescent="0.25">
      <c r="A90" s="1">
        <v>5647</v>
      </c>
      <c r="B90" s="1" t="s">
        <v>134</v>
      </c>
      <c r="C90" s="1">
        <v>5</v>
      </c>
      <c r="D90" s="1" t="s">
        <v>39</v>
      </c>
      <c r="E90" s="2">
        <v>1915</v>
      </c>
      <c r="F90" s="2">
        <v>21</v>
      </c>
      <c r="G90" s="2">
        <v>0</v>
      </c>
      <c r="H90" s="2">
        <v>0</v>
      </c>
      <c r="I90" s="75">
        <v>0</v>
      </c>
      <c r="J90">
        <v>35</v>
      </c>
      <c r="K90">
        <v>0</v>
      </c>
      <c r="L90">
        <v>0</v>
      </c>
      <c r="M90">
        <v>0</v>
      </c>
      <c r="N90">
        <v>243</v>
      </c>
      <c r="O90">
        <v>0</v>
      </c>
      <c r="P90">
        <v>0</v>
      </c>
      <c r="Q90">
        <v>6</v>
      </c>
      <c r="R90" s="2">
        <v>848</v>
      </c>
      <c r="S90" s="2">
        <v>0</v>
      </c>
      <c r="T90" s="2">
        <v>0</v>
      </c>
      <c r="U90" s="75">
        <v>10</v>
      </c>
      <c r="V90" s="2">
        <v>158</v>
      </c>
      <c r="W90" s="2">
        <v>0</v>
      </c>
      <c r="X90" s="2">
        <v>0</v>
      </c>
      <c r="Y90" s="75">
        <v>3</v>
      </c>
      <c r="Z90" s="2">
        <v>212</v>
      </c>
      <c r="AA90" s="2">
        <v>0</v>
      </c>
      <c r="AB90" s="2">
        <v>1</v>
      </c>
      <c r="AC90" s="75">
        <v>7</v>
      </c>
      <c r="AD90" s="2">
        <v>7649</v>
      </c>
      <c r="AE90" s="3">
        <f t="shared" si="1"/>
        <v>0.25035952412080009</v>
      </c>
      <c r="AF90" s="1">
        <v>0</v>
      </c>
      <c r="AG90" s="1" t="s">
        <v>40</v>
      </c>
      <c r="AH90" s="1" t="s">
        <v>45</v>
      </c>
      <c r="AI90" s="1">
        <v>2.88</v>
      </c>
      <c r="AJ90" s="1">
        <v>0</v>
      </c>
      <c r="AK90" s="1" t="s">
        <v>46</v>
      </c>
      <c r="AL90" s="1">
        <v>11</v>
      </c>
      <c r="AM90" s="1">
        <v>9</v>
      </c>
      <c r="AN90" s="1">
        <v>0</v>
      </c>
    </row>
    <row r="91" spans="1:40" hidden="1" x14ac:dyDescent="0.25">
      <c r="A91" s="1">
        <v>5649</v>
      </c>
      <c r="B91" s="1" t="s">
        <v>135</v>
      </c>
      <c r="C91" s="1">
        <v>5</v>
      </c>
      <c r="D91" s="1" t="s">
        <v>39</v>
      </c>
      <c r="E91" s="2">
        <v>12638</v>
      </c>
      <c r="F91" s="2">
        <v>95</v>
      </c>
      <c r="G91" s="2">
        <v>0</v>
      </c>
      <c r="H91" s="2">
        <v>0</v>
      </c>
      <c r="I91" s="75">
        <v>1</v>
      </c>
      <c r="J91">
        <v>60</v>
      </c>
      <c r="K91">
        <v>0</v>
      </c>
      <c r="L91">
        <v>0</v>
      </c>
      <c r="M91">
        <v>0</v>
      </c>
      <c r="N91">
        <v>326</v>
      </c>
      <c r="O91">
        <v>0</v>
      </c>
      <c r="P91">
        <v>11</v>
      </c>
      <c r="Q91">
        <v>12</v>
      </c>
      <c r="R91" s="2">
        <v>2133</v>
      </c>
      <c r="S91" s="2">
        <v>1</v>
      </c>
      <c r="T91" s="2">
        <v>26</v>
      </c>
      <c r="U91" s="75">
        <v>36</v>
      </c>
      <c r="V91" s="2">
        <v>734</v>
      </c>
      <c r="W91" s="2">
        <v>0</v>
      </c>
      <c r="X91" s="2">
        <v>10</v>
      </c>
      <c r="Y91" s="75">
        <v>10</v>
      </c>
      <c r="Z91" s="2">
        <v>366</v>
      </c>
      <c r="AA91" s="2">
        <v>0</v>
      </c>
      <c r="AB91" s="2">
        <v>1</v>
      </c>
      <c r="AC91" s="75">
        <v>16</v>
      </c>
      <c r="AD91" s="2">
        <v>16984</v>
      </c>
      <c r="AE91" s="3">
        <f t="shared" si="1"/>
        <v>0.74411210551106921</v>
      </c>
      <c r="AF91" s="1">
        <v>0</v>
      </c>
      <c r="AG91" s="1" t="s">
        <v>44</v>
      </c>
      <c r="AH91" s="1" t="s">
        <v>41</v>
      </c>
      <c r="AI91" s="1">
        <v>2.88</v>
      </c>
      <c r="AJ91" s="1">
        <v>0</v>
      </c>
      <c r="AK91" s="1" t="s">
        <v>46</v>
      </c>
      <c r="AL91" s="1">
        <v>4</v>
      </c>
      <c r="AM91" s="1">
        <v>9</v>
      </c>
      <c r="AN91" s="1">
        <v>1</v>
      </c>
    </row>
    <row r="92" spans="1:40" hidden="1" x14ac:dyDescent="0.25">
      <c r="A92" s="1">
        <v>5652</v>
      </c>
      <c r="B92" s="1" t="s">
        <v>136</v>
      </c>
      <c r="C92" s="1">
        <v>5</v>
      </c>
      <c r="D92" s="1" t="s">
        <v>39</v>
      </c>
      <c r="E92" s="2">
        <v>5373</v>
      </c>
      <c r="F92" s="2">
        <v>155</v>
      </c>
      <c r="G92" s="2">
        <v>0</v>
      </c>
      <c r="H92" s="2">
        <v>1</v>
      </c>
      <c r="I92" s="75">
        <v>2</v>
      </c>
      <c r="J92">
        <v>28</v>
      </c>
      <c r="K92">
        <v>0</v>
      </c>
      <c r="L92">
        <v>0</v>
      </c>
      <c r="M92">
        <v>0</v>
      </c>
      <c r="N92">
        <v>153</v>
      </c>
      <c r="O92">
        <v>0</v>
      </c>
      <c r="P92">
        <v>5</v>
      </c>
      <c r="Q92">
        <v>7</v>
      </c>
      <c r="R92" s="2">
        <v>937</v>
      </c>
      <c r="S92" s="2">
        <v>0</v>
      </c>
      <c r="T92" s="2">
        <v>11</v>
      </c>
      <c r="U92" s="75">
        <v>19</v>
      </c>
      <c r="V92" s="2">
        <v>290</v>
      </c>
      <c r="W92" s="2">
        <v>0</v>
      </c>
      <c r="X92" s="2">
        <v>0</v>
      </c>
      <c r="Y92" s="75">
        <v>4</v>
      </c>
      <c r="Z92" s="2">
        <v>138</v>
      </c>
      <c r="AA92" s="2">
        <v>0</v>
      </c>
      <c r="AB92" s="2">
        <v>1</v>
      </c>
      <c r="AC92" s="75">
        <v>4</v>
      </c>
      <c r="AD92" s="2">
        <v>5996</v>
      </c>
      <c r="AE92" s="3">
        <f t="shared" si="1"/>
        <v>0.89609739826551038</v>
      </c>
      <c r="AF92" s="1">
        <v>0</v>
      </c>
      <c r="AG92" s="1" t="s">
        <v>44</v>
      </c>
      <c r="AH92" s="1" t="s">
        <v>41</v>
      </c>
      <c r="AI92" s="1">
        <v>2.88</v>
      </c>
      <c r="AJ92" s="1">
        <v>0</v>
      </c>
      <c r="AK92" s="1" t="s">
        <v>46</v>
      </c>
      <c r="AL92" s="1">
        <v>7</v>
      </c>
      <c r="AM92" s="1">
        <v>14</v>
      </c>
      <c r="AN92" s="1">
        <v>0</v>
      </c>
    </row>
    <row r="93" spans="1:40" hidden="1" x14ac:dyDescent="0.25">
      <c r="A93" s="1">
        <v>5656</v>
      </c>
      <c r="B93" s="1" t="s">
        <v>137</v>
      </c>
      <c r="C93" s="1">
        <v>5</v>
      </c>
      <c r="D93" s="1" t="s">
        <v>39</v>
      </c>
      <c r="E93" s="2">
        <v>1540</v>
      </c>
      <c r="F93" s="2">
        <v>14</v>
      </c>
      <c r="G93" s="2">
        <v>0</v>
      </c>
      <c r="H93" s="2">
        <v>0</v>
      </c>
      <c r="I93" s="75">
        <v>0</v>
      </c>
      <c r="J93">
        <v>9</v>
      </c>
      <c r="K93">
        <v>0</v>
      </c>
      <c r="L93">
        <v>1</v>
      </c>
      <c r="M93">
        <v>0</v>
      </c>
      <c r="N93">
        <v>42</v>
      </c>
      <c r="O93">
        <v>0</v>
      </c>
      <c r="P93">
        <v>19</v>
      </c>
      <c r="Q93">
        <v>4</v>
      </c>
      <c r="R93" s="2">
        <v>304</v>
      </c>
      <c r="S93" s="2">
        <v>0</v>
      </c>
      <c r="T93" s="2">
        <v>30</v>
      </c>
      <c r="U93" s="75">
        <v>12</v>
      </c>
      <c r="V93" s="2">
        <v>65</v>
      </c>
      <c r="W93" s="2">
        <v>0</v>
      </c>
      <c r="X93" s="2">
        <v>7</v>
      </c>
      <c r="Y93" s="75">
        <v>6</v>
      </c>
      <c r="Z93" s="2">
        <v>70</v>
      </c>
      <c r="AA93" s="2">
        <v>1</v>
      </c>
      <c r="AB93" s="2">
        <v>5</v>
      </c>
      <c r="AC93" s="75">
        <v>2</v>
      </c>
      <c r="AD93" s="2">
        <v>16499</v>
      </c>
      <c r="AE93" s="3">
        <f t="shared" si="1"/>
        <v>9.3338990241832842E-2</v>
      </c>
      <c r="AF93" s="1">
        <v>0</v>
      </c>
      <c r="AG93" s="1" t="s">
        <v>40</v>
      </c>
      <c r="AH93" s="1" t="s">
        <v>45</v>
      </c>
      <c r="AI93" s="1">
        <v>2.88</v>
      </c>
      <c r="AJ93" s="1">
        <v>0</v>
      </c>
      <c r="AK93" s="1" t="s">
        <v>46</v>
      </c>
      <c r="AL93" s="1">
        <v>4</v>
      </c>
      <c r="AM93" s="1">
        <v>4</v>
      </c>
      <c r="AN93" s="1">
        <v>0</v>
      </c>
    </row>
    <row r="94" spans="1:40" hidden="1" x14ac:dyDescent="0.25">
      <c r="A94" s="1">
        <v>5658</v>
      </c>
      <c r="B94" s="1" t="s">
        <v>138</v>
      </c>
      <c r="C94" s="1">
        <v>5</v>
      </c>
      <c r="D94" s="1" t="s">
        <v>39</v>
      </c>
      <c r="E94" s="2">
        <v>562</v>
      </c>
      <c r="F94" s="2">
        <v>6</v>
      </c>
      <c r="G94" s="2">
        <v>0</v>
      </c>
      <c r="H94" s="2">
        <v>0</v>
      </c>
      <c r="I94" s="75">
        <v>0</v>
      </c>
      <c r="J94">
        <v>4</v>
      </c>
      <c r="K94">
        <v>0</v>
      </c>
      <c r="L94">
        <v>0</v>
      </c>
      <c r="M94">
        <v>0</v>
      </c>
      <c r="N94">
        <v>29</v>
      </c>
      <c r="O94">
        <v>0</v>
      </c>
      <c r="P94">
        <v>0</v>
      </c>
      <c r="Q94">
        <v>0</v>
      </c>
      <c r="R94" s="2">
        <v>168</v>
      </c>
      <c r="S94" s="2">
        <v>0</v>
      </c>
      <c r="T94" s="2">
        <v>0</v>
      </c>
      <c r="U94" s="75">
        <v>2</v>
      </c>
      <c r="V94" s="2">
        <v>53</v>
      </c>
      <c r="W94" s="2">
        <v>0</v>
      </c>
      <c r="X94" s="2">
        <v>0</v>
      </c>
      <c r="Y94" s="75">
        <v>0</v>
      </c>
      <c r="Z94" s="2">
        <v>28</v>
      </c>
      <c r="AA94" s="2">
        <v>0</v>
      </c>
      <c r="AB94" s="2">
        <v>0</v>
      </c>
      <c r="AC94" s="75">
        <v>0</v>
      </c>
      <c r="AD94" s="2">
        <v>3920</v>
      </c>
      <c r="AE94" s="3">
        <f t="shared" si="1"/>
        <v>0.14336734693877551</v>
      </c>
      <c r="AF94" s="1">
        <v>0</v>
      </c>
      <c r="AG94" s="1" t="s">
        <v>40</v>
      </c>
      <c r="AH94" s="1" t="s">
        <v>45</v>
      </c>
      <c r="AI94" s="1">
        <v>2.88</v>
      </c>
      <c r="AJ94" s="1">
        <v>0</v>
      </c>
      <c r="AK94" s="1" t="s">
        <v>46</v>
      </c>
      <c r="AL94" s="1">
        <v>6</v>
      </c>
      <c r="AM94" s="1">
        <v>5</v>
      </c>
      <c r="AN94" s="1">
        <v>0</v>
      </c>
    </row>
    <row r="95" spans="1:40" hidden="1" x14ac:dyDescent="0.25">
      <c r="A95" s="1">
        <v>5659</v>
      </c>
      <c r="B95" s="1" t="s">
        <v>139</v>
      </c>
      <c r="C95" s="1">
        <v>5</v>
      </c>
      <c r="D95" s="1" t="s">
        <v>39</v>
      </c>
      <c r="E95" s="2">
        <v>9715</v>
      </c>
      <c r="F95" s="2">
        <v>51</v>
      </c>
      <c r="G95" s="2">
        <v>1</v>
      </c>
      <c r="H95" s="2">
        <v>9</v>
      </c>
      <c r="I95" s="75">
        <v>45</v>
      </c>
      <c r="J95">
        <v>60</v>
      </c>
      <c r="K95">
        <v>0</v>
      </c>
      <c r="L95">
        <v>3</v>
      </c>
      <c r="M95">
        <v>25</v>
      </c>
      <c r="N95">
        <v>257</v>
      </c>
      <c r="O95">
        <v>0</v>
      </c>
      <c r="P95">
        <v>108</v>
      </c>
      <c r="Q95">
        <v>648</v>
      </c>
      <c r="R95" s="2">
        <v>2333</v>
      </c>
      <c r="S95" s="2">
        <v>18</v>
      </c>
      <c r="T95" s="2">
        <v>617</v>
      </c>
      <c r="U95" s="75">
        <v>3959</v>
      </c>
      <c r="V95" s="2">
        <v>396</v>
      </c>
      <c r="W95" s="2">
        <v>2</v>
      </c>
      <c r="X95" s="2">
        <v>94</v>
      </c>
      <c r="Y95" s="75">
        <v>654</v>
      </c>
      <c r="Z95" s="2">
        <v>372</v>
      </c>
      <c r="AA95" s="2">
        <v>3</v>
      </c>
      <c r="AB95" s="2">
        <v>121</v>
      </c>
      <c r="AC95" s="75">
        <v>875</v>
      </c>
      <c r="AD95" s="2">
        <v>21707</v>
      </c>
      <c r="AE95" s="3">
        <f t="shared" si="1"/>
        <v>0.44755148108904963</v>
      </c>
      <c r="AF95" s="1">
        <v>0</v>
      </c>
      <c r="AG95" s="1" t="s">
        <v>44</v>
      </c>
      <c r="AH95" s="1" t="s">
        <v>45</v>
      </c>
      <c r="AI95" s="1">
        <v>2.88</v>
      </c>
      <c r="AJ95" s="1">
        <v>0</v>
      </c>
      <c r="AK95" s="1" t="s">
        <v>46</v>
      </c>
      <c r="AL95" s="1">
        <v>1</v>
      </c>
      <c r="AM95" s="1">
        <v>6</v>
      </c>
      <c r="AN95" s="1">
        <v>1</v>
      </c>
    </row>
    <row r="96" spans="1:40" hidden="1" x14ac:dyDescent="0.25">
      <c r="A96" s="1">
        <v>5660</v>
      </c>
      <c r="B96" s="1" t="s">
        <v>140</v>
      </c>
      <c r="C96" s="1">
        <v>5</v>
      </c>
      <c r="D96" s="1" t="s">
        <v>39</v>
      </c>
      <c r="E96" s="2">
        <v>10924</v>
      </c>
      <c r="F96" s="2">
        <v>281</v>
      </c>
      <c r="G96" s="2">
        <v>1</v>
      </c>
      <c r="H96" s="2">
        <v>1</v>
      </c>
      <c r="I96" s="75">
        <v>3</v>
      </c>
      <c r="J96">
        <v>60</v>
      </c>
      <c r="K96">
        <v>0</v>
      </c>
      <c r="L96">
        <v>1</v>
      </c>
      <c r="M96">
        <v>1</v>
      </c>
      <c r="N96">
        <v>148</v>
      </c>
      <c r="O96">
        <v>0</v>
      </c>
      <c r="P96">
        <v>6</v>
      </c>
      <c r="Q96">
        <v>16</v>
      </c>
      <c r="R96" s="2">
        <v>1673</v>
      </c>
      <c r="S96" s="2">
        <v>1</v>
      </c>
      <c r="T96" s="2">
        <v>10</v>
      </c>
      <c r="U96" s="75">
        <v>51</v>
      </c>
      <c r="V96" s="2">
        <v>534</v>
      </c>
      <c r="W96" s="2">
        <v>1</v>
      </c>
      <c r="X96" s="2">
        <v>6</v>
      </c>
      <c r="Y96" s="75">
        <v>13</v>
      </c>
      <c r="Z96" s="2">
        <v>415</v>
      </c>
      <c r="AA96" s="2">
        <v>0</v>
      </c>
      <c r="AB96" s="2">
        <v>4</v>
      </c>
      <c r="AC96" s="75">
        <v>16</v>
      </c>
      <c r="AD96" s="2">
        <v>13791</v>
      </c>
      <c r="AE96" s="3">
        <f t="shared" si="1"/>
        <v>0.79211079689652675</v>
      </c>
      <c r="AF96" s="1">
        <v>0</v>
      </c>
      <c r="AG96" s="1" t="s">
        <v>44</v>
      </c>
      <c r="AH96" s="1" t="s">
        <v>41</v>
      </c>
      <c r="AI96" s="1">
        <v>2.88</v>
      </c>
      <c r="AJ96" s="1">
        <v>0</v>
      </c>
      <c r="AK96" s="1" t="s">
        <v>46</v>
      </c>
      <c r="AL96" s="1">
        <v>1</v>
      </c>
      <c r="AM96" s="1">
        <v>3</v>
      </c>
      <c r="AN96" s="1">
        <v>0</v>
      </c>
    </row>
    <row r="97" spans="1:40" hidden="1" x14ac:dyDescent="0.25">
      <c r="A97" s="1">
        <v>5664</v>
      </c>
      <c r="B97" s="1" t="s">
        <v>141</v>
      </c>
      <c r="C97" s="1">
        <v>5</v>
      </c>
      <c r="D97" s="1" t="s">
        <v>39</v>
      </c>
      <c r="E97" s="2">
        <v>2578</v>
      </c>
      <c r="F97" s="2">
        <v>33</v>
      </c>
      <c r="G97" s="2">
        <v>0</v>
      </c>
      <c r="H97" s="2">
        <v>0</v>
      </c>
      <c r="I97" s="75">
        <v>0</v>
      </c>
      <c r="J97">
        <v>26</v>
      </c>
      <c r="K97">
        <v>0</v>
      </c>
      <c r="L97">
        <v>0</v>
      </c>
      <c r="M97">
        <v>1</v>
      </c>
      <c r="N97">
        <v>84</v>
      </c>
      <c r="O97">
        <v>0</v>
      </c>
      <c r="P97">
        <v>6</v>
      </c>
      <c r="Q97">
        <v>5</v>
      </c>
      <c r="R97" s="2">
        <v>527</v>
      </c>
      <c r="S97" s="2">
        <v>0</v>
      </c>
      <c r="T97" s="2">
        <v>10</v>
      </c>
      <c r="U97" s="75">
        <v>19</v>
      </c>
      <c r="V97" s="2">
        <v>137</v>
      </c>
      <c r="W97" s="2">
        <v>1</v>
      </c>
      <c r="X97" s="2">
        <v>3</v>
      </c>
      <c r="Y97" s="75">
        <v>5</v>
      </c>
      <c r="Z97" s="2">
        <v>237</v>
      </c>
      <c r="AA97" s="2">
        <v>0</v>
      </c>
      <c r="AB97" s="2">
        <v>9</v>
      </c>
      <c r="AC97" s="75">
        <v>2</v>
      </c>
      <c r="AD97" s="2">
        <v>23573</v>
      </c>
      <c r="AE97" s="3">
        <f t="shared" si="1"/>
        <v>0.1093624061426208</v>
      </c>
      <c r="AF97" s="1">
        <v>0</v>
      </c>
      <c r="AG97" s="1" t="s">
        <v>40</v>
      </c>
      <c r="AH97" s="1" t="s">
        <v>45</v>
      </c>
      <c r="AI97" s="1">
        <v>2.88</v>
      </c>
      <c r="AJ97" s="1">
        <v>0</v>
      </c>
      <c r="AK97" s="1" t="s">
        <v>46</v>
      </c>
      <c r="AL97" s="1">
        <v>19</v>
      </c>
      <c r="AM97" s="1">
        <v>16</v>
      </c>
      <c r="AN97" s="1">
        <v>0</v>
      </c>
    </row>
    <row r="98" spans="1:40" hidden="1" x14ac:dyDescent="0.25">
      <c r="A98" s="1">
        <v>5665</v>
      </c>
      <c r="B98" s="1" t="s">
        <v>142</v>
      </c>
      <c r="C98" s="1">
        <v>5</v>
      </c>
      <c r="D98" s="1" t="s">
        <v>39</v>
      </c>
      <c r="E98" s="2">
        <v>21615</v>
      </c>
      <c r="F98" s="2">
        <v>238</v>
      </c>
      <c r="G98" s="2">
        <v>0</v>
      </c>
      <c r="H98" s="2">
        <v>1</v>
      </c>
      <c r="I98" s="75">
        <v>7</v>
      </c>
      <c r="J98">
        <v>151</v>
      </c>
      <c r="K98">
        <v>0</v>
      </c>
      <c r="L98">
        <v>3</v>
      </c>
      <c r="M98">
        <v>6</v>
      </c>
      <c r="N98">
        <v>1044</v>
      </c>
      <c r="O98">
        <v>0</v>
      </c>
      <c r="P98">
        <v>77</v>
      </c>
      <c r="Q98">
        <v>86</v>
      </c>
      <c r="R98" s="2">
        <v>11520</v>
      </c>
      <c r="S98" s="2">
        <v>8</v>
      </c>
      <c r="T98" s="2">
        <v>356</v>
      </c>
      <c r="U98" s="75">
        <v>472</v>
      </c>
      <c r="V98" s="2">
        <v>1756</v>
      </c>
      <c r="W98" s="2">
        <v>4</v>
      </c>
      <c r="X98" s="2">
        <v>29</v>
      </c>
      <c r="Y98" s="75">
        <v>64</v>
      </c>
      <c r="Z98" s="2">
        <v>1050</v>
      </c>
      <c r="AA98" s="2">
        <v>3</v>
      </c>
      <c r="AB98" s="2">
        <v>73</v>
      </c>
      <c r="AC98" s="75">
        <v>78</v>
      </c>
      <c r="AD98" s="2">
        <v>33180</v>
      </c>
      <c r="AE98" s="3">
        <f t="shared" si="1"/>
        <v>0.65144665461121154</v>
      </c>
      <c r="AF98" s="1">
        <v>0</v>
      </c>
      <c r="AG98" s="1" t="s">
        <v>44</v>
      </c>
      <c r="AH98" s="1" t="s">
        <v>45</v>
      </c>
      <c r="AI98" s="1">
        <v>2.88</v>
      </c>
      <c r="AJ98" s="1">
        <v>0</v>
      </c>
      <c r="AK98" s="1" t="s">
        <v>46</v>
      </c>
      <c r="AL98" s="1">
        <v>1</v>
      </c>
      <c r="AM98" s="1">
        <v>3</v>
      </c>
      <c r="AN98" s="1">
        <v>1</v>
      </c>
    </row>
    <row r="99" spans="1:40" hidden="1" x14ac:dyDescent="0.25">
      <c r="A99" s="1">
        <v>5667</v>
      </c>
      <c r="B99" s="1" t="s">
        <v>143</v>
      </c>
      <c r="C99" s="1">
        <v>5</v>
      </c>
      <c r="D99" s="1" t="s">
        <v>39</v>
      </c>
      <c r="E99" s="2">
        <v>12248</v>
      </c>
      <c r="F99" s="2">
        <v>117</v>
      </c>
      <c r="G99" s="2">
        <v>0</v>
      </c>
      <c r="H99" s="2">
        <v>0</v>
      </c>
      <c r="I99" s="75">
        <v>1</v>
      </c>
      <c r="J99">
        <v>92</v>
      </c>
      <c r="K99">
        <v>0</v>
      </c>
      <c r="L99">
        <v>0</v>
      </c>
      <c r="M99">
        <v>0</v>
      </c>
      <c r="N99">
        <v>255</v>
      </c>
      <c r="O99">
        <v>0</v>
      </c>
      <c r="P99">
        <v>1</v>
      </c>
      <c r="Q99">
        <v>17</v>
      </c>
      <c r="R99" s="2">
        <v>2678</v>
      </c>
      <c r="S99" s="2">
        <v>1</v>
      </c>
      <c r="T99" s="2">
        <v>8</v>
      </c>
      <c r="U99" s="75">
        <v>31</v>
      </c>
      <c r="V99" s="2">
        <v>642</v>
      </c>
      <c r="W99" s="2">
        <v>0</v>
      </c>
      <c r="X99" s="2">
        <v>1</v>
      </c>
      <c r="Y99" s="75">
        <v>7</v>
      </c>
      <c r="Z99" s="2">
        <v>671</v>
      </c>
      <c r="AA99" s="2">
        <v>1</v>
      </c>
      <c r="AB99" s="2">
        <v>6</v>
      </c>
      <c r="AC99" s="75">
        <v>14</v>
      </c>
      <c r="AD99" s="2">
        <v>16617</v>
      </c>
      <c r="AE99" s="3">
        <f t="shared" si="1"/>
        <v>0.73707648793404346</v>
      </c>
      <c r="AF99" s="1">
        <v>0</v>
      </c>
      <c r="AG99" s="1" t="s">
        <v>44</v>
      </c>
      <c r="AH99" s="1" t="s">
        <v>41</v>
      </c>
      <c r="AI99" s="1">
        <v>2.88</v>
      </c>
      <c r="AJ99" s="1">
        <v>0</v>
      </c>
      <c r="AK99" s="1" t="s">
        <v>46</v>
      </c>
      <c r="AL99" s="1">
        <v>1</v>
      </c>
      <c r="AM99" s="1">
        <v>18</v>
      </c>
      <c r="AN99" s="1">
        <v>1</v>
      </c>
    </row>
    <row r="100" spans="1:40" hidden="1" x14ac:dyDescent="0.25">
      <c r="A100" s="1">
        <v>5670</v>
      </c>
      <c r="B100" s="1" t="s">
        <v>144</v>
      </c>
      <c r="C100" s="1">
        <v>5</v>
      </c>
      <c r="D100" s="1" t="s">
        <v>39</v>
      </c>
      <c r="E100" s="2">
        <v>5857</v>
      </c>
      <c r="F100" s="2">
        <v>51</v>
      </c>
      <c r="G100" s="2">
        <v>0</v>
      </c>
      <c r="H100" s="2">
        <v>0</v>
      </c>
      <c r="I100" s="75">
        <v>0</v>
      </c>
      <c r="J100">
        <v>54</v>
      </c>
      <c r="K100">
        <v>0</v>
      </c>
      <c r="L100">
        <v>1</v>
      </c>
      <c r="M100">
        <v>1</v>
      </c>
      <c r="N100">
        <v>291</v>
      </c>
      <c r="O100">
        <v>0</v>
      </c>
      <c r="P100">
        <v>7</v>
      </c>
      <c r="Q100">
        <v>1</v>
      </c>
      <c r="R100" s="2">
        <v>2210</v>
      </c>
      <c r="S100" s="2">
        <v>0</v>
      </c>
      <c r="T100" s="2">
        <v>7</v>
      </c>
      <c r="U100" s="75">
        <v>29</v>
      </c>
      <c r="V100" s="2">
        <v>608</v>
      </c>
      <c r="W100" s="2">
        <v>0</v>
      </c>
      <c r="X100" s="2">
        <v>1</v>
      </c>
      <c r="Y100" s="75">
        <v>6</v>
      </c>
      <c r="Z100" s="2">
        <v>408</v>
      </c>
      <c r="AA100" s="2">
        <v>0</v>
      </c>
      <c r="AB100" s="2">
        <v>2</v>
      </c>
      <c r="AC100" s="75">
        <v>6</v>
      </c>
      <c r="AD100" s="2">
        <v>22966</v>
      </c>
      <c r="AE100" s="3">
        <f t="shared" si="1"/>
        <v>0.25502917356091614</v>
      </c>
      <c r="AF100" s="1">
        <v>0</v>
      </c>
      <c r="AG100" s="1" t="s">
        <v>44</v>
      </c>
      <c r="AH100" s="1" t="s">
        <v>45</v>
      </c>
      <c r="AI100" s="1">
        <v>2.88</v>
      </c>
      <c r="AJ100" s="1">
        <v>0</v>
      </c>
      <c r="AK100" s="1" t="s">
        <v>46</v>
      </c>
      <c r="AL100" s="1">
        <v>4</v>
      </c>
      <c r="AM100" s="1">
        <v>17</v>
      </c>
      <c r="AN100" s="1">
        <v>0</v>
      </c>
    </row>
    <row r="101" spans="1:40" hidden="1" x14ac:dyDescent="0.25">
      <c r="A101" s="1">
        <v>5674</v>
      </c>
      <c r="B101" s="1" t="s">
        <v>145</v>
      </c>
      <c r="C101" s="1">
        <v>5</v>
      </c>
      <c r="D101" s="1" t="s">
        <v>39</v>
      </c>
      <c r="E101" s="2">
        <v>4783</v>
      </c>
      <c r="F101" s="2">
        <v>69</v>
      </c>
      <c r="G101" s="2">
        <v>0</v>
      </c>
      <c r="H101" s="2">
        <v>0</v>
      </c>
      <c r="I101" s="75">
        <v>0</v>
      </c>
      <c r="J101">
        <v>51</v>
      </c>
      <c r="K101">
        <v>0</v>
      </c>
      <c r="L101">
        <v>0</v>
      </c>
      <c r="M101">
        <v>0</v>
      </c>
      <c r="N101">
        <v>102</v>
      </c>
      <c r="O101">
        <v>0</v>
      </c>
      <c r="P101">
        <v>0</v>
      </c>
      <c r="Q101">
        <v>5</v>
      </c>
      <c r="R101" s="2">
        <v>1120</v>
      </c>
      <c r="S101" s="2">
        <v>0</v>
      </c>
      <c r="T101" s="2">
        <v>0</v>
      </c>
      <c r="U101" s="75">
        <v>12</v>
      </c>
      <c r="V101" s="2">
        <v>484</v>
      </c>
      <c r="W101" s="2">
        <v>0</v>
      </c>
      <c r="X101" s="2">
        <v>4</v>
      </c>
      <c r="Y101" s="75">
        <v>2</v>
      </c>
      <c r="Z101" s="2">
        <v>378</v>
      </c>
      <c r="AA101" s="2">
        <v>0</v>
      </c>
      <c r="AB101" s="2">
        <v>1</v>
      </c>
      <c r="AC101" s="75">
        <v>4</v>
      </c>
      <c r="AD101" s="2">
        <v>23546</v>
      </c>
      <c r="AE101" s="3">
        <f t="shared" si="1"/>
        <v>0.20313429032532065</v>
      </c>
      <c r="AF101" s="1">
        <v>0</v>
      </c>
      <c r="AG101" s="1" t="s">
        <v>44</v>
      </c>
      <c r="AH101" s="1" t="s">
        <v>45</v>
      </c>
      <c r="AI101" s="1">
        <v>2.88</v>
      </c>
      <c r="AJ101" s="1">
        <v>0</v>
      </c>
      <c r="AK101" s="1" t="s">
        <v>46</v>
      </c>
      <c r="AL101" s="1">
        <v>7</v>
      </c>
      <c r="AM101" s="1">
        <v>3</v>
      </c>
      <c r="AN101" s="1">
        <v>0</v>
      </c>
    </row>
    <row r="102" spans="1:40" hidden="1" x14ac:dyDescent="0.25">
      <c r="A102" s="1">
        <v>5679</v>
      </c>
      <c r="B102" s="1" t="s">
        <v>146</v>
      </c>
      <c r="C102" s="1">
        <v>5</v>
      </c>
      <c r="D102" s="1" t="s">
        <v>39</v>
      </c>
      <c r="E102" s="2">
        <v>2699</v>
      </c>
      <c r="F102" s="2">
        <v>23</v>
      </c>
      <c r="G102" s="2">
        <v>0</v>
      </c>
      <c r="H102" s="2">
        <v>0</v>
      </c>
      <c r="I102" s="75">
        <v>0</v>
      </c>
      <c r="J102">
        <v>27</v>
      </c>
      <c r="K102">
        <v>0</v>
      </c>
      <c r="L102">
        <v>0</v>
      </c>
      <c r="M102">
        <v>0</v>
      </c>
      <c r="N102">
        <v>85</v>
      </c>
      <c r="O102">
        <v>0</v>
      </c>
      <c r="P102">
        <v>0</v>
      </c>
      <c r="Q102">
        <v>5</v>
      </c>
      <c r="R102" s="2">
        <v>665</v>
      </c>
      <c r="S102" s="2">
        <v>0</v>
      </c>
      <c r="T102" s="2">
        <v>3</v>
      </c>
      <c r="U102" s="75">
        <v>8</v>
      </c>
      <c r="V102" s="2">
        <v>316</v>
      </c>
      <c r="W102" s="2">
        <v>0</v>
      </c>
      <c r="X102" s="2">
        <v>0</v>
      </c>
      <c r="Y102" s="75">
        <v>3</v>
      </c>
      <c r="Z102" s="2">
        <v>252</v>
      </c>
      <c r="AA102" s="2">
        <v>0</v>
      </c>
      <c r="AB102" s="2">
        <v>4</v>
      </c>
      <c r="AC102" s="75">
        <v>4</v>
      </c>
      <c r="AD102" s="2">
        <v>27862</v>
      </c>
      <c r="AE102" s="3">
        <f t="shared" si="1"/>
        <v>9.6870289282894262E-2</v>
      </c>
      <c r="AF102" s="1">
        <v>0</v>
      </c>
      <c r="AG102" s="1" t="s">
        <v>40</v>
      </c>
      <c r="AH102" s="1" t="s">
        <v>45</v>
      </c>
      <c r="AI102" s="1">
        <v>2.88</v>
      </c>
      <c r="AJ102" s="1">
        <v>0</v>
      </c>
      <c r="AK102" s="1" t="s">
        <v>46</v>
      </c>
      <c r="AL102" s="1">
        <v>1</v>
      </c>
      <c r="AM102" s="1">
        <v>4</v>
      </c>
      <c r="AN102" s="1">
        <v>0</v>
      </c>
    </row>
    <row r="103" spans="1:40" hidden="1" x14ac:dyDescent="0.25">
      <c r="A103" s="1">
        <v>5686</v>
      </c>
      <c r="B103" s="1" t="s">
        <v>147</v>
      </c>
      <c r="C103" s="1">
        <v>5</v>
      </c>
      <c r="D103" s="1" t="s">
        <v>39</v>
      </c>
      <c r="E103" s="2">
        <v>3406</v>
      </c>
      <c r="F103" s="2">
        <v>32</v>
      </c>
      <c r="G103" s="2">
        <v>0</v>
      </c>
      <c r="H103" s="2">
        <v>0</v>
      </c>
      <c r="I103" s="75">
        <v>0</v>
      </c>
      <c r="J103">
        <v>45</v>
      </c>
      <c r="K103">
        <v>0</v>
      </c>
      <c r="L103">
        <v>0</v>
      </c>
      <c r="M103">
        <v>0</v>
      </c>
      <c r="N103">
        <v>197</v>
      </c>
      <c r="O103">
        <v>0</v>
      </c>
      <c r="P103">
        <v>1</v>
      </c>
      <c r="Q103">
        <v>3</v>
      </c>
      <c r="R103" s="2">
        <v>945</v>
      </c>
      <c r="S103" s="2">
        <v>0</v>
      </c>
      <c r="T103" s="2">
        <v>16</v>
      </c>
      <c r="U103" s="75">
        <v>15</v>
      </c>
      <c r="V103" s="2">
        <v>287</v>
      </c>
      <c r="W103" s="2">
        <v>0</v>
      </c>
      <c r="X103" s="2">
        <v>0</v>
      </c>
      <c r="Y103" s="75">
        <v>4</v>
      </c>
      <c r="Z103" s="2">
        <v>221</v>
      </c>
      <c r="AA103" s="2">
        <v>0</v>
      </c>
      <c r="AB103" s="2">
        <v>2</v>
      </c>
      <c r="AC103" s="75">
        <v>3</v>
      </c>
      <c r="AD103" s="2">
        <v>39054</v>
      </c>
      <c r="AE103" s="3">
        <f t="shared" si="1"/>
        <v>8.7212577456854609E-2</v>
      </c>
      <c r="AF103" s="1">
        <v>0</v>
      </c>
      <c r="AG103" s="1" t="s">
        <v>40</v>
      </c>
      <c r="AH103" s="1" t="s">
        <v>45</v>
      </c>
      <c r="AI103" s="1">
        <v>2.88</v>
      </c>
      <c r="AJ103" s="1">
        <v>0</v>
      </c>
      <c r="AK103" s="1" t="s">
        <v>46</v>
      </c>
      <c r="AL103" s="1">
        <v>15</v>
      </c>
      <c r="AM103" s="1">
        <v>13</v>
      </c>
      <c r="AN103" s="1">
        <v>0</v>
      </c>
    </row>
    <row r="104" spans="1:40" hidden="1" x14ac:dyDescent="0.25">
      <c r="A104" s="1">
        <v>5690</v>
      </c>
      <c r="B104" s="1" t="s">
        <v>148</v>
      </c>
      <c r="C104" s="1">
        <v>5</v>
      </c>
      <c r="D104" s="1" t="s">
        <v>39</v>
      </c>
      <c r="E104" s="2">
        <v>2670</v>
      </c>
      <c r="F104" s="2">
        <v>53</v>
      </c>
      <c r="G104" s="2">
        <v>0</v>
      </c>
      <c r="H104" s="2">
        <v>0</v>
      </c>
      <c r="I104" s="75">
        <v>0</v>
      </c>
      <c r="J104">
        <v>36</v>
      </c>
      <c r="K104">
        <v>0</v>
      </c>
      <c r="L104">
        <v>0</v>
      </c>
      <c r="M104">
        <v>0</v>
      </c>
      <c r="N104">
        <v>86</v>
      </c>
      <c r="O104">
        <v>0</v>
      </c>
      <c r="P104">
        <v>0</v>
      </c>
      <c r="Q104">
        <v>0</v>
      </c>
      <c r="R104" s="2">
        <v>906</v>
      </c>
      <c r="S104" s="2">
        <v>0</v>
      </c>
      <c r="T104" s="2">
        <v>3</v>
      </c>
      <c r="U104" s="75">
        <v>20</v>
      </c>
      <c r="V104" s="2">
        <v>230</v>
      </c>
      <c r="W104" s="2">
        <v>0</v>
      </c>
      <c r="X104" s="2">
        <v>0</v>
      </c>
      <c r="Y104" s="75">
        <v>2</v>
      </c>
      <c r="Z104" s="2">
        <v>252</v>
      </c>
      <c r="AA104" s="2">
        <v>0</v>
      </c>
      <c r="AB104" s="2">
        <v>3</v>
      </c>
      <c r="AC104" s="75">
        <v>10</v>
      </c>
      <c r="AD104" s="2">
        <v>13075</v>
      </c>
      <c r="AE104" s="3">
        <f t="shared" si="1"/>
        <v>0.20420650095602294</v>
      </c>
      <c r="AF104" s="1">
        <v>0</v>
      </c>
      <c r="AG104" s="1" t="s">
        <v>40</v>
      </c>
      <c r="AH104" s="1" t="s">
        <v>45</v>
      </c>
      <c r="AI104" s="1">
        <v>2.88</v>
      </c>
      <c r="AJ104" s="1">
        <v>0</v>
      </c>
      <c r="AK104" s="1" t="s">
        <v>46</v>
      </c>
      <c r="AL104" s="1">
        <v>1</v>
      </c>
      <c r="AM104" s="1">
        <v>4</v>
      </c>
      <c r="AN104" s="1">
        <v>0</v>
      </c>
    </row>
    <row r="105" spans="1:40" hidden="1" x14ac:dyDescent="0.25">
      <c r="A105" s="1">
        <v>5697</v>
      </c>
      <c r="B105" s="1" t="s">
        <v>149</v>
      </c>
      <c r="C105" s="1">
        <v>5</v>
      </c>
      <c r="D105" s="1" t="s">
        <v>39</v>
      </c>
      <c r="E105" s="2">
        <v>7412</v>
      </c>
      <c r="F105" s="2">
        <v>101</v>
      </c>
      <c r="G105" s="2">
        <v>0</v>
      </c>
      <c r="H105" s="2">
        <v>0</v>
      </c>
      <c r="I105" s="75">
        <v>0</v>
      </c>
      <c r="J105">
        <v>76</v>
      </c>
      <c r="K105">
        <v>0</v>
      </c>
      <c r="L105">
        <v>1</v>
      </c>
      <c r="M105">
        <v>1</v>
      </c>
      <c r="N105">
        <v>202</v>
      </c>
      <c r="O105">
        <v>0</v>
      </c>
      <c r="P105">
        <v>12</v>
      </c>
      <c r="Q105">
        <v>12</v>
      </c>
      <c r="R105" s="2">
        <v>1386</v>
      </c>
      <c r="S105" s="2">
        <v>0</v>
      </c>
      <c r="T105" s="2">
        <v>9</v>
      </c>
      <c r="U105" s="75">
        <v>26</v>
      </c>
      <c r="V105" s="2">
        <v>528</v>
      </c>
      <c r="W105" s="2">
        <v>0</v>
      </c>
      <c r="X105" s="2">
        <v>5</v>
      </c>
      <c r="Y105" s="75">
        <v>6</v>
      </c>
      <c r="Z105" s="2">
        <v>372</v>
      </c>
      <c r="AA105" s="2">
        <v>1</v>
      </c>
      <c r="AB105" s="2">
        <v>5</v>
      </c>
      <c r="AC105" s="75">
        <v>4</v>
      </c>
      <c r="AD105" s="2">
        <v>38116</v>
      </c>
      <c r="AE105" s="3">
        <f t="shared" si="1"/>
        <v>0.19445901983419037</v>
      </c>
      <c r="AF105" s="1">
        <v>0</v>
      </c>
      <c r="AG105" s="1" t="s">
        <v>40</v>
      </c>
      <c r="AH105" s="1" t="s">
        <v>45</v>
      </c>
      <c r="AI105" s="1">
        <v>2.88</v>
      </c>
      <c r="AJ105" s="1">
        <v>0</v>
      </c>
      <c r="AK105" s="1" t="s">
        <v>46</v>
      </c>
      <c r="AL105" s="1">
        <v>1</v>
      </c>
      <c r="AM105" s="1">
        <v>14</v>
      </c>
      <c r="AN105" s="1">
        <v>0</v>
      </c>
    </row>
    <row r="106" spans="1:40" hidden="1" x14ac:dyDescent="0.25">
      <c r="A106" s="1">
        <v>5736</v>
      </c>
      <c r="B106" s="1" t="s">
        <v>150</v>
      </c>
      <c r="C106" s="1">
        <v>5</v>
      </c>
      <c r="D106" s="1" t="s">
        <v>39</v>
      </c>
      <c r="E106" s="2">
        <v>9481</v>
      </c>
      <c r="F106" s="2">
        <v>128</v>
      </c>
      <c r="G106" s="2">
        <v>0</v>
      </c>
      <c r="H106" s="2">
        <v>6</v>
      </c>
      <c r="I106" s="75">
        <v>4</v>
      </c>
      <c r="J106">
        <v>118</v>
      </c>
      <c r="K106">
        <v>0</v>
      </c>
      <c r="L106">
        <v>9</v>
      </c>
      <c r="M106">
        <v>1</v>
      </c>
      <c r="N106">
        <v>595</v>
      </c>
      <c r="O106">
        <v>0</v>
      </c>
      <c r="P106">
        <v>83</v>
      </c>
      <c r="Q106">
        <v>69</v>
      </c>
      <c r="R106" s="2">
        <v>3469</v>
      </c>
      <c r="S106" s="2">
        <v>0</v>
      </c>
      <c r="T106" s="2">
        <v>198</v>
      </c>
      <c r="U106" s="75">
        <v>204</v>
      </c>
      <c r="V106" s="2">
        <v>683</v>
      </c>
      <c r="W106" s="2">
        <v>0</v>
      </c>
      <c r="X106" s="2">
        <v>54</v>
      </c>
      <c r="Y106" s="75">
        <v>36</v>
      </c>
      <c r="Z106" s="2">
        <v>470</v>
      </c>
      <c r="AA106" s="2">
        <v>0</v>
      </c>
      <c r="AB106" s="2">
        <v>38</v>
      </c>
      <c r="AC106" s="75">
        <v>56</v>
      </c>
      <c r="AD106" s="2">
        <v>40922</v>
      </c>
      <c r="AE106" s="3">
        <f t="shared" si="1"/>
        <v>0.23168466839352916</v>
      </c>
      <c r="AF106" s="1">
        <v>0</v>
      </c>
      <c r="AG106" s="1" t="s">
        <v>40</v>
      </c>
      <c r="AH106" s="1" t="s">
        <v>41</v>
      </c>
      <c r="AI106" s="1">
        <v>2.88</v>
      </c>
      <c r="AJ106" s="1">
        <v>0</v>
      </c>
      <c r="AK106" s="1" t="s">
        <v>46</v>
      </c>
      <c r="AL106" s="1">
        <v>11</v>
      </c>
      <c r="AM106" s="1">
        <v>352</v>
      </c>
      <c r="AN106" s="1">
        <v>1</v>
      </c>
    </row>
    <row r="107" spans="1:40" hidden="1" x14ac:dyDescent="0.25">
      <c r="A107" s="1">
        <v>5756</v>
      </c>
      <c r="B107" s="1" t="s">
        <v>151</v>
      </c>
      <c r="C107" s="1">
        <v>5</v>
      </c>
      <c r="D107" s="1" t="s">
        <v>39</v>
      </c>
      <c r="E107" s="2">
        <v>13397</v>
      </c>
      <c r="F107" s="2">
        <v>85</v>
      </c>
      <c r="G107" s="2">
        <v>0</v>
      </c>
      <c r="H107" s="2">
        <v>0</v>
      </c>
      <c r="I107" s="75">
        <v>1</v>
      </c>
      <c r="J107">
        <v>154</v>
      </c>
      <c r="K107">
        <v>0</v>
      </c>
      <c r="L107">
        <v>0</v>
      </c>
      <c r="M107">
        <v>0</v>
      </c>
      <c r="N107">
        <v>367</v>
      </c>
      <c r="O107">
        <v>0</v>
      </c>
      <c r="P107">
        <v>5</v>
      </c>
      <c r="Q107">
        <v>11</v>
      </c>
      <c r="R107" s="2">
        <v>4411</v>
      </c>
      <c r="S107" s="2">
        <v>0</v>
      </c>
      <c r="T107" s="2">
        <v>29</v>
      </c>
      <c r="U107" s="75">
        <v>44</v>
      </c>
      <c r="V107" s="2">
        <v>1244</v>
      </c>
      <c r="W107" s="2">
        <v>0</v>
      </c>
      <c r="X107" s="2">
        <v>4</v>
      </c>
      <c r="Y107" s="75">
        <v>10</v>
      </c>
      <c r="Z107" s="2">
        <v>621</v>
      </c>
      <c r="AA107" s="2">
        <v>0</v>
      </c>
      <c r="AB107" s="2">
        <v>9</v>
      </c>
      <c r="AC107" s="75">
        <v>14</v>
      </c>
      <c r="AD107" s="2">
        <v>38520</v>
      </c>
      <c r="AE107" s="3">
        <f t="shared" si="1"/>
        <v>0.34779335410176532</v>
      </c>
      <c r="AF107" s="1">
        <v>0</v>
      </c>
      <c r="AG107" s="1" t="s">
        <v>44</v>
      </c>
      <c r="AH107" s="1" t="s">
        <v>45</v>
      </c>
      <c r="AI107" s="1">
        <v>2.88</v>
      </c>
      <c r="AJ107" s="1">
        <v>0</v>
      </c>
      <c r="AK107" s="1" t="s">
        <v>46</v>
      </c>
      <c r="AL107" s="1">
        <v>7</v>
      </c>
      <c r="AM107" s="1">
        <v>6</v>
      </c>
      <c r="AN107" s="1">
        <v>1</v>
      </c>
    </row>
    <row r="108" spans="1:40" hidden="1" x14ac:dyDescent="0.25">
      <c r="A108" s="1">
        <v>5761</v>
      </c>
      <c r="B108" s="1" t="s">
        <v>152</v>
      </c>
      <c r="C108" s="1">
        <v>5</v>
      </c>
      <c r="D108" s="1" t="s">
        <v>39</v>
      </c>
      <c r="E108" s="2">
        <v>2271</v>
      </c>
      <c r="F108" s="2">
        <v>14</v>
      </c>
      <c r="G108" s="2">
        <v>0</v>
      </c>
      <c r="H108" s="2">
        <v>0</v>
      </c>
      <c r="I108" s="75">
        <v>2</v>
      </c>
      <c r="J108">
        <v>16</v>
      </c>
      <c r="K108">
        <v>0</v>
      </c>
      <c r="L108">
        <v>0</v>
      </c>
      <c r="M108">
        <v>0</v>
      </c>
      <c r="N108">
        <v>83</v>
      </c>
      <c r="O108">
        <v>0</v>
      </c>
      <c r="P108">
        <v>3</v>
      </c>
      <c r="Q108">
        <v>11</v>
      </c>
      <c r="R108" s="2">
        <v>543</v>
      </c>
      <c r="S108" s="2">
        <v>0</v>
      </c>
      <c r="T108" s="2">
        <v>11</v>
      </c>
      <c r="U108" s="75">
        <v>35</v>
      </c>
      <c r="V108" s="2">
        <v>146</v>
      </c>
      <c r="W108" s="2">
        <v>0</v>
      </c>
      <c r="X108" s="2">
        <v>3</v>
      </c>
      <c r="Y108" s="75">
        <v>6</v>
      </c>
      <c r="Z108" s="2">
        <v>159</v>
      </c>
      <c r="AA108" s="2">
        <v>0</v>
      </c>
      <c r="AB108" s="2">
        <v>2</v>
      </c>
      <c r="AC108" s="75">
        <v>7</v>
      </c>
      <c r="AD108" s="2">
        <v>16089</v>
      </c>
      <c r="AE108" s="3">
        <f t="shared" si="1"/>
        <v>0.14115234010814842</v>
      </c>
      <c r="AF108" s="1">
        <v>0</v>
      </c>
      <c r="AG108" s="1" t="s">
        <v>40</v>
      </c>
      <c r="AH108" s="1" t="s">
        <v>45</v>
      </c>
      <c r="AI108" s="1">
        <v>2.88</v>
      </c>
      <c r="AJ108" s="1">
        <v>0</v>
      </c>
      <c r="AK108" s="1" t="s">
        <v>46</v>
      </c>
      <c r="AL108" s="1">
        <v>2</v>
      </c>
      <c r="AM108" s="1">
        <v>1</v>
      </c>
      <c r="AN108" s="1">
        <v>0</v>
      </c>
    </row>
    <row r="109" spans="1:40" hidden="1" x14ac:dyDescent="0.25">
      <c r="A109" s="1">
        <v>5789</v>
      </c>
      <c r="B109" s="1" t="s">
        <v>153</v>
      </c>
      <c r="C109" s="1">
        <v>5</v>
      </c>
      <c r="D109" s="1" t="s">
        <v>39</v>
      </c>
      <c r="E109" s="2">
        <v>1413</v>
      </c>
      <c r="F109" s="2">
        <v>23</v>
      </c>
      <c r="G109" s="2">
        <v>0</v>
      </c>
      <c r="H109" s="2">
        <v>0</v>
      </c>
      <c r="I109" s="75">
        <v>0</v>
      </c>
      <c r="J109">
        <v>12</v>
      </c>
      <c r="K109">
        <v>0</v>
      </c>
      <c r="L109">
        <v>0</v>
      </c>
      <c r="M109">
        <v>0</v>
      </c>
      <c r="N109">
        <v>33</v>
      </c>
      <c r="O109">
        <v>0</v>
      </c>
      <c r="P109">
        <v>6</v>
      </c>
      <c r="Q109">
        <v>1</v>
      </c>
      <c r="R109" s="2">
        <v>231</v>
      </c>
      <c r="S109" s="2">
        <v>0</v>
      </c>
      <c r="T109" s="2">
        <v>19</v>
      </c>
      <c r="U109" s="75">
        <v>11</v>
      </c>
      <c r="V109" s="2">
        <v>73</v>
      </c>
      <c r="W109" s="2">
        <v>0</v>
      </c>
      <c r="X109" s="2">
        <v>8</v>
      </c>
      <c r="Y109" s="75">
        <v>3</v>
      </c>
      <c r="Z109" s="2">
        <v>55</v>
      </c>
      <c r="AA109" s="2">
        <v>0</v>
      </c>
      <c r="AB109" s="2">
        <v>2</v>
      </c>
      <c r="AC109" s="75">
        <v>1</v>
      </c>
      <c r="AD109" s="2">
        <v>17176</v>
      </c>
      <c r="AE109" s="3">
        <f t="shared" si="1"/>
        <v>8.2265952491849093E-2</v>
      </c>
      <c r="AF109" s="1">
        <v>0</v>
      </c>
      <c r="AG109" s="1" t="s">
        <v>40</v>
      </c>
      <c r="AH109" s="1" t="s">
        <v>45</v>
      </c>
      <c r="AI109" s="1">
        <v>2.88</v>
      </c>
      <c r="AJ109" s="1">
        <v>0</v>
      </c>
      <c r="AK109" s="1" t="s">
        <v>46</v>
      </c>
      <c r="AL109" s="1">
        <v>1</v>
      </c>
      <c r="AM109" s="1">
        <v>5</v>
      </c>
      <c r="AN109" s="1">
        <v>0</v>
      </c>
    </row>
    <row r="110" spans="1:40" hidden="1" x14ac:dyDescent="0.25">
      <c r="A110" s="1">
        <v>5790</v>
      </c>
      <c r="B110" s="1" t="s">
        <v>154</v>
      </c>
      <c r="C110" s="1">
        <v>5</v>
      </c>
      <c r="D110" s="1" t="s">
        <v>39</v>
      </c>
      <c r="E110" s="2">
        <v>12181</v>
      </c>
      <c r="F110" s="2">
        <v>226</v>
      </c>
      <c r="G110" s="2">
        <v>0</v>
      </c>
      <c r="H110" s="2">
        <v>8</v>
      </c>
      <c r="I110" s="75">
        <v>4</v>
      </c>
      <c r="J110">
        <v>265</v>
      </c>
      <c r="K110">
        <v>0</v>
      </c>
      <c r="L110">
        <v>6</v>
      </c>
      <c r="M110">
        <v>3</v>
      </c>
      <c r="N110">
        <v>2174</v>
      </c>
      <c r="O110">
        <v>0</v>
      </c>
      <c r="P110">
        <v>101</v>
      </c>
      <c r="Q110">
        <v>78</v>
      </c>
      <c r="R110" s="2">
        <v>6880</v>
      </c>
      <c r="S110" s="2">
        <v>0</v>
      </c>
      <c r="T110" s="2">
        <v>177</v>
      </c>
      <c r="U110" s="75">
        <v>256</v>
      </c>
      <c r="V110" s="2">
        <v>1342</v>
      </c>
      <c r="W110" s="2">
        <v>0</v>
      </c>
      <c r="X110" s="2">
        <v>29</v>
      </c>
      <c r="Y110" s="75">
        <v>43</v>
      </c>
      <c r="Z110" s="2">
        <v>1032</v>
      </c>
      <c r="AA110" s="2">
        <v>0</v>
      </c>
      <c r="AB110" s="2">
        <v>33</v>
      </c>
      <c r="AC110" s="75">
        <v>57</v>
      </c>
      <c r="AD110" s="2">
        <v>29082</v>
      </c>
      <c r="AE110" s="3">
        <f t="shared" si="1"/>
        <v>0.41885014785778146</v>
      </c>
      <c r="AF110" s="1">
        <v>0</v>
      </c>
      <c r="AG110" s="1" t="s">
        <v>40</v>
      </c>
      <c r="AH110" s="1" t="s">
        <v>45</v>
      </c>
      <c r="AI110" s="1">
        <v>2.88</v>
      </c>
      <c r="AJ110" s="1">
        <v>0</v>
      </c>
      <c r="AK110" s="1" t="s">
        <v>46</v>
      </c>
      <c r="AL110" s="1">
        <v>16</v>
      </c>
      <c r="AM110" s="1">
        <v>120</v>
      </c>
      <c r="AN110" s="1">
        <v>1</v>
      </c>
    </row>
    <row r="111" spans="1:40" hidden="1" x14ac:dyDescent="0.25">
      <c r="A111" s="1">
        <v>5792</v>
      </c>
      <c r="B111" s="1" t="s">
        <v>155</v>
      </c>
      <c r="C111" s="1">
        <v>5</v>
      </c>
      <c r="D111" s="1" t="s">
        <v>39</v>
      </c>
      <c r="E111" s="2">
        <v>382</v>
      </c>
      <c r="F111" s="2">
        <v>1</v>
      </c>
      <c r="G111" s="2">
        <v>0</v>
      </c>
      <c r="H111" s="2">
        <v>0</v>
      </c>
      <c r="I111" s="75">
        <v>0</v>
      </c>
      <c r="J111">
        <v>2</v>
      </c>
      <c r="K111">
        <v>0</v>
      </c>
      <c r="L111">
        <v>0</v>
      </c>
      <c r="M111">
        <v>0</v>
      </c>
      <c r="N111">
        <v>33</v>
      </c>
      <c r="O111">
        <v>0</v>
      </c>
      <c r="P111">
        <v>0</v>
      </c>
      <c r="Q111">
        <v>0</v>
      </c>
      <c r="R111" s="2">
        <v>82</v>
      </c>
      <c r="S111" s="2">
        <v>0</v>
      </c>
      <c r="T111" s="2">
        <v>0</v>
      </c>
      <c r="U111" s="75">
        <v>1</v>
      </c>
      <c r="V111" s="2">
        <v>40</v>
      </c>
      <c r="W111" s="2">
        <v>0</v>
      </c>
      <c r="X111" s="2">
        <v>0</v>
      </c>
      <c r="Y111" s="75">
        <v>0</v>
      </c>
      <c r="Z111" s="2">
        <v>14</v>
      </c>
      <c r="AA111" s="2">
        <v>0</v>
      </c>
      <c r="AB111" s="2">
        <v>0</v>
      </c>
      <c r="AC111" s="75">
        <v>0</v>
      </c>
      <c r="AD111" s="2">
        <v>6555</v>
      </c>
      <c r="AE111" s="3">
        <f t="shared" si="1"/>
        <v>5.8276125095347062E-2</v>
      </c>
      <c r="AF111" s="1">
        <v>0</v>
      </c>
      <c r="AG111" s="1" t="s">
        <v>40</v>
      </c>
      <c r="AH111" s="1" t="s">
        <v>45</v>
      </c>
      <c r="AI111" s="1">
        <v>2.88</v>
      </c>
      <c r="AJ111" s="1">
        <v>0</v>
      </c>
      <c r="AK111" s="1" t="s">
        <v>46</v>
      </c>
      <c r="AL111" s="1">
        <v>1</v>
      </c>
      <c r="AM111" s="1">
        <v>1</v>
      </c>
      <c r="AN111" s="1">
        <v>0</v>
      </c>
    </row>
    <row r="112" spans="1:40" hidden="1" x14ac:dyDescent="0.25">
      <c r="A112" s="1">
        <v>5809</v>
      </c>
      <c r="B112" s="1" t="s">
        <v>156</v>
      </c>
      <c r="C112" s="1">
        <v>5</v>
      </c>
      <c r="D112" s="1" t="s">
        <v>39</v>
      </c>
      <c r="E112" s="2">
        <v>758</v>
      </c>
      <c r="F112" s="2">
        <v>4</v>
      </c>
      <c r="G112" s="2">
        <v>0</v>
      </c>
      <c r="H112" s="2">
        <v>0</v>
      </c>
      <c r="I112" s="75">
        <v>0</v>
      </c>
      <c r="J112">
        <v>4</v>
      </c>
      <c r="K112">
        <v>0</v>
      </c>
      <c r="L112">
        <v>0</v>
      </c>
      <c r="M112">
        <v>0</v>
      </c>
      <c r="N112">
        <v>30</v>
      </c>
      <c r="O112">
        <v>0</v>
      </c>
      <c r="P112">
        <v>2</v>
      </c>
      <c r="Q112">
        <v>1</v>
      </c>
      <c r="R112" s="2">
        <v>104</v>
      </c>
      <c r="S112" s="2">
        <v>0</v>
      </c>
      <c r="T112" s="2">
        <v>2</v>
      </c>
      <c r="U112" s="75">
        <v>8</v>
      </c>
      <c r="V112" s="2">
        <v>24</v>
      </c>
      <c r="W112" s="2">
        <v>0</v>
      </c>
      <c r="X112" s="2">
        <v>0</v>
      </c>
      <c r="Y112" s="75">
        <v>0</v>
      </c>
      <c r="Z112" s="2">
        <v>22</v>
      </c>
      <c r="AA112" s="2">
        <v>0</v>
      </c>
      <c r="AB112" s="2">
        <v>0</v>
      </c>
      <c r="AC112" s="75">
        <v>0</v>
      </c>
      <c r="AD112" s="2">
        <v>11364</v>
      </c>
      <c r="AE112" s="3">
        <f t="shared" si="1"/>
        <v>6.6701865540302704E-2</v>
      </c>
      <c r="AF112" s="1">
        <v>0</v>
      </c>
      <c r="AG112" s="1" t="s">
        <v>44</v>
      </c>
      <c r="AH112" s="1" t="s">
        <v>45</v>
      </c>
      <c r="AI112" s="1">
        <v>2.88</v>
      </c>
      <c r="AJ112" s="1">
        <v>0</v>
      </c>
      <c r="AK112" s="1" t="s">
        <v>46</v>
      </c>
      <c r="AL112" s="1">
        <v>12</v>
      </c>
      <c r="AM112" s="1">
        <v>8</v>
      </c>
      <c r="AN112" s="1">
        <v>0</v>
      </c>
    </row>
    <row r="113" spans="1:40" hidden="1" x14ac:dyDescent="0.25">
      <c r="A113" s="1">
        <v>5819</v>
      </c>
      <c r="B113" s="1" t="s">
        <v>157</v>
      </c>
      <c r="C113" s="1">
        <v>5</v>
      </c>
      <c r="D113" s="1" t="s">
        <v>39</v>
      </c>
      <c r="E113" s="2">
        <v>2031</v>
      </c>
      <c r="F113" s="2">
        <v>23</v>
      </c>
      <c r="G113" s="2">
        <v>0</v>
      </c>
      <c r="H113" s="2">
        <v>0</v>
      </c>
      <c r="I113" s="75">
        <v>0</v>
      </c>
      <c r="J113">
        <v>25</v>
      </c>
      <c r="K113">
        <v>0</v>
      </c>
      <c r="L113">
        <v>0</v>
      </c>
      <c r="M113">
        <v>0</v>
      </c>
      <c r="N113">
        <v>82</v>
      </c>
      <c r="O113">
        <v>0</v>
      </c>
      <c r="P113">
        <v>3</v>
      </c>
      <c r="Q113">
        <v>5</v>
      </c>
      <c r="R113" s="2">
        <v>745</v>
      </c>
      <c r="S113" s="2">
        <v>0</v>
      </c>
      <c r="T113" s="2">
        <v>7</v>
      </c>
      <c r="U113" s="75">
        <v>28</v>
      </c>
      <c r="V113" s="2">
        <v>246</v>
      </c>
      <c r="W113" s="2">
        <v>1</v>
      </c>
      <c r="X113" s="2">
        <v>1</v>
      </c>
      <c r="Y113" s="75">
        <v>10</v>
      </c>
      <c r="Z113" s="2">
        <v>344</v>
      </c>
      <c r="AA113" s="2">
        <v>0</v>
      </c>
      <c r="AB113" s="2">
        <v>6</v>
      </c>
      <c r="AC113" s="75">
        <v>12</v>
      </c>
      <c r="AD113" s="2">
        <v>5266</v>
      </c>
      <c r="AE113" s="3">
        <f t="shared" si="1"/>
        <v>0.38568173186479299</v>
      </c>
      <c r="AF113" s="1">
        <v>0</v>
      </c>
      <c r="AG113" s="1" t="s">
        <v>40</v>
      </c>
      <c r="AH113" s="1" t="s">
        <v>45</v>
      </c>
      <c r="AI113" s="1">
        <v>2.88</v>
      </c>
      <c r="AJ113" s="1">
        <v>0</v>
      </c>
      <c r="AK113" s="1" t="s">
        <v>46</v>
      </c>
      <c r="AL113" s="1">
        <v>3</v>
      </c>
      <c r="AM113" s="1">
        <v>2</v>
      </c>
      <c r="AN113" s="1">
        <v>0</v>
      </c>
    </row>
    <row r="114" spans="1:40" hidden="1" x14ac:dyDescent="0.25">
      <c r="A114" s="1">
        <v>5837</v>
      </c>
      <c r="B114" s="1" t="s">
        <v>158</v>
      </c>
      <c r="C114" s="1">
        <v>5</v>
      </c>
      <c r="D114" s="1" t="s">
        <v>39</v>
      </c>
      <c r="E114" s="2">
        <v>83394</v>
      </c>
      <c r="F114" s="2">
        <v>1775</v>
      </c>
      <c r="G114" s="2">
        <v>0</v>
      </c>
      <c r="H114" s="2">
        <v>17</v>
      </c>
      <c r="I114" s="75">
        <v>286</v>
      </c>
      <c r="J114">
        <v>809</v>
      </c>
      <c r="K114">
        <v>2</v>
      </c>
      <c r="L114">
        <v>30</v>
      </c>
      <c r="M114">
        <v>209</v>
      </c>
      <c r="N114">
        <v>3060</v>
      </c>
      <c r="O114">
        <v>8</v>
      </c>
      <c r="P114">
        <v>559</v>
      </c>
      <c r="Q114">
        <v>3976</v>
      </c>
      <c r="R114" s="2">
        <v>25851</v>
      </c>
      <c r="S114" s="2">
        <v>76</v>
      </c>
      <c r="T114" s="2">
        <v>1007</v>
      </c>
      <c r="U114" s="75">
        <v>11521</v>
      </c>
      <c r="V114" s="2">
        <v>4728</v>
      </c>
      <c r="W114" s="2">
        <v>18</v>
      </c>
      <c r="X114" s="2">
        <v>100</v>
      </c>
      <c r="Y114" s="75">
        <v>2078</v>
      </c>
      <c r="Z114" s="2">
        <v>4124</v>
      </c>
      <c r="AA114" s="2">
        <v>8</v>
      </c>
      <c r="AB114" s="2">
        <v>202</v>
      </c>
      <c r="AC114" s="75">
        <v>2678</v>
      </c>
      <c r="AD114" s="2">
        <v>134517</v>
      </c>
      <c r="AE114" s="3">
        <f t="shared" si="1"/>
        <v>0.61995138160975938</v>
      </c>
      <c r="AF114" s="1">
        <v>0</v>
      </c>
      <c r="AG114" s="1" t="s">
        <v>44</v>
      </c>
      <c r="AH114" s="1" t="s">
        <v>41</v>
      </c>
      <c r="AI114" s="1">
        <v>2.88</v>
      </c>
      <c r="AJ114" s="1">
        <v>1</v>
      </c>
      <c r="AK114" s="1" t="s">
        <v>42</v>
      </c>
      <c r="AL114" s="1">
        <v>337</v>
      </c>
      <c r="AM114" s="1">
        <v>600</v>
      </c>
      <c r="AN114" s="1">
        <v>1</v>
      </c>
    </row>
    <row r="115" spans="1:40" hidden="1" x14ac:dyDescent="0.25">
      <c r="A115" s="1">
        <v>5842</v>
      </c>
      <c r="B115" s="1" t="s">
        <v>159</v>
      </c>
      <c r="C115" s="1">
        <v>5</v>
      </c>
      <c r="D115" s="1" t="s">
        <v>39</v>
      </c>
      <c r="E115" s="2">
        <v>3976</v>
      </c>
      <c r="F115" s="2">
        <v>28</v>
      </c>
      <c r="G115" s="2">
        <v>0</v>
      </c>
      <c r="H115" s="2">
        <v>1</v>
      </c>
      <c r="I115" s="75">
        <v>1</v>
      </c>
      <c r="J115">
        <v>45</v>
      </c>
      <c r="K115">
        <v>0</v>
      </c>
      <c r="L115">
        <v>2</v>
      </c>
      <c r="M115">
        <v>0</v>
      </c>
      <c r="N115">
        <v>124</v>
      </c>
      <c r="O115">
        <v>0</v>
      </c>
      <c r="P115">
        <v>16</v>
      </c>
      <c r="Q115">
        <v>11</v>
      </c>
      <c r="R115" s="2">
        <v>1721</v>
      </c>
      <c r="S115" s="2">
        <v>0</v>
      </c>
      <c r="T115" s="2">
        <v>22</v>
      </c>
      <c r="U115" s="75">
        <v>51</v>
      </c>
      <c r="V115" s="2">
        <v>350</v>
      </c>
      <c r="W115" s="2">
        <v>0</v>
      </c>
      <c r="X115" s="2">
        <v>20</v>
      </c>
      <c r="Y115" s="75">
        <v>12</v>
      </c>
      <c r="Z115" s="2">
        <v>303</v>
      </c>
      <c r="AA115" s="2">
        <v>0</v>
      </c>
      <c r="AB115" s="2">
        <v>6</v>
      </c>
      <c r="AC115" s="75">
        <v>18</v>
      </c>
      <c r="AD115" s="2">
        <v>7277</v>
      </c>
      <c r="AE115" s="3">
        <f t="shared" si="1"/>
        <v>0.54637900233612757</v>
      </c>
      <c r="AF115" s="1">
        <v>0</v>
      </c>
      <c r="AG115" s="1" t="s">
        <v>40</v>
      </c>
      <c r="AH115" s="1" t="s">
        <v>45</v>
      </c>
      <c r="AI115" s="1">
        <v>2.88</v>
      </c>
      <c r="AJ115" s="1">
        <v>0</v>
      </c>
      <c r="AK115" s="1" t="s">
        <v>46</v>
      </c>
      <c r="AL115" s="1">
        <v>5</v>
      </c>
      <c r="AM115" s="1">
        <v>2</v>
      </c>
      <c r="AN115" s="1">
        <v>0</v>
      </c>
    </row>
    <row r="116" spans="1:40" hidden="1" x14ac:dyDescent="0.25">
      <c r="A116" s="1">
        <v>5847</v>
      </c>
      <c r="B116" s="1" t="s">
        <v>160</v>
      </c>
      <c r="C116" s="1">
        <v>5</v>
      </c>
      <c r="D116" s="1" t="s">
        <v>39</v>
      </c>
      <c r="E116" s="2">
        <v>20783</v>
      </c>
      <c r="F116" s="2">
        <v>198</v>
      </c>
      <c r="G116" s="2">
        <v>0</v>
      </c>
      <c r="H116" s="2">
        <v>181</v>
      </c>
      <c r="I116" s="75">
        <v>57</v>
      </c>
      <c r="J116">
        <v>194</v>
      </c>
      <c r="K116">
        <v>0</v>
      </c>
      <c r="L116">
        <v>171</v>
      </c>
      <c r="M116">
        <v>30</v>
      </c>
      <c r="N116">
        <v>452</v>
      </c>
      <c r="O116">
        <v>0</v>
      </c>
      <c r="P116">
        <v>261</v>
      </c>
      <c r="Q116">
        <v>215</v>
      </c>
      <c r="R116" s="2">
        <v>6650</v>
      </c>
      <c r="S116" s="2">
        <v>2</v>
      </c>
      <c r="T116" s="2">
        <v>746</v>
      </c>
      <c r="U116" s="75">
        <v>310</v>
      </c>
      <c r="V116" s="2">
        <v>1557</v>
      </c>
      <c r="W116" s="2">
        <v>1</v>
      </c>
      <c r="X116" s="2">
        <v>103</v>
      </c>
      <c r="Y116" s="75">
        <v>110</v>
      </c>
      <c r="Z116" s="2">
        <v>820</v>
      </c>
      <c r="AA116" s="2">
        <v>0</v>
      </c>
      <c r="AB116" s="2">
        <v>94</v>
      </c>
      <c r="AC116" s="75">
        <v>31</v>
      </c>
      <c r="AD116" s="2">
        <v>32139</v>
      </c>
      <c r="AE116" s="3">
        <f t="shared" si="1"/>
        <v>0.64665982140079037</v>
      </c>
      <c r="AF116" s="1">
        <v>0</v>
      </c>
      <c r="AG116" s="1" t="s">
        <v>44</v>
      </c>
      <c r="AH116" s="1" t="s">
        <v>45</v>
      </c>
      <c r="AI116" s="1">
        <v>2.88</v>
      </c>
      <c r="AJ116" s="1">
        <v>0</v>
      </c>
      <c r="AK116" s="1" t="s">
        <v>46</v>
      </c>
      <c r="AL116" s="1">
        <v>17</v>
      </c>
      <c r="AM116" s="1">
        <v>14</v>
      </c>
      <c r="AN116" s="1">
        <v>1</v>
      </c>
    </row>
    <row r="117" spans="1:40" hidden="1" x14ac:dyDescent="0.25">
      <c r="A117" s="1">
        <v>5854</v>
      </c>
      <c r="B117" s="1" t="s">
        <v>161</v>
      </c>
      <c r="C117" s="1">
        <v>5</v>
      </c>
      <c r="D117" s="1" t="s">
        <v>39</v>
      </c>
      <c r="E117" s="2">
        <v>6331</v>
      </c>
      <c r="F117" s="2">
        <v>72</v>
      </c>
      <c r="G117" s="2">
        <v>0</v>
      </c>
      <c r="H117" s="2">
        <v>1</v>
      </c>
      <c r="I117" s="75">
        <v>2</v>
      </c>
      <c r="J117">
        <v>129</v>
      </c>
      <c r="K117">
        <v>0</v>
      </c>
      <c r="L117">
        <v>2</v>
      </c>
      <c r="M117">
        <v>3</v>
      </c>
      <c r="N117">
        <v>1136</v>
      </c>
      <c r="O117">
        <v>0</v>
      </c>
      <c r="P117">
        <v>15</v>
      </c>
      <c r="Q117">
        <v>16</v>
      </c>
      <c r="R117" s="2">
        <v>3917</v>
      </c>
      <c r="S117" s="2">
        <v>0</v>
      </c>
      <c r="T117" s="2">
        <v>55</v>
      </c>
      <c r="U117" s="75">
        <v>64</v>
      </c>
      <c r="V117" s="2">
        <v>624</v>
      </c>
      <c r="W117" s="2">
        <v>0</v>
      </c>
      <c r="X117" s="2">
        <v>4</v>
      </c>
      <c r="Y117" s="75">
        <v>17</v>
      </c>
      <c r="Z117" s="2">
        <v>658</v>
      </c>
      <c r="AA117" s="2">
        <v>0</v>
      </c>
      <c r="AB117" s="2">
        <v>18</v>
      </c>
      <c r="AC117" s="75">
        <v>18</v>
      </c>
      <c r="AD117" s="2">
        <v>14722</v>
      </c>
      <c r="AE117" s="3">
        <f t="shared" si="1"/>
        <v>0.43003667979894034</v>
      </c>
      <c r="AF117" s="1">
        <v>0</v>
      </c>
      <c r="AG117" s="1" t="s">
        <v>40</v>
      </c>
      <c r="AH117" s="1" t="s">
        <v>45</v>
      </c>
      <c r="AI117" s="1">
        <v>2.88</v>
      </c>
      <c r="AJ117" s="1">
        <v>0</v>
      </c>
      <c r="AK117" s="1" t="s">
        <v>46</v>
      </c>
      <c r="AL117" s="1">
        <v>17</v>
      </c>
      <c r="AM117" s="1">
        <v>103</v>
      </c>
      <c r="AN117" s="1">
        <v>0</v>
      </c>
    </row>
    <row r="118" spans="1:40" hidden="1" x14ac:dyDescent="0.25">
      <c r="A118" s="1">
        <v>5856</v>
      </c>
      <c r="B118" s="1" t="s">
        <v>162</v>
      </c>
      <c r="C118" s="1">
        <v>5</v>
      </c>
      <c r="D118" s="1" t="s">
        <v>39</v>
      </c>
      <c r="E118" s="2">
        <v>506</v>
      </c>
      <c r="F118" s="2">
        <v>9</v>
      </c>
      <c r="G118" s="2">
        <v>0</v>
      </c>
      <c r="H118" s="2">
        <v>0</v>
      </c>
      <c r="I118" s="75">
        <v>0</v>
      </c>
      <c r="J118">
        <v>2</v>
      </c>
      <c r="K118">
        <v>0</v>
      </c>
      <c r="L118">
        <v>0</v>
      </c>
      <c r="M118">
        <v>0</v>
      </c>
      <c r="N118">
        <v>6</v>
      </c>
      <c r="O118">
        <v>0</v>
      </c>
      <c r="P118">
        <v>0</v>
      </c>
      <c r="Q118">
        <v>0</v>
      </c>
      <c r="R118" s="2">
        <v>79</v>
      </c>
      <c r="S118" s="2">
        <v>0</v>
      </c>
      <c r="T118" s="2">
        <v>1</v>
      </c>
      <c r="U118" s="75">
        <v>8</v>
      </c>
      <c r="V118" s="2">
        <v>36</v>
      </c>
      <c r="W118" s="2">
        <v>0</v>
      </c>
      <c r="X118" s="2">
        <v>1</v>
      </c>
      <c r="Y118" s="75">
        <v>0</v>
      </c>
      <c r="Z118" s="2">
        <v>41</v>
      </c>
      <c r="AA118" s="2">
        <v>0</v>
      </c>
      <c r="AB118" s="2">
        <v>4</v>
      </c>
      <c r="AC118" s="75">
        <v>1</v>
      </c>
      <c r="AD118" s="2">
        <v>6916</v>
      </c>
      <c r="AE118" s="3">
        <f t="shared" si="1"/>
        <v>7.3163678426836326E-2</v>
      </c>
      <c r="AF118" s="1">
        <v>0</v>
      </c>
      <c r="AG118" s="1" t="s">
        <v>40</v>
      </c>
      <c r="AH118" s="1" t="s">
        <v>45</v>
      </c>
      <c r="AI118" s="1">
        <v>2.88</v>
      </c>
      <c r="AJ118" s="1">
        <v>0</v>
      </c>
      <c r="AK118" s="1" t="s">
        <v>46</v>
      </c>
      <c r="AL118" s="1">
        <v>1</v>
      </c>
      <c r="AM118" s="1">
        <v>2</v>
      </c>
      <c r="AN118" s="1">
        <v>0</v>
      </c>
    </row>
    <row r="119" spans="1:40" hidden="1" x14ac:dyDescent="0.25">
      <c r="A119" s="1">
        <v>5858</v>
      </c>
      <c r="B119" s="1" t="s">
        <v>163</v>
      </c>
      <c r="C119" s="1">
        <v>5</v>
      </c>
      <c r="D119" s="1" t="s">
        <v>39</v>
      </c>
      <c r="E119" s="2">
        <v>3479</v>
      </c>
      <c r="F119" s="2">
        <v>29</v>
      </c>
      <c r="G119" s="2">
        <v>0</v>
      </c>
      <c r="H119" s="2">
        <v>1</v>
      </c>
      <c r="I119" s="75">
        <v>0</v>
      </c>
      <c r="J119">
        <v>25</v>
      </c>
      <c r="K119">
        <v>0</v>
      </c>
      <c r="L119">
        <v>0</v>
      </c>
      <c r="M119">
        <v>2</v>
      </c>
      <c r="N119">
        <v>212</v>
      </c>
      <c r="O119">
        <v>0</v>
      </c>
      <c r="P119">
        <v>4</v>
      </c>
      <c r="Q119">
        <v>11</v>
      </c>
      <c r="R119" s="2">
        <v>1189</v>
      </c>
      <c r="S119" s="2">
        <v>1</v>
      </c>
      <c r="T119" s="2">
        <v>10</v>
      </c>
      <c r="U119" s="75">
        <v>46</v>
      </c>
      <c r="V119" s="2">
        <v>342</v>
      </c>
      <c r="W119" s="2">
        <v>0</v>
      </c>
      <c r="X119" s="2">
        <v>0</v>
      </c>
      <c r="Y119" s="75">
        <v>10</v>
      </c>
      <c r="Z119" s="2">
        <v>220</v>
      </c>
      <c r="AA119" s="2">
        <v>0</v>
      </c>
      <c r="AB119" s="2">
        <v>0</v>
      </c>
      <c r="AC119" s="75">
        <v>5</v>
      </c>
      <c r="AD119" s="2">
        <v>12556</v>
      </c>
      <c r="AE119" s="3">
        <f t="shared" si="1"/>
        <v>0.27707868748008918</v>
      </c>
      <c r="AF119" s="1">
        <v>0</v>
      </c>
      <c r="AG119" s="1" t="s">
        <v>40</v>
      </c>
      <c r="AH119" s="1" t="s">
        <v>45</v>
      </c>
      <c r="AI119" s="1">
        <v>2.88</v>
      </c>
      <c r="AJ119" s="1">
        <v>0</v>
      </c>
      <c r="AK119" s="1" t="s">
        <v>46</v>
      </c>
      <c r="AL119" s="1">
        <v>8</v>
      </c>
      <c r="AM119" s="1">
        <v>10</v>
      </c>
      <c r="AN119" s="1">
        <v>0</v>
      </c>
    </row>
    <row r="120" spans="1:40" hidden="1" x14ac:dyDescent="0.25">
      <c r="A120" s="1">
        <v>5861</v>
      </c>
      <c r="B120" s="1" t="s">
        <v>164</v>
      </c>
      <c r="C120" s="1">
        <v>5</v>
      </c>
      <c r="D120" s="1" t="s">
        <v>39</v>
      </c>
      <c r="E120" s="2">
        <v>1001</v>
      </c>
      <c r="F120" s="2">
        <v>11</v>
      </c>
      <c r="G120" s="2">
        <v>0</v>
      </c>
      <c r="H120" s="2">
        <v>0</v>
      </c>
      <c r="I120" s="75">
        <v>3</v>
      </c>
      <c r="J120">
        <v>9</v>
      </c>
      <c r="K120">
        <v>0</v>
      </c>
      <c r="L120">
        <v>0</v>
      </c>
      <c r="M120">
        <v>0</v>
      </c>
      <c r="N120">
        <v>40</v>
      </c>
      <c r="O120">
        <v>0</v>
      </c>
      <c r="P120">
        <v>0</v>
      </c>
      <c r="Q120">
        <v>1</v>
      </c>
      <c r="R120" s="2">
        <v>169</v>
      </c>
      <c r="S120" s="2">
        <v>0</v>
      </c>
      <c r="T120" s="2">
        <v>0</v>
      </c>
      <c r="U120" s="75">
        <v>8</v>
      </c>
      <c r="V120" s="2">
        <v>68</v>
      </c>
      <c r="W120" s="2">
        <v>1</v>
      </c>
      <c r="X120" s="2">
        <v>0</v>
      </c>
      <c r="Y120" s="75">
        <v>0</v>
      </c>
      <c r="Z120" s="2">
        <v>52</v>
      </c>
      <c r="AA120" s="2">
        <v>0</v>
      </c>
      <c r="AB120" s="2">
        <v>0</v>
      </c>
      <c r="AC120" s="75">
        <v>8</v>
      </c>
      <c r="AD120" s="2">
        <v>12322</v>
      </c>
      <c r="AE120" s="3">
        <f t="shared" si="1"/>
        <v>8.1236812205810749E-2</v>
      </c>
      <c r="AF120" s="1">
        <v>0</v>
      </c>
      <c r="AG120" s="1" t="s">
        <v>40</v>
      </c>
      <c r="AH120" s="1" t="s">
        <v>45</v>
      </c>
      <c r="AI120" s="1">
        <v>2.88</v>
      </c>
      <c r="AJ120" s="1">
        <v>0</v>
      </c>
      <c r="AK120" s="1" t="s">
        <v>46</v>
      </c>
      <c r="AL120" s="1">
        <v>6</v>
      </c>
      <c r="AM120" s="1">
        <v>2</v>
      </c>
      <c r="AN120" s="1">
        <v>0</v>
      </c>
    </row>
    <row r="121" spans="1:40" hidden="1" x14ac:dyDescent="0.25">
      <c r="A121" s="1">
        <v>5873</v>
      </c>
      <c r="B121" s="1" t="s">
        <v>165</v>
      </c>
      <c r="C121" s="1">
        <v>5</v>
      </c>
      <c r="D121" s="1" t="s">
        <v>39</v>
      </c>
      <c r="E121" s="2">
        <v>4960</v>
      </c>
      <c r="F121" s="2">
        <v>58</v>
      </c>
      <c r="G121" s="2">
        <v>0</v>
      </c>
      <c r="H121" s="2">
        <v>5</v>
      </c>
      <c r="I121" s="75">
        <v>44</v>
      </c>
      <c r="J121">
        <v>20</v>
      </c>
      <c r="K121">
        <v>0</v>
      </c>
      <c r="L121">
        <v>3</v>
      </c>
      <c r="M121">
        <v>30</v>
      </c>
      <c r="N121">
        <v>64</v>
      </c>
      <c r="O121">
        <v>0</v>
      </c>
      <c r="P121">
        <v>76</v>
      </c>
      <c r="Q121">
        <v>550</v>
      </c>
      <c r="R121" s="2">
        <v>686</v>
      </c>
      <c r="S121" s="2">
        <v>0</v>
      </c>
      <c r="T121" s="2">
        <v>208</v>
      </c>
      <c r="U121" s="75">
        <v>2167</v>
      </c>
      <c r="V121" s="2">
        <v>91</v>
      </c>
      <c r="W121" s="2">
        <v>0</v>
      </c>
      <c r="X121" s="2">
        <v>27</v>
      </c>
      <c r="Y121" s="75">
        <v>247</v>
      </c>
      <c r="Z121" s="2">
        <v>36</v>
      </c>
      <c r="AA121" s="2">
        <v>0</v>
      </c>
      <c r="AB121" s="2">
        <v>10</v>
      </c>
      <c r="AC121" s="75">
        <v>233</v>
      </c>
      <c r="AD121" s="2">
        <v>9752</v>
      </c>
      <c r="AE121" s="3">
        <f t="shared" si="1"/>
        <v>0.50861361771944213</v>
      </c>
      <c r="AF121" s="1">
        <v>0</v>
      </c>
      <c r="AG121" s="1" t="s">
        <v>40</v>
      </c>
      <c r="AH121" s="1" t="s">
        <v>45</v>
      </c>
      <c r="AI121" s="1">
        <v>2.88</v>
      </c>
      <c r="AJ121" s="1">
        <v>0</v>
      </c>
      <c r="AK121" s="1" t="s">
        <v>46</v>
      </c>
      <c r="AL121" s="1">
        <v>6</v>
      </c>
      <c r="AM121" s="1">
        <v>5</v>
      </c>
      <c r="AN121" s="1">
        <v>1</v>
      </c>
    </row>
    <row r="122" spans="1:40" hidden="1" x14ac:dyDescent="0.25">
      <c r="A122" s="1">
        <v>5885</v>
      </c>
      <c r="B122" s="1" t="s">
        <v>166</v>
      </c>
      <c r="C122" s="1">
        <v>5</v>
      </c>
      <c r="D122" s="1" t="s">
        <v>39</v>
      </c>
      <c r="E122" s="2">
        <v>1181</v>
      </c>
      <c r="F122" s="2">
        <v>2</v>
      </c>
      <c r="G122" s="2">
        <v>0</v>
      </c>
      <c r="H122" s="2">
        <v>0</v>
      </c>
      <c r="I122" s="75">
        <v>0</v>
      </c>
      <c r="J122">
        <v>14</v>
      </c>
      <c r="K122">
        <v>0</v>
      </c>
      <c r="L122">
        <v>0</v>
      </c>
      <c r="M122">
        <v>0</v>
      </c>
      <c r="N122">
        <v>86</v>
      </c>
      <c r="O122">
        <v>1</v>
      </c>
      <c r="P122">
        <v>1</v>
      </c>
      <c r="Q122">
        <v>0</v>
      </c>
      <c r="R122" s="2">
        <v>362</v>
      </c>
      <c r="S122" s="2">
        <v>0</v>
      </c>
      <c r="T122" s="2">
        <v>2</v>
      </c>
      <c r="U122" s="75">
        <v>10</v>
      </c>
      <c r="V122" s="2">
        <v>110</v>
      </c>
      <c r="W122" s="2">
        <v>0</v>
      </c>
      <c r="X122" s="2">
        <v>2</v>
      </c>
      <c r="Y122" s="75">
        <v>3</v>
      </c>
      <c r="Z122" s="2">
        <v>130</v>
      </c>
      <c r="AA122" s="2">
        <v>0</v>
      </c>
      <c r="AB122" s="2">
        <v>0</v>
      </c>
      <c r="AC122" s="75">
        <v>1</v>
      </c>
      <c r="AD122" s="2">
        <v>8091</v>
      </c>
      <c r="AE122" s="3">
        <f t="shared" si="1"/>
        <v>0.14596465208256088</v>
      </c>
      <c r="AF122" s="1">
        <v>0</v>
      </c>
      <c r="AG122" s="1" t="s">
        <v>40</v>
      </c>
      <c r="AH122" s="1" t="s">
        <v>45</v>
      </c>
      <c r="AI122" s="1">
        <v>2.88</v>
      </c>
      <c r="AJ122" s="1">
        <v>0</v>
      </c>
      <c r="AK122" s="1" t="s">
        <v>46</v>
      </c>
      <c r="AL122" s="1">
        <v>1</v>
      </c>
      <c r="AM122" s="1">
        <v>1</v>
      </c>
      <c r="AN122" s="1">
        <v>0</v>
      </c>
    </row>
    <row r="123" spans="1:40" hidden="1" x14ac:dyDescent="0.25">
      <c r="A123" s="1">
        <v>5887</v>
      </c>
      <c r="B123" s="1" t="s">
        <v>167</v>
      </c>
      <c r="C123" s="1">
        <v>5</v>
      </c>
      <c r="D123" s="1" t="s">
        <v>39</v>
      </c>
      <c r="E123" s="2">
        <v>9784</v>
      </c>
      <c r="F123" s="2">
        <v>129</v>
      </c>
      <c r="G123" s="2">
        <v>0</v>
      </c>
      <c r="H123" s="2">
        <v>0</v>
      </c>
      <c r="I123" s="75">
        <v>0</v>
      </c>
      <c r="J123">
        <v>145</v>
      </c>
      <c r="K123">
        <v>0</v>
      </c>
      <c r="L123">
        <v>0</v>
      </c>
      <c r="M123">
        <v>1</v>
      </c>
      <c r="N123">
        <v>1420</v>
      </c>
      <c r="O123">
        <v>1</v>
      </c>
      <c r="P123">
        <v>14</v>
      </c>
      <c r="Q123">
        <v>18</v>
      </c>
      <c r="R123" s="2">
        <v>3220</v>
      </c>
      <c r="S123" s="2">
        <v>0</v>
      </c>
      <c r="T123" s="2">
        <v>23</v>
      </c>
      <c r="U123" s="75">
        <v>50</v>
      </c>
      <c r="V123" s="2">
        <v>1115</v>
      </c>
      <c r="W123" s="2">
        <v>0</v>
      </c>
      <c r="X123" s="2">
        <v>14</v>
      </c>
      <c r="Y123" s="75">
        <v>7</v>
      </c>
      <c r="Z123" s="2">
        <v>775</v>
      </c>
      <c r="AA123" s="2">
        <v>1</v>
      </c>
      <c r="AB123" s="2">
        <v>9</v>
      </c>
      <c r="AC123" s="75">
        <v>32</v>
      </c>
      <c r="AD123" s="2">
        <v>44457</v>
      </c>
      <c r="AE123" s="3">
        <f t="shared" si="1"/>
        <v>0.22007782801358616</v>
      </c>
      <c r="AF123" s="1">
        <v>0</v>
      </c>
      <c r="AG123" s="1" t="s">
        <v>40</v>
      </c>
      <c r="AH123" s="1" t="s">
        <v>41</v>
      </c>
      <c r="AI123" s="1">
        <v>2.88</v>
      </c>
      <c r="AJ123" s="1">
        <v>0</v>
      </c>
      <c r="AK123" s="1" t="s">
        <v>46</v>
      </c>
      <c r="AL123" s="1">
        <v>37</v>
      </c>
      <c r="AM123" s="1">
        <v>199</v>
      </c>
      <c r="AN123" s="1">
        <v>1</v>
      </c>
    </row>
    <row r="124" spans="1:40" hidden="1" x14ac:dyDescent="0.25">
      <c r="A124" s="1">
        <v>5890</v>
      </c>
      <c r="B124" s="1" t="s">
        <v>168</v>
      </c>
      <c r="C124" s="1">
        <v>5</v>
      </c>
      <c r="D124" s="1" t="s">
        <v>39</v>
      </c>
      <c r="E124" s="2">
        <v>4557</v>
      </c>
      <c r="F124" s="2">
        <v>30</v>
      </c>
      <c r="G124" s="2">
        <v>0</v>
      </c>
      <c r="H124" s="2">
        <v>0</v>
      </c>
      <c r="I124" s="75">
        <v>1</v>
      </c>
      <c r="J124">
        <v>45</v>
      </c>
      <c r="K124">
        <v>0</v>
      </c>
      <c r="L124">
        <v>1</v>
      </c>
      <c r="M124">
        <v>3</v>
      </c>
      <c r="N124">
        <v>218</v>
      </c>
      <c r="O124">
        <v>0</v>
      </c>
      <c r="P124">
        <v>12</v>
      </c>
      <c r="Q124">
        <v>10</v>
      </c>
      <c r="R124" s="2">
        <v>1615</v>
      </c>
      <c r="S124" s="2">
        <v>0</v>
      </c>
      <c r="T124" s="2">
        <v>16</v>
      </c>
      <c r="U124" s="75">
        <v>63</v>
      </c>
      <c r="V124" s="2">
        <v>351</v>
      </c>
      <c r="W124" s="2">
        <v>0</v>
      </c>
      <c r="X124" s="2">
        <v>1</v>
      </c>
      <c r="Y124" s="75">
        <v>20</v>
      </c>
      <c r="Z124" s="2">
        <v>224</v>
      </c>
      <c r="AA124" s="2">
        <v>0</v>
      </c>
      <c r="AB124" s="2">
        <v>4</v>
      </c>
      <c r="AC124" s="75">
        <v>15</v>
      </c>
      <c r="AD124" s="2">
        <v>24023</v>
      </c>
      <c r="AE124" s="3">
        <f t="shared" si="1"/>
        <v>0.18969321067310493</v>
      </c>
      <c r="AF124" s="1">
        <v>0</v>
      </c>
      <c r="AG124" s="1" t="s">
        <v>44</v>
      </c>
      <c r="AH124" s="1" t="s">
        <v>45</v>
      </c>
      <c r="AI124" s="1">
        <v>2.88</v>
      </c>
      <c r="AJ124" s="1">
        <v>0</v>
      </c>
      <c r="AK124" s="1" t="s">
        <v>46</v>
      </c>
      <c r="AL124" s="1">
        <v>6</v>
      </c>
      <c r="AM124" s="1">
        <v>10</v>
      </c>
      <c r="AN124" s="1">
        <v>1</v>
      </c>
    </row>
    <row r="125" spans="1:40" hidden="1" x14ac:dyDescent="0.25">
      <c r="A125" s="1">
        <v>5893</v>
      </c>
      <c r="B125" s="1" t="s">
        <v>169</v>
      </c>
      <c r="C125" s="1">
        <v>5</v>
      </c>
      <c r="D125" s="1" t="s">
        <v>39</v>
      </c>
      <c r="E125" s="2">
        <v>6330</v>
      </c>
      <c r="F125" s="2">
        <v>67</v>
      </c>
      <c r="G125" s="2">
        <v>0</v>
      </c>
      <c r="H125" s="2">
        <v>0</v>
      </c>
      <c r="I125" s="75">
        <v>2</v>
      </c>
      <c r="J125">
        <v>61</v>
      </c>
      <c r="K125">
        <v>0</v>
      </c>
      <c r="L125">
        <v>0</v>
      </c>
      <c r="M125">
        <v>2</v>
      </c>
      <c r="N125">
        <v>121</v>
      </c>
      <c r="O125">
        <v>0</v>
      </c>
      <c r="P125">
        <v>1</v>
      </c>
      <c r="Q125">
        <v>18</v>
      </c>
      <c r="R125" s="2">
        <v>1695</v>
      </c>
      <c r="S125" s="2">
        <v>0</v>
      </c>
      <c r="T125" s="2">
        <v>23</v>
      </c>
      <c r="U125" s="75">
        <v>105</v>
      </c>
      <c r="V125" s="2">
        <v>342</v>
      </c>
      <c r="W125" s="2">
        <v>0</v>
      </c>
      <c r="X125" s="2">
        <v>3</v>
      </c>
      <c r="Y125" s="75">
        <v>18</v>
      </c>
      <c r="Z125" s="2">
        <v>339</v>
      </c>
      <c r="AA125" s="2">
        <v>0</v>
      </c>
      <c r="AB125" s="2">
        <v>2</v>
      </c>
      <c r="AC125" s="75">
        <v>38</v>
      </c>
      <c r="AD125" s="2">
        <v>20727</v>
      </c>
      <c r="AE125" s="3">
        <f t="shared" si="1"/>
        <v>0.30539875524677956</v>
      </c>
      <c r="AF125" s="1">
        <v>0</v>
      </c>
      <c r="AG125" s="1" t="s">
        <v>44</v>
      </c>
      <c r="AH125" s="1" t="s">
        <v>45</v>
      </c>
      <c r="AI125" s="1">
        <v>2.88</v>
      </c>
      <c r="AJ125" s="1">
        <v>0</v>
      </c>
      <c r="AK125" s="1" t="s">
        <v>46</v>
      </c>
      <c r="AL125" s="1">
        <v>18</v>
      </c>
      <c r="AM125" s="1">
        <v>9</v>
      </c>
      <c r="AN125" s="1">
        <v>0</v>
      </c>
    </row>
    <row r="126" spans="1:40" hidden="1" x14ac:dyDescent="0.25">
      <c r="A126" s="1">
        <v>5895</v>
      </c>
      <c r="B126" s="1" t="s">
        <v>170</v>
      </c>
      <c r="C126" s="1">
        <v>5</v>
      </c>
      <c r="D126" s="1" t="s">
        <v>39</v>
      </c>
      <c r="E126" s="2">
        <v>7672</v>
      </c>
      <c r="F126" s="2">
        <v>103</v>
      </c>
      <c r="G126" s="2">
        <v>2</v>
      </c>
      <c r="H126" s="2">
        <v>9</v>
      </c>
      <c r="I126" s="75">
        <v>21</v>
      </c>
      <c r="J126">
        <v>94</v>
      </c>
      <c r="K126">
        <v>0</v>
      </c>
      <c r="L126">
        <v>13</v>
      </c>
      <c r="M126">
        <v>12</v>
      </c>
      <c r="N126">
        <v>661</v>
      </c>
      <c r="O126">
        <v>0</v>
      </c>
      <c r="P126">
        <v>121</v>
      </c>
      <c r="Q126">
        <v>255</v>
      </c>
      <c r="R126" s="2">
        <v>3656</v>
      </c>
      <c r="S126" s="2">
        <v>2</v>
      </c>
      <c r="T126" s="2">
        <v>430</v>
      </c>
      <c r="U126" s="75">
        <v>732</v>
      </c>
      <c r="V126" s="2">
        <v>581</v>
      </c>
      <c r="W126" s="2">
        <v>0</v>
      </c>
      <c r="X126" s="2">
        <v>68</v>
      </c>
      <c r="Y126" s="75">
        <v>118</v>
      </c>
      <c r="Z126" s="2">
        <v>456</v>
      </c>
      <c r="AA126" s="2">
        <v>0</v>
      </c>
      <c r="AB126" s="2">
        <v>60</v>
      </c>
      <c r="AC126" s="75">
        <v>135</v>
      </c>
      <c r="AD126" s="2">
        <v>26207</v>
      </c>
      <c r="AE126" s="3">
        <f t="shared" si="1"/>
        <v>0.29274621284389668</v>
      </c>
      <c r="AF126" s="1">
        <v>0</v>
      </c>
      <c r="AG126" s="1" t="s">
        <v>40</v>
      </c>
      <c r="AH126" s="1" t="s">
        <v>45</v>
      </c>
      <c r="AI126" s="1">
        <v>2.88</v>
      </c>
      <c r="AJ126" s="1">
        <v>0</v>
      </c>
      <c r="AK126" s="1" t="s">
        <v>46</v>
      </c>
      <c r="AL126" s="1">
        <v>4</v>
      </c>
      <c r="AM126" s="1">
        <v>11</v>
      </c>
      <c r="AN126" s="1">
        <v>0</v>
      </c>
    </row>
    <row r="127" spans="1:40" x14ac:dyDescent="0.25">
      <c r="A127" s="1">
        <v>5</v>
      </c>
      <c r="B127" s="1" t="s">
        <v>171</v>
      </c>
      <c r="C127" s="1">
        <v>5</v>
      </c>
      <c r="D127" s="1" t="s">
        <v>39</v>
      </c>
      <c r="E127" s="2">
        <v>1361309</v>
      </c>
      <c r="F127" s="2">
        <v>20117</v>
      </c>
      <c r="G127" s="2">
        <v>23</v>
      </c>
      <c r="H127" s="2">
        <v>758</v>
      </c>
      <c r="I127" s="2">
        <v>1594</v>
      </c>
      <c r="J127" s="2">
        <v>7618</v>
      </c>
      <c r="K127" s="2">
        <v>4</v>
      </c>
      <c r="L127" s="2">
        <v>917</v>
      </c>
      <c r="M127" s="2">
        <v>406</v>
      </c>
      <c r="N127" s="2">
        <v>74268</v>
      </c>
      <c r="O127" s="2">
        <v>47</v>
      </c>
      <c r="P127" s="2">
        <v>9939</v>
      </c>
      <c r="Q127" s="2">
        <v>17829</v>
      </c>
      <c r="R127" s="2">
        <v>360183</v>
      </c>
      <c r="S127" s="2">
        <v>291</v>
      </c>
      <c r="T127" s="2">
        <v>17579</v>
      </c>
      <c r="U127" s="2">
        <v>53218</v>
      </c>
      <c r="V127" s="2">
        <v>101786</v>
      </c>
      <c r="W127" s="2">
        <v>72</v>
      </c>
      <c r="X127" s="2">
        <v>3203</v>
      </c>
      <c r="Y127" s="2">
        <v>11962</v>
      </c>
      <c r="Z127" s="2">
        <v>83040</v>
      </c>
      <c r="AA127" s="2">
        <v>44</v>
      </c>
      <c r="AB127" s="2">
        <v>3284</v>
      </c>
      <c r="AC127" s="2">
        <v>14194</v>
      </c>
      <c r="AD127" s="2">
        <v>6903721</v>
      </c>
      <c r="AE127" s="3">
        <f t="shared" si="1"/>
        <v>0.1971848225036904</v>
      </c>
      <c r="AF127" s="1">
        <f>SUM(AF2:AF126)</f>
        <v>2</v>
      </c>
      <c r="AG127" s="1" t="s">
        <v>44</v>
      </c>
      <c r="AH127" s="1" t="s">
        <v>41</v>
      </c>
      <c r="AI127" s="1">
        <v>2.88</v>
      </c>
      <c r="AJ127" s="1">
        <v>9</v>
      </c>
      <c r="AK127" s="1" t="s">
        <v>172</v>
      </c>
      <c r="AL127" s="1">
        <v>5822</v>
      </c>
      <c r="AM127" s="1">
        <v>8591</v>
      </c>
      <c r="AN127" s="1">
        <v>48</v>
      </c>
    </row>
    <row r="128" spans="1:40" hidden="1" x14ac:dyDescent="0.25">
      <c r="A128" s="1">
        <v>8001</v>
      </c>
      <c r="B128" s="1" t="s">
        <v>173</v>
      </c>
      <c r="C128" s="1">
        <v>8</v>
      </c>
      <c r="D128" s="1" t="s">
        <v>174</v>
      </c>
      <c r="E128" s="2">
        <v>68266</v>
      </c>
      <c r="F128" s="2">
        <v>1309</v>
      </c>
      <c r="G128" s="2">
        <v>1</v>
      </c>
      <c r="H128" s="2">
        <v>24</v>
      </c>
      <c r="I128" s="75">
        <v>75</v>
      </c>
      <c r="J128">
        <v>846</v>
      </c>
      <c r="K128">
        <v>0</v>
      </c>
      <c r="L128">
        <v>8</v>
      </c>
      <c r="M128">
        <v>33</v>
      </c>
      <c r="N128">
        <v>1631</v>
      </c>
      <c r="O128">
        <v>0</v>
      </c>
      <c r="P128">
        <v>68</v>
      </c>
      <c r="Q128">
        <v>234</v>
      </c>
      <c r="R128" s="2">
        <v>20823</v>
      </c>
      <c r="S128" s="2">
        <v>8</v>
      </c>
      <c r="T128" s="2">
        <v>425</v>
      </c>
      <c r="U128" s="75">
        <v>1535</v>
      </c>
      <c r="V128" s="2">
        <v>5081</v>
      </c>
      <c r="W128" s="2">
        <v>3</v>
      </c>
      <c r="X128" s="2">
        <v>91</v>
      </c>
      <c r="Y128" s="75">
        <v>289</v>
      </c>
      <c r="Z128" s="2">
        <v>3579</v>
      </c>
      <c r="AA128" s="2">
        <v>2</v>
      </c>
      <c r="AB128" s="2">
        <v>132</v>
      </c>
      <c r="AC128" s="75">
        <v>435</v>
      </c>
      <c r="AD128" s="2">
        <v>1334509</v>
      </c>
      <c r="AE128" s="3">
        <f t="shared" si="1"/>
        <v>5.1154394612550384E-2</v>
      </c>
      <c r="AF128" s="1">
        <v>1</v>
      </c>
      <c r="AG128" s="1" t="s">
        <v>44</v>
      </c>
      <c r="AH128" s="1" t="s">
        <v>41</v>
      </c>
      <c r="AI128" s="1">
        <v>3.63</v>
      </c>
      <c r="AJ128" s="1">
        <v>1</v>
      </c>
      <c r="AK128" s="1" t="s">
        <v>42</v>
      </c>
      <c r="AL128" s="1">
        <v>124</v>
      </c>
      <c r="AM128" s="1">
        <v>177</v>
      </c>
      <c r="AN128" s="1">
        <v>0</v>
      </c>
    </row>
    <row r="129" spans="1:40" hidden="1" x14ac:dyDescent="0.25">
      <c r="A129" s="1">
        <v>8078</v>
      </c>
      <c r="B129" s="1" t="s">
        <v>175</v>
      </c>
      <c r="C129" s="1">
        <v>8</v>
      </c>
      <c r="D129" s="1" t="s">
        <v>174</v>
      </c>
      <c r="E129" s="2">
        <v>2972</v>
      </c>
      <c r="F129" s="2">
        <v>37</v>
      </c>
      <c r="G129" s="2">
        <v>0</v>
      </c>
      <c r="H129" s="2">
        <v>0</v>
      </c>
      <c r="I129" s="75">
        <v>4</v>
      </c>
      <c r="J129">
        <v>36</v>
      </c>
      <c r="K129">
        <v>0</v>
      </c>
      <c r="L129">
        <v>1</v>
      </c>
      <c r="M129">
        <v>3</v>
      </c>
      <c r="N129">
        <v>104</v>
      </c>
      <c r="O129">
        <v>0</v>
      </c>
      <c r="P129">
        <v>6</v>
      </c>
      <c r="Q129">
        <v>25</v>
      </c>
      <c r="R129" s="2">
        <v>1129</v>
      </c>
      <c r="S129" s="2">
        <v>0</v>
      </c>
      <c r="T129" s="2">
        <v>83</v>
      </c>
      <c r="U129" s="75">
        <v>109</v>
      </c>
      <c r="V129" s="2">
        <v>332</v>
      </c>
      <c r="W129" s="2">
        <v>0</v>
      </c>
      <c r="X129" s="2">
        <v>29</v>
      </c>
      <c r="Y129" s="75">
        <v>17</v>
      </c>
      <c r="Z129" s="2">
        <v>367</v>
      </c>
      <c r="AA129" s="2">
        <v>0</v>
      </c>
      <c r="AB129" s="2">
        <v>27</v>
      </c>
      <c r="AC129" s="75">
        <v>35</v>
      </c>
      <c r="AD129" s="2">
        <v>69745</v>
      </c>
      <c r="AE129" s="3">
        <f t="shared" si="1"/>
        <v>4.2612373646856404E-2</v>
      </c>
      <c r="AF129" s="1">
        <v>0</v>
      </c>
      <c r="AG129" s="1" t="s">
        <v>40</v>
      </c>
      <c r="AH129" s="1" t="s">
        <v>45</v>
      </c>
      <c r="AI129" s="1">
        <v>3.63</v>
      </c>
      <c r="AJ129" s="1">
        <v>0</v>
      </c>
      <c r="AK129" s="1" t="s">
        <v>46</v>
      </c>
      <c r="AL129" s="1">
        <v>11</v>
      </c>
      <c r="AM129" s="1">
        <v>15</v>
      </c>
      <c r="AN129" s="1">
        <v>0</v>
      </c>
    </row>
    <row r="130" spans="1:40" hidden="1" x14ac:dyDescent="0.25">
      <c r="A130" s="1">
        <v>8137</v>
      </c>
      <c r="B130" s="1" t="s">
        <v>176</v>
      </c>
      <c r="C130" s="1">
        <v>8</v>
      </c>
      <c r="D130" s="1" t="s">
        <v>174</v>
      </c>
      <c r="E130" s="2">
        <v>1045</v>
      </c>
      <c r="F130" s="2">
        <v>11</v>
      </c>
      <c r="G130" s="2">
        <v>0</v>
      </c>
      <c r="H130" s="2">
        <v>0</v>
      </c>
      <c r="I130" s="75">
        <v>3</v>
      </c>
      <c r="J130">
        <v>16</v>
      </c>
      <c r="K130">
        <v>0</v>
      </c>
      <c r="L130">
        <v>0</v>
      </c>
      <c r="M130">
        <v>0</v>
      </c>
      <c r="N130">
        <v>52</v>
      </c>
      <c r="O130">
        <v>0</v>
      </c>
      <c r="P130">
        <v>6</v>
      </c>
      <c r="Q130">
        <v>2</v>
      </c>
      <c r="R130" s="2">
        <v>517</v>
      </c>
      <c r="S130" s="2">
        <v>0</v>
      </c>
      <c r="T130" s="2">
        <v>8</v>
      </c>
      <c r="U130" s="75">
        <v>53</v>
      </c>
      <c r="V130" s="2">
        <v>118</v>
      </c>
      <c r="W130" s="2">
        <v>0</v>
      </c>
      <c r="X130" s="2">
        <v>1</v>
      </c>
      <c r="Y130" s="75">
        <v>17</v>
      </c>
      <c r="Z130" s="2">
        <v>126</v>
      </c>
      <c r="AA130" s="2">
        <v>0</v>
      </c>
      <c r="AB130" s="2">
        <v>5</v>
      </c>
      <c r="AC130" s="75">
        <v>15</v>
      </c>
      <c r="AD130" s="2">
        <v>25047</v>
      </c>
      <c r="AE130" s="3">
        <f t="shared" ref="AE130:AE193" si="2">E130/AD130</f>
        <v>4.1721563460693896E-2</v>
      </c>
      <c r="AF130" s="1">
        <v>0</v>
      </c>
      <c r="AG130" s="1" t="s">
        <v>40</v>
      </c>
      <c r="AH130" s="1" t="s">
        <v>45</v>
      </c>
      <c r="AI130" s="1">
        <v>3.63</v>
      </c>
      <c r="AJ130" s="1">
        <v>0</v>
      </c>
      <c r="AK130" s="1" t="s">
        <v>46</v>
      </c>
      <c r="AL130" s="1">
        <v>1</v>
      </c>
      <c r="AM130" s="1">
        <v>1</v>
      </c>
      <c r="AN130" s="1">
        <v>0</v>
      </c>
    </row>
    <row r="131" spans="1:40" hidden="1" x14ac:dyDescent="0.25">
      <c r="A131" s="1">
        <v>8141</v>
      </c>
      <c r="B131" s="1" t="s">
        <v>177</v>
      </c>
      <c r="C131" s="1">
        <v>8</v>
      </c>
      <c r="D131" s="1" t="s">
        <v>174</v>
      </c>
      <c r="E131" s="2">
        <v>695</v>
      </c>
      <c r="F131" s="2">
        <v>5</v>
      </c>
      <c r="G131" s="2">
        <v>0</v>
      </c>
      <c r="H131" s="2">
        <v>0</v>
      </c>
      <c r="I131" s="75">
        <v>1</v>
      </c>
      <c r="J131">
        <v>8</v>
      </c>
      <c r="K131">
        <v>0</v>
      </c>
      <c r="L131">
        <v>3</v>
      </c>
      <c r="M131">
        <v>3</v>
      </c>
      <c r="N131">
        <v>18</v>
      </c>
      <c r="O131">
        <v>1</v>
      </c>
      <c r="P131">
        <v>0</v>
      </c>
      <c r="Q131">
        <v>7</v>
      </c>
      <c r="R131" s="2">
        <v>133</v>
      </c>
      <c r="S131" s="2">
        <v>1</v>
      </c>
      <c r="T131" s="2">
        <v>8</v>
      </c>
      <c r="U131" s="75">
        <v>61</v>
      </c>
      <c r="V131" s="2">
        <v>68</v>
      </c>
      <c r="W131" s="2">
        <v>0</v>
      </c>
      <c r="X131" s="2">
        <v>6</v>
      </c>
      <c r="Y131" s="75">
        <v>46</v>
      </c>
      <c r="Z131" s="2">
        <v>68</v>
      </c>
      <c r="AA131" s="2">
        <v>0</v>
      </c>
      <c r="AB131" s="2">
        <v>1</v>
      </c>
      <c r="AC131" s="75">
        <v>29</v>
      </c>
      <c r="AD131" s="2">
        <v>17732</v>
      </c>
      <c r="AE131" s="3">
        <f t="shared" si="2"/>
        <v>3.9194676291450486E-2</v>
      </c>
      <c r="AF131" s="1">
        <v>0</v>
      </c>
      <c r="AG131" s="1" t="s">
        <v>40</v>
      </c>
      <c r="AH131" s="1" t="s">
        <v>45</v>
      </c>
      <c r="AI131" s="1">
        <v>3.63</v>
      </c>
      <c r="AJ131" s="1">
        <v>0</v>
      </c>
      <c r="AK131" s="1" t="s">
        <v>46</v>
      </c>
      <c r="AL131" s="1">
        <v>2</v>
      </c>
      <c r="AM131" s="1">
        <v>4</v>
      </c>
      <c r="AN131" s="1">
        <v>0</v>
      </c>
    </row>
    <row r="132" spans="1:40" hidden="1" x14ac:dyDescent="0.25">
      <c r="A132" s="1">
        <v>8296</v>
      </c>
      <c r="B132" s="1" t="s">
        <v>178</v>
      </c>
      <c r="C132" s="1">
        <v>8</v>
      </c>
      <c r="D132" s="1" t="s">
        <v>174</v>
      </c>
      <c r="E132" s="2">
        <v>4402</v>
      </c>
      <c r="F132" s="2">
        <v>58</v>
      </c>
      <c r="G132" s="2">
        <v>0</v>
      </c>
      <c r="H132" s="2">
        <v>2</v>
      </c>
      <c r="I132" s="75">
        <v>2</v>
      </c>
      <c r="J132">
        <v>73</v>
      </c>
      <c r="K132">
        <v>0</v>
      </c>
      <c r="L132">
        <v>2</v>
      </c>
      <c r="M132">
        <v>4</v>
      </c>
      <c r="N132">
        <v>130</v>
      </c>
      <c r="O132">
        <v>0</v>
      </c>
      <c r="P132">
        <v>21</v>
      </c>
      <c r="Q132">
        <v>23</v>
      </c>
      <c r="R132" s="2">
        <v>1466</v>
      </c>
      <c r="S132" s="2">
        <v>0</v>
      </c>
      <c r="T132" s="2">
        <v>77</v>
      </c>
      <c r="U132" s="75">
        <v>115</v>
      </c>
      <c r="V132" s="2">
        <v>471</v>
      </c>
      <c r="W132" s="2">
        <v>0</v>
      </c>
      <c r="X132" s="2">
        <v>33</v>
      </c>
      <c r="Y132" s="75">
        <v>29</v>
      </c>
      <c r="Z132" s="2">
        <v>212</v>
      </c>
      <c r="AA132" s="2">
        <v>0</v>
      </c>
      <c r="AB132" s="2">
        <v>12</v>
      </c>
      <c r="AC132" s="75">
        <v>33</v>
      </c>
      <c r="AD132" s="2">
        <v>68594</v>
      </c>
      <c r="AE132" s="3">
        <f t="shared" si="2"/>
        <v>6.4174709158235407E-2</v>
      </c>
      <c r="AF132" s="1">
        <v>0</v>
      </c>
      <c r="AG132" s="1" t="s">
        <v>44</v>
      </c>
      <c r="AH132" s="1" t="s">
        <v>45</v>
      </c>
      <c r="AI132" s="1">
        <v>3.63</v>
      </c>
      <c r="AJ132" s="1">
        <v>0</v>
      </c>
      <c r="AK132" s="1" t="s">
        <v>46</v>
      </c>
      <c r="AL132" s="1">
        <v>4</v>
      </c>
      <c r="AM132" s="1">
        <v>14</v>
      </c>
      <c r="AN132" s="1">
        <v>0</v>
      </c>
    </row>
    <row r="133" spans="1:40" hidden="1" x14ac:dyDescent="0.25">
      <c r="A133" s="1">
        <v>8372</v>
      </c>
      <c r="B133" s="1" t="s">
        <v>179</v>
      </c>
      <c r="C133" s="1">
        <v>8</v>
      </c>
      <c r="D133" s="1" t="s">
        <v>174</v>
      </c>
      <c r="E133" s="2">
        <v>711</v>
      </c>
      <c r="F133" s="2">
        <v>6</v>
      </c>
      <c r="G133" s="2">
        <v>0</v>
      </c>
      <c r="H133" s="2">
        <v>0</v>
      </c>
      <c r="I133" s="75">
        <v>0</v>
      </c>
      <c r="J133">
        <v>12</v>
      </c>
      <c r="K133">
        <v>0</v>
      </c>
      <c r="L133">
        <v>0</v>
      </c>
      <c r="M133">
        <v>0</v>
      </c>
      <c r="N133">
        <v>36</v>
      </c>
      <c r="O133">
        <v>0</v>
      </c>
      <c r="P133">
        <v>2</v>
      </c>
      <c r="Q133">
        <v>10</v>
      </c>
      <c r="R133" s="2">
        <v>314</v>
      </c>
      <c r="S133" s="2">
        <v>3</v>
      </c>
      <c r="T133" s="2">
        <v>19</v>
      </c>
      <c r="U133" s="75">
        <v>35</v>
      </c>
      <c r="V133" s="2">
        <v>32</v>
      </c>
      <c r="W133" s="2">
        <v>3</v>
      </c>
      <c r="X133" s="2">
        <v>4</v>
      </c>
      <c r="Y133" s="75">
        <v>8</v>
      </c>
      <c r="Z133" s="2">
        <v>62</v>
      </c>
      <c r="AA133" s="2">
        <v>0</v>
      </c>
      <c r="AB133" s="2">
        <v>1</v>
      </c>
      <c r="AC133" s="75">
        <v>10</v>
      </c>
      <c r="AD133" s="2">
        <v>23569</v>
      </c>
      <c r="AE133" s="3">
        <f t="shared" si="2"/>
        <v>3.0166744452458739E-2</v>
      </c>
      <c r="AF133" s="1">
        <v>0</v>
      </c>
      <c r="AG133" s="1" t="s">
        <v>40</v>
      </c>
      <c r="AH133" s="1" t="s">
        <v>45</v>
      </c>
      <c r="AI133" s="1">
        <v>3.63</v>
      </c>
      <c r="AJ133" s="1">
        <v>0</v>
      </c>
      <c r="AK133" s="1" t="s">
        <v>46</v>
      </c>
      <c r="AL133" s="1">
        <v>1</v>
      </c>
      <c r="AM133" s="1">
        <v>1</v>
      </c>
      <c r="AN133" s="1">
        <v>0</v>
      </c>
    </row>
    <row r="134" spans="1:40" hidden="1" x14ac:dyDescent="0.25">
      <c r="A134" s="1">
        <v>8421</v>
      </c>
      <c r="B134" s="1" t="s">
        <v>180</v>
      </c>
      <c r="C134" s="1">
        <v>8</v>
      </c>
      <c r="D134" s="1" t="s">
        <v>174</v>
      </c>
      <c r="E134" s="2">
        <v>1002</v>
      </c>
      <c r="F134" s="2">
        <v>12</v>
      </c>
      <c r="G134" s="2">
        <v>0</v>
      </c>
      <c r="H134" s="2">
        <v>0</v>
      </c>
      <c r="I134" s="75">
        <v>5</v>
      </c>
      <c r="J134">
        <v>6</v>
      </c>
      <c r="K134">
        <v>0</v>
      </c>
      <c r="L134">
        <v>0</v>
      </c>
      <c r="M134">
        <v>9</v>
      </c>
      <c r="N134">
        <v>34</v>
      </c>
      <c r="O134">
        <v>0</v>
      </c>
      <c r="P134">
        <v>5</v>
      </c>
      <c r="Q134">
        <v>58</v>
      </c>
      <c r="R134" s="2">
        <v>262</v>
      </c>
      <c r="S134" s="2">
        <v>1</v>
      </c>
      <c r="T134" s="2">
        <v>12</v>
      </c>
      <c r="U134" s="75">
        <v>337</v>
      </c>
      <c r="V134" s="2">
        <v>34</v>
      </c>
      <c r="W134" s="2">
        <v>0</v>
      </c>
      <c r="X134" s="2">
        <v>3</v>
      </c>
      <c r="Y134" s="75">
        <v>87</v>
      </c>
      <c r="Z134" s="2">
        <v>24</v>
      </c>
      <c r="AA134" s="2">
        <v>0</v>
      </c>
      <c r="AB134" s="2">
        <v>7</v>
      </c>
      <c r="AC134" s="75">
        <v>117</v>
      </c>
      <c r="AD134" s="2">
        <v>31193</v>
      </c>
      <c r="AE134" s="3">
        <f t="shared" si="2"/>
        <v>3.2122591607091334E-2</v>
      </c>
      <c r="AF134" s="1">
        <v>0</v>
      </c>
      <c r="AG134" s="1" t="s">
        <v>40</v>
      </c>
      <c r="AH134" s="1" t="s">
        <v>45</v>
      </c>
      <c r="AI134" s="1">
        <v>3.63</v>
      </c>
      <c r="AJ134" s="1">
        <v>0</v>
      </c>
      <c r="AK134" s="1" t="s">
        <v>46</v>
      </c>
      <c r="AL134" s="1">
        <v>1</v>
      </c>
      <c r="AM134" s="1">
        <v>2</v>
      </c>
      <c r="AN134" s="1">
        <v>0</v>
      </c>
    </row>
    <row r="135" spans="1:40" hidden="1" x14ac:dyDescent="0.25">
      <c r="A135" s="1">
        <v>8433</v>
      </c>
      <c r="B135" s="1" t="s">
        <v>181</v>
      </c>
      <c r="C135" s="1">
        <v>8</v>
      </c>
      <c r="D135" s="1" t="s">
        <v>174</v>
      </c>
      <c r="E135" s="2">
        <v>11849</v>
      </c>
      <c r="F135" s="2">
        <v>209</v>
      </c>
      <c r="G135" s="2">
        <v>0</v>
      </c>
      <c r="H135" s="2">
        <v>2</v>
      </c>
      <c r="I135" s="75">
        <v>4</v>
      </c>
      <c r="J135">
        <v>150</v>
      </c>
      <c r="K135">
        <v>1</v>
      </c>
      <c r="L135">
        <v>5</v>
      </c>
      <c r="M135">
        <v>6</v>
      </c>
      <c r="N135">
        <v>263</v>
      </c>
      <c r="O135">
        <v>0</v>
      </c>
      <c r="P135">
        <v>16</v>
      </c>
      <c r="Q135">
        <v>54</v>
      </c>
      <c r="R135" s="2">
        <v>3684</v>
      </c>
      <c r="S135" s="2">
        <v>3</v>
      </c>
      <c r="T135" s="2">
        <v>92</v>
      </c>
      <c r="U135" s="75">
        <v>206</v>
      </c>
      <c r="V135" s="2">
        <v>1074</v>
      </c>
      <c r="W135" s="2">
        <v>1</v>
      </c>
      <c r="X135" s="2">
        <v>26</v>
      </c>
      <c r="Y135" s="75">
        <v>52</v>
      </c>
      <c r="Z135" s="2">
        <v>512</v>
      </c>
      <c r="AA135" s="2">
        <v>0</v>
      </c>
      <c r="AB135" s="2">
        <v>23</v>
      </c>
      <c r="AC135" s="75">
        <v>40</v>
      </c>
      <c r="AD135" s="2">
        <v>143950</v>
      </c>
      <c r="AE135" s="3">
        <f t="shared" si="2"/>
        <v>8.2313303230288293E-2</v>
      </c>
      <c r="AF135" s="1">
        <v>0</v>
      </c>
      <c r="AG135" s="1" t="s">
        <v>44</v>
      </c>
      <c r="AH135" s="1" t="s">
        <v>45</v>
      </c>
      <c r="AI135" s="1">
        <v>3.63</v>
      </c>
      <c r="AJ135" s="1">
        <v>1</v>
      </c>
      <c r="AK135" s="1" t="s">
        <v>42</v>
      </c>
      <c r="AL135" s="1">
        <v>1</v>
      </c>
      <c r="AM135" s="1">
        <v>2</v>
      </c>
      <c r="AN135" s="1">
        <v>1</v>
      </c>
    </row>
    <row r="136" spans="1:40" hidden="1" x14ac:dyDescent="0.25">
      <c r="A136" s="1">
        <v>8436</v>
      </c>
      <c r="B136" s="1" t="s">
        <v>182</v>
      </c>
      <c r="C136" s="1">
        <v>8</v>
      </c>
      <c r="D136" s="1" t="s">
        <v>174</v>
      </c>
      <c r="E136" s="2">
        <v>421</v>
      </c>
      <c r="F136" s="2">
        <v>6</v>
      </c>
      <c r="G136" s="2">
        <v>0</v>
      </c>
      <c r="H136" s="2">
        <v>0</v>
      </c>
      <c r="I136" s="75">
        <v>1</v>
      </c>
      <c r="J136">
        <v>5</v>
      </c>
      <c r="K136">
        <v>0</v>
      </c>
      <c r="L136">
        <v>0</v>
      </c>
      <c r="M136">
        <v>0</v>
      </c>
      <c r="N136">
        <v>14</v>
      </c>
      <c r="O136">
        <v>0</v>
      </c>
      <c r="P136">
        <v>2</v>
      </c>
      <c r="Q136">
        <v>2</v>
      </c>
      <c r="R136" s="2">
        <v>208</v>
      </c>
      <c r="S136" s="2">
        <v>0</v>
      </c>
      <c r="T136" s="2">
        <v>2</v>
      </c>
      <c r="U136" s="75">
        <v>15</v>
      </c>
      <c r="V136" s="2">
        <v>35</v>
      </c>
      <c r="W136" s="2">
        <v>0</v>
      </c>
      <c r="X136" s="2">
        <v>0</v>
      </c>
      <c r="Y136" s="75">
        <v>0</v>
      </c>
      <c r="Z136" s="2">
        <v>16</v>
      </c>
      <c r="AA136" s="2">
        <v>0</v>
      </c>
      <c r="AB136" s="2">
        <v>0</v>
      </c>
      <c r="AC136" s="75">
        <v>4</v>
      </c>
      <c r="AD136" s="2">
        <v>21876</v>
      </c>
      <c r="AE136" s="3">
        <f t="shared" si="2"/>
        <v>1.924483452185043E-2</v>
      </c>
      <c r="AF136" s="1">
        <v>0</v>
      </c>
      <c r="AG136" s="1" t="s">
        <v>40</v>
      </c>
      <c r="AH136" s="1" t="s">
        <v>45</v>
      </c>
      <c r="AI136" s="1">
        <v>3.63</v>
      </c>
      <c r="AJ136" s="1">
        <v>0</v>
      </c>
      <c r="AK136" s="1" t="s">
        <v>46</v>
      </c>
      <c r="AL136" s="1">
        <v>1</v>
      </c>
      <c r="AM136" s="1">
        <v>1</v>
      </c>
      <c r="AN136" s="1">
        <v>0</v>
      </c>
    </row>
    <row r="137" spans="1:40" hidden="1" x14ac:dyDescent="0.25">
      <c r="A137" s="1">
        <v>8520</v>
      </c>
      <c r="B137" s="1" t="s">
        <v>183</v>
      </c>
      <c r="C137" s="1">
        <v>8</v>
      </c>
      <c r="D137" s="1" t="s">
        <v>174</v>
      </c>
      <c r="E137" s="2">
        <v>1964</v>
      </c>
      <c r="F137" s="2">
        <v>19</v>
      </c>
      <c r="G137" s="2">
        <v>0</v>
      </c>
      <c r="H137" s="2">
        <v>0</v>
      </c>
      <c r="I137" s="75">
        <v>2</v>
      </c>
      <c r="J137">
        <v>25</v>
      </c>
      <c r="K137">
        <v>0</v>
      </c>
      <c r="L137">
        <v>0</v>
      </c>
      <c r="M137">
        <v>4</v>
      </c>
      <c r="N137">
        <v>67</v>
      </c>
      <c r="O137">
        <v>1</v>
      </c>
      <c r="P137">
        <v>3</v>
      </c>
      <c r="Q137">
        <v>59</v>
      </c>
      <c r="R137" s="2">
        <v>961</v>
      </c>
      <c r="S137" s="2">
        <v>1</v>
      </c>
      <c r="T137" s="2">
        <v>35</v>
      </c>
      <c r="U137" s="75">
        <v>212</v>
      </c>
      <c r="V137" s="2">
        <v>186</v>
      </c>
      <c r="W137" s="2">
        <v>0</v>
      </c>
      <c r="X137" s="2">
        <v>5</v>
      </c>
      <c r="Y137" s="75">
        <v>76</v>
      </c>
      <c r="Z137" s="2">
        <v>122</v>
      </c>
      <c r="AA137" s="2">
        <v>0</v>
      </c>
      <c r="AB137" s="2">
        <v>2</v>
      </c>
      <c r="AC137" s="75">
        <v>36</v>
      </c>
      <c r="AD137" s="2">
        <v>32365</v>
      </c>
      <c r="AE137" s="3">
        <f t="shared" si="2"/>
        <v>6.0682836397342808E-2</v>
      </c>
      <c r="AF137" s="1">
        <v>0</v>
      </c>
      <c r="AG137" s="1" t="s">
        <v>44</v>
      </c>
      <c r="AH137" s="1" t="s">
        <v>45</v>
      </c>
      <c r="AI137" s="1">
        <v>3.63</v>
      </c>
      <c r="AJ137" s="1">
        <v>0</v>
      </c>
      <c r="AK137" s="1" t="s">
        <v>46</v>
      </c>
      <c r="AL137" s="1">
        <v>2</v>
      </c>
      <c r="AM137" s="1">
        <v>4</v>
      </c>
      <c r="AN137" s="1">
        <v>0</v>
      </c>
    </row>
    <row r="138" spans="1:40" hidden="1" x14ac:dyDescent="0.25">
      <c r="A138" s="1">
        <v>8549</v>
      </c>
      <c r="B138" s="1" t="s">
        <v>184</v>
      </c>
      <c r="C138" s="1">
        <v>8</v>
      </c>
      <c r="D138" s="1" t="s">
        <v>174</v>
      </c>
      <c r="E138" s="2">
        <v>370</v>
      </c>
      <c r="F138" s="2">
        <v>5</v>
      </c>
      <c r="G138" s="2">
        <v>0</v>
      </c>
      <c r="H138" s="2">
        <v>0</v>
      </c>
      <c r="I138" s="75">
        <v>0</v>
      </c>
      <c r="J138">
        <v>5</v>
      </c>
      <c r="K138">
        <v>0</v>
      </c>
      <c r="L138">
        <v>1</v>
      </c>
      <c r="M138">
        <v>0</v>
      </c>
      <c r="N138">
        <v>17</v>
      </c>
      <c r="O138">
        <v>0</v>
      </c>
      <c r="P138">
        <v>4</v>
      </c>
      <c r="Q138">
        <v>1</v>
      </c>
      <c r="R138" s="2">
        <v>176</v>
      </c>
      <c r="S138" s="2">
        <v>0</v>
      </c>
      <c r="T138" s="2">
        <v>27</v>
      </c>
      <c r="U138" s="75">
        <v>11</v>
      </c>
      <c r="V138" s="2">
        <v>24</v>
      </c>
      <c r="W138" s="2">
        <v>0</v>
      </c>
      <c r="X138" s="2">
        <v>3</v>
      </c>
      <c r="Y138" s="75">
        <v>4</v>
      </c>
      <c r="Z138" s="2">
        <v>21</v>
      </c>
      <c r="AA138" s="2">
        <v>0</v>
      </c>
      <c r="AB138" s="2">
        <v>5</v>
      </c>
      <c r="AC138" s="75">
        <v>3</v>
      </c>
      <c r="AD138" s="2">
        <v>7327</v>
      </c>
      <c r="AE138" s="3">
        <f t="shared" si="2"/>
        <v>5.0498157499658795E-2</v>
      </c>
      <c r="AF138" s="1">
        <v>0</v>
      </c>
      <c r="AG138" s="1" t="s">
        <v>40</v>
      </c>
      <c r="AH138" s="1" t="s">
        <v>45</v>
      </c>
      <c r="AI138" s="1">
        <v>3.63</v>
      </c>
      <c r="AJ138" s="1">
        <v>0</v>
      </c>
      <c r="AK138" s="1" t="s">
        <v>46</v>
      </c>
      <c r="AL138" s="1">
        <v>1</v>
      </c>
      <c r="AM138" s="1">
        <v>1</v>
      </c>
      <c r="AN138" s="1">
        <v>0</v>
      </c>
    </row>
    <row r="139" spans="1:40" hidden="1" x14ac:dyDescent="0.25">
      <c r="A139" s="1">
        <v>8558</v>
      </c>
      <c r="B139" s="1" t="s">
        <v>185</v>
      </c>
      <c r="C139" s="1">
        <v>8</v>
      </c>
      <c r="D139" s="1" t="s">
        <v>174</v>
      </c>
      <c r="E139" s="2">
        <v>697</v>
      </c>
      <c r="F139" s="2">
        <v>12</v>
      </c>
      <c r="G139" s="2">
        <v>0</v>
      </c>
      <c r="H139" s="2">
        <v>0</v>
      </c>
      <c r="I139" s="75">
        <v>2</v>
      </c>
      <c r="J139">
        <v>11</v>
      </c>
      <c r="K139">
        <v>0</v>
      </c>
      <c r="L139">
        <v>0</v>
      </c>
      <c r="M139">
        <v>1</v>
      </c>
      <c r="N139">
        <v>10</v>
      </c>
      <c r="O139">
        <v>0</v>
      </c>
      <c r="P139">
        <v>5</v>
      </c>
      <c r="Q139">
        <v>8</v>
      </c>
      <c r="R139" s="2">
        <v>245</v>
      </c>
      <c r="S139" s="2">
        <v>1</v>
      </c>
      <c r="T139" s="2">
        <v>10</v>
      </c>
      <c r="U139" s="75">
        <v>41</v>
      </c>
      <c r="V139" s="2">
        <v>70</v>
      </c>
      <c r="W139" s="2">
        <v>1</v>
      </c>
      <c r="X139" s="2">
        <v>1</v>
      </c>
      <c r="Y139" s="75">
        <v>4</v>
      </c>
      <c r="Z139" s="2">
        <v>71</v>
      </c>
      <c r="AA139" s="2">
        <v>0</v>
      </c>
      <c r="AB139" s="2">
        <v>3</v>
      </c>
      <c r="AC139" s="75">
        <v>19</v>
      </c>
      <c r="AD139" s="2">
        <v>20207</v>
      </c>
      <c r="AE139" s="3">
        <f t="shared" si="2"/>
        <v>3.4492997476122139E-2</v>
      </c>
      <c r="AF139" s="1">
        <v>0</v>
      </c>
      <c r="AG139" s="1" t="s">
        <v>40</v>
      </c>
      <c r="AH139" s="1" t="s">
        <v>45</v>
      </c>
      <c r="AI139" s="1">
        <v>3.63</v>
      </c>
      <c r="AJ139" s="1">
        <v>0</v>
      </c>
      <c r="AK139" s="1" t="s">
        <v>46</v>
      </c>
      <c r="AL139" s="1">
        <v>1</v>
      </c>
      <c r="AM139" s="1">
        <v>1</v>
      </c>
      <c r="AN139" s="1">
        <v>0</v>
      </c>
    </row>
    <row r="140" spans="1:40" hidden="1" x14ac:dyDescent="0.25">
      <c r="A140" s="1">
        <v>8560</v>
      </c>
      <c r="B140" s="1" t="s">
        <v>186</v>
      </c>
      <c r="C140" s="1">
        <v>8</v>
      </c>
      <c r="D140" s="1" t="s">
        <v>174</v>
      </c>
      <c r="E140" s="2">
        <v>1684</v>
      </c>
      <c r="F140" s="2">
        <v>33</v>
      </c>
      <c r="G140" s="2">
        <v>0</v>
      </c>
      <c r="H140" s="2">
        <v>0</v>
      </c>
      <c r="I140" s="75">
        <v>2</v>
      </c>
      <c r="J140">
        <v>29</v>
      </c>
      <c r="K140">
        <v>0</v>
      </c>
      <c r="L140">
        <v>1</v>
      </c>
      <c r="M140">
        <v>0</v>
      </c>
      <c r="N140">
        <v>88</v>
      </c>
      <c r="O140">
        <v>0</v>
      </c>
      <c r="P140">
        <v>0</v>
      </c>
      <c r="Q140">
        <v>12</v>
      </c>
      <c r="R140" s="2">
        <v>438</v>
      </c>
      <c r="S140" s="2">
        <v>1</v>
      </c>
      <c r="T140" s="2">
        <v>8</v>
      </c>
      <c r="U140" s="75">
        <v>59</v>
      </c>
      <c r="V140" s="2">
        <v>145</v>
      </c>
      <c r="W140" s="2">
        <v>0</v>
      </c>
      <c r="X140" s="2">
        <v>14</v>
      </c>
      <c r="Y140" s="75">
        <v>14</v>
      </c>
      <c r="Z140" s="2">
        <v>133</v>
      </c>
      <c r="AA140" s="2">
        <v>0</v>
      </c>
      <c r="AB140" s="2">
        <v>9</v>
      </c>
      <c r="AC140" s="75">
        <v>21</v>
      </c>
      <c r="AD140" s="2">
        <v>26689</v>
      </c>
      <c r="AE140" s="3">
        <f t="shared" si="2"/>
        <v>6.3097156131739662E-2</v>
      </c>
      <c r="AF140" s="1">
        <v>0</v>
      </c>
      <c r="AG140" s="1" t="s">
        <v>40</v>
      </c>
      <c r="AH140" s="1" t="s">
        <v>45</v>
      </c>
      <c r="AI140" s="1">
        <v>3.63</v>
      </c>
      <c r="AJ140" s="1">
        <v>0</v>
      </c>
      <c r="AK140" s="1" t="s">
        <v>46</v>
      </c>
      <c r="AL140" s="1">
        <v>1</v>
      </c>
      <c r="AM140" s="1">
        <v>1</v>
      </c>
      <c r="AN140" s="1">
        <v>0</v>
      </c>
    </row>
    <row r="141" spans="1:40" hidden="1" x14ac:dyDescent="0.25">
      <c r="A141" s="1">
        <v>8573</v>
      </c>
      <c r="B141" s="1" t="s">
        <v>187</v>
      </c>
      <c r="C141" s="1">
        <v>8</v>
      </c>
      <c r="D141" s="1" t="s">
        <v>174</v>
      </c>
      <c r="E141" s="2">
        <v>2458</v>
      </c>
      <c r="F141" s="2">
        <v>46</v>
      </c>
      <c r="G141" s="2">
        <v>0</v>
      </c>
      <c r="H141" s="2">
        <v>3</v>
      </c>
      <c r="I141" s="75">
        <v>3</v>
      </c>
      <c r="J141">
        <v>44</v>
      </c>
      <c r="K141">
        <v>0</v>
      </c>
      <c r="L141">
        <v>4</v>
      </c>
      <c r="M141">
        <v>6</v>
      </c>
      <c r="N141">
        <v>49</v>
      </c>
      <c r="O141">
        <v>0</v>
      </c>
      <c r="P141">
        <v>12</v>
      </c>
      <c r="Q141">
        <v>20</v>
      </c>
      <c r="R141" s="2">
        <v>624</v>
      </c>
      <c r="S141" s="2">
        <v>0</v>
      </c>
      <c r="T141" s="2">
        <v>99</v>
      </c>
      <c r="U141" s="75">
        <v>169</v>
      </c>
      <c r="V141" s="2">
        <v>111</v>
      </c>
      <c r="W141" s="2">
        <v>0</v>
      </c>
      <c r="X141" s="2">
        <v>17</v>
      </c>
      <c r="Y141" s="75">
        <v>35</v>
      </c>
      <c r="Z141" s="2">
        <v>228</v>
      </c>
      <c r="AA141" s="2">
        <v>0</v>
      </c>
      <c r="AB141" s="2">
        <v>33</v>
      </c>
      <c r="AC141" s="75">
        <v>50</v>
      </c>
      <c r="AD141" s="2">
        <v>55463</v>
      </c>
      <c r="AE141" s="3">
        <f t="shared" si="2"/>
        <v>4.4317833510628707E-2</v>
      </c>
      <c r="AF141" s="1">
        <v>0</v>
      </c>
      <c r="AG141" s="1" t="s">
        <v>44</v>
      </c>
      <c r="AH141" s="1" t="s">
        <v>45</v>
      </c>
      <c r="AI141" s="1">
        <v>3.63</v>
      </c>
      <c r="AJ141" s="1">
        <v>0</v>
      </c>
      <c r="AK141" s="1" t="s">
        <v>46</v>
      </c>
      <c r="AL141" s="1">
        <v>2</v>
      </c>
      <c r="AM141" s="1">
        <v>7</v>
      </c>
      <c r="AN141" s="1">
        <v>0</v>
      </c>
    </row>
    <row r="142" spans="1:40" hidden="1" x14ac:dyDescent="0.25">
      <c r="A142" s="1">
        <v>8606</v>
      </c>
      <c r="B142" s="1" t="s">
        <v>188</v>
      </c>
      <c r="C142" s="1">
        <v>8</v>
      </c>
      <c r="D142" s="1" t="s">
        <v>174</v>
      </c>
      <c r="E142" s="2">
        <v>798</v>
      </c>
      <c r="F142" s="2">
        <v>13</v>
      </c>
      <c r="G142" s="2">
        <v>0</v>
      </c>
      <c r="H142" s="2">
        <v>0</v>
      </c>
      <c r="I142" s="75">
        <v>2</v>
      </c>
      <c r="J142">
        <v>12</v>
      </c>
      <c r="K142">
        <v>0</v>
      </c>
      <c r="L142">
        <v>0</v>
      </c>
      <c r="M142">
        <v>3</v>
      </c>
      <c r="N142">
        <v>21</v>
      </c>
      <c r="O142">
        <v>0</v>
      </c>
      <c r="P142">
        <v>0</v>
      </c>
      <c r="Q142">
        <v>45</v>
      </c>
      <c r="R142" s="2">
        <v>238</v>
      </c>
      <c r="S142" s="2">
        <v>0</v>
      </c>
      <c r="T142" s="2">
        <v>6</v>
      </c>
      <c r="U142" s="75">
        <v>135</v>
      </c>
      <c r="V142" s="2">
        <v>33</v>
      </c>
      <c r="W142" s="2">
        <v>0</v>
      </c>
      <c r="X142" s="2">
        <v>0</v>
      </c>
      <c r="Y142" s="75">
        <v>29</v>
      </c>
      <c r="Z142" s="2">
        <v>28</v>
      </c>
      <c r="AA142" s="2">
        <v>0</v>
      </c>
      <c r="AB142" s="2">
        <v>2</v>
      </c>
      <c r="AC142" s="75">
        <v>15</v>
      </c>
      <c r="AD142" s="2">
        <v>29016</v>
      </c>
      <c r="AE142" s="3">
        <f t="shared" si="2"/>
        <v>2.7502067824648469E-2</v>
      </c>
      <c r="AF142" s="1">
        <v>0</v>
      </c>
      <c r="AG142" s="1" t="s">
        <v>44</v>
      </c>
      <c r="AH142" s="1" t="s">
        <v>45</v>
      </c>
      <c r="AI142" s="1">
        <v>3.63</v>
      </c>
      <c r="AJ142" s="1">
        <v>0</v>
      </c>
      <c r="AK142" s="1" t="s">
        <v>46</v>
      </c>
      <c r="AL142" s="1">
        <v>1</v>
      </c>
      <c r="AM142" s="1">
        <v>2</v>
      </c>
      <c r="AN142" s="1">
        <v>0</v>
      </c>
    </row>
    <row r="143" spans="1:40" hidden="1" x14ac:dyDescent="0.25">
      <c r="A143" s="1">
        <v>8634</v>
      </c>
      <c r="B143" s="1" t="s">
        <v>189</v>
      </c>
      <c r="C143" s="1">
        <v>8</v>
      </c>
      <c r="D143" s="1" t="s">
        <v>174</v>
      </c>
      <c r="E143" s="2">
        <v>4451</v>
      </c>
      <c r="F143" s="2">
        <v>40</v>
      </c>
      <c r="G143" s="2">
        <v>0</v>
      </c>
      <c r="H143" s="2">
        <v>1</v>
      </c>
      <c r="I143" s="75">
        <v>0</v>
      </c>
      <c r="J143">
        <v>47</v>
      </c>
      <c r="K143">
        <v>0</v>
      </c>
      <c r="L143">
        <v>0</v>
      </c>
      <c r="M143">
        <v>0</v>
      </c>
      <c r="N143">
        <v>99</v>
      </c>
      <c r="O143">
        <v>0</v>
      </c>
      <c r="P143">
        <v>0</v>
      </c>
      <c r="Q143">
        <v>16</v>
      </c>
      <c r="R143" s="2">
        <v>1468</v>
      </c>
      <c r="S143" s="2">
        <v>0</v>
      </c>
      <c r="T143" s="2">
        <v>26</v>
      </c>
      <c r="U143" s="75">
        <v>56</v>
      </c>
      <c r="V143" s="2">
        <v>485</v>
      </c>
      <c r="W143" s="2">
        <v>0</v>
      </c>
      <c r="X143" s="2">
        <v>10</v>
      </c>
      <c r="Y143" s="75">
        <v>10</v>
      </c>
      <c r="Z143" s="2">
        <v>280</v>
      </c>
      <c r="AA143" s="2">
        <v>0</v>
      </c>
      <c r="AB143" s="2">
        <v>2</v>
      </c>
      <c r="AC143" s="75">
        <v>11</v>
      </c>
      <c r="AD143" s="2">
        <v>36300</v>
      </c>
      <c r="AE143" s="3">
        <f t="shared" si="2"/>
        <v>0.12261707988980716</v>
      </c>
      <c r="AF143" s="1">
        <v>0</v>
      </c>
      <c r="AG143" s="1" t="s">
        <v>40</v>
      </c>
      <c r="AH143" s="1" t="s">
        <v>45</v>
      </c>
      <c r="AI143" s="1">
        <v>3.63</v>
      </c>
      <c r="AJ143" s="1">
        <v>0</v>
      </c>
      <c r="AK143" s="1" t="s">
        <v>46</v>
      </c>
      <c r="AL143" s="1">
        <v>1</v>
      </c>
      <c r="AM143" s="1">
        <v>1</v>
      </c>
      <c r="AN143" s="1">
        <v>1</v>
      </c>
    </row>
    <row r="144" spans="1:40" hidden="1" x14ac:dyDescent="0.25">
      <c r="A144" s="1">
        <v>8638</v>
      </c>
      <c r="B144" s="1" t="s">
        <v>131</v>
      </c>
      <c r="C144" s="1">
        <v>8</v>
      </c>
      <c r="D144" s="1" t="s">
        <v>174</v>
      </c>
      <c r="E144" s="2">
        <v>4636</v>
      </c>
      <c r="F144" s="2">
        <v>54</v>
      </c>
      <c r="G144" s="2">
        <v>0</v>
      </c>
      <c r="H144" s="2">
        <v>2</v>
      </c>
      <c r="I144" s="75">
        <v>4</v>
      </c>
      <c r="J144">
        <v>44</v>
      </c>
      <c r="K144">
        <v>0</v>
      </c>
      <c r="L144">
        <v>2</v>
      </c>
      <c r="M144">
        <v>1</v>
      </c>
      <c r="N144">
        <v>151</v>
      </c>
      <c r="O144">
        <v>4</v>
      </c>
      <c r="P144">
        <v>14</v>
      </c>
      <c r="Q144">
        <v>24</v>
      </c>
      <c r="R144" s="2">
        <v>1210</v>
      </c>
      <c r="S144" s="2">
        <v>24</v>
      </c>
      <c r="T144" s="2">
        <v>40</v>
      </c>
      <c r="U144" s="75">
        <v>171</v>
      </c>
      <c r="V144" s="2">
        <v>291</v>
      </c>
      <c r="W144" s="2">
        <v>0</v>
      </c>
      <c r="X144" s="2">
        <v>5</v>
      </c>
      <c r="Y144" s="75">
        <v>45</v>
      </c>
      <c r="Z144" s="2">
        <v>430</v>
      </c>
      <c r="AA144" s="2">
        <v>6</v>
      </c>
      <c r="AB144" s="2">
        <v>19</v>
      </c>
      <c r="AC144" s="75">
        <v>107</v>
      </c>
      <c r="AD144" s="2">
        <v>104302</v>
      </c>
      <c r="AE144" s="3">
        <f t="shared" si="2"/>
        <v>4.4447853348929069E-2</v>
      </c>
      <c r="AF144" s="1">
        <v>0</v>
      </c>
      <c r="AG144" s="1" t="s">
        <v>44</v>
      </c>
      <c r="AH144" s="1" t="s">
        <v>45</v>
      </c>
      <c r="AI144" s="1">
        <v>3.63</v>
      </c>
      <c r="AJ144" s="1">
        <v>0</v>
      </c>
      <c r="AK144" s="1" t="s">
        <v>46</v>
      </c>
      <c r="AL144" s="1">
        <v>19</v>
      </c>
      <c r="AM144" s="1">
        <v>13</v>
      </c>
      <c r="AN144" s="1">
        <v>1</v>
      </c>
    </row>
    <row r="145" spans="1:40" hidden="1" x14ac:dyDescent="0.25">
      <c r="A145" s="1">
        <v>8675</v>
      </c>
      <c r="B145" s="1" t="s">
        <v>190</v>
      </c>
      <c r="C145" s="1">
        <v>8</v>
      </c>
      <c r="D145" s="1" t="s">
        <v>174</v>
      </c>
      <c r="E145" s="2">
        <v>315</v>
      </c>
      <c r="F145" s="2">
        <v>5</v>
      </c>
      <c r="G145" s="2">
        <v>0</v>
      </c>
      <c r="H145" s="2">
        <v>0</v>
      </c>
      <c r="I145" s="75">
        <v>0</v>
      </c>
      <c r="J145">
        <v>1</v>
      </c>
      <c r="K145">
        <v>0</v>
      </c>
      <c r="L145">
        <v>0</v>
      </c>
      <c r="M145">
        <v>1</v>
      </c>
      <c r="N145">
        <v>17</v>
      </c>
      <c r="O145">
        <v>0</v>
      </c>
      <c r="P145">
        <v>0</v>
      </c>
      <c r="Q145">
        <v>2</v>
      </c>
      <c r="R145" s="2">
        <v>164</v>
      </c>
      <c r="S145" s="2">
        <v>0</v>
      </c>
      <c r="T145" s="2">
        <v>2</v>
      </c>
      <c r="U145" s="75">
        <v>27</v>
      </c>
      <c r="V145" s="2">
        <v>35</v>
      </c>
      <c r="W145" s="2">
        <v>0</v>
      </c>
      <c r="X145" s="2">
        <v>0</v>
      </c>
      <c r="Y145" s="75">
        <v>7</v>
      </c>
      <c r="Z145" s="2">
        <v>31</v>
      </c>
      <c r="AA145" s="2">
        <v>0</v>
      </c>
      <c r="AB145" s="2">
        <v>5</v>
      </c>
      <c r="AC145" s="75">
        <v>9</v>
      </c>
      <c r="AD145" s="2">
        <v>17912</v>
      </c>
      <c r="AE145" s="3">
        <f t="shared" si="2"/>
        <v>1.7585975882090221E-2</v>
      </c>
      <c r="AF145" s="1">
        <v>0</v>
      </c>
      <c r="AG145" s="1" t="s">
        <v>44</v>
      </c>
      <c r="AH145" s="1" t="s">
        <v>45</v>
      </c>
      <c r="AI145" s="1">
        <v>3.63</v>
      </c>
      <c r="AJ145" s="1">
        <v>0</v>
      </c>
      <c r="AK145" s="1" t="s">
        <v>46</v>
      </c>
      <c r="AL145" s="1">
        <v>1</v>
      </c>
      <c r="AM145" s="1">
        <v>1</v>
      </c>
      <c r="AN145" s="1">
        <v>0</v>
      </c>
    </row>
    <row r="146" spans="1:40" hidden="1" x14ac:dyDescent="0.25">
      <c r="A146" s="1">
        <v>8685</v>
      </c>
      <c r="B146" s="1" t="s">
        <v>191</v>
      </c>
      <c r="C146" s="1">
        <v>8</v>
      </c>
      <c r="D146" s="1" t="s">
        <v>174</v>
      </c>
      <c r="E146" s="2">
        <v>2606</v>
      </c>
      <c r="F146" s="2">
        <v>24</v>
      </c>
      <c r="G146" s="2">
        <v>0</v>
      </c>
      <c r="H146" s="2">
        <v>0</v>
      </c>
      <c r="I146" s="75">
        <v>3</v>
      </c>
      <c r="J146">
        <v>37</v>
      </c>
      <c r="K146">
        <v>0</v>
      </c>
      <c r="L146">
        <v>0</v>
      </c>
      <c r="M146">
        <v>5</v>
      </c>
      <c r="N146">
        <v>128</v>
      </c>
      <c r="O146">
        <v>0</v>
      </c>
      <c r="P146">
        <v>5</v>
      </c>
      <c r="Q146">
        <v>60</v>
      </c>
      <c r="R146" s="2">
        <v>844</v>
      </c>
      <c r="S146" s="2">
        <v>1</v>
      </c>
      <c r="T146" s="2">
        <v>20</v>
      </c>
      <c r="U146" s="75">
        <v>227</v>
      </c>
      <c r="V146" s="2">
        <v>247</v>
      </c>
      <c r="W146" s="2">
        <v>0</v>
      </c>
      <c r="X146" s="2">
        <v>18</v>
      </c>
      <c r="Y146" s="75">
        <v>51</v>
      </c>
      <c r="Z146" s="2">
        <v>228</v>
      </c>
      <c r="AA146" s="2">
        <v>1</v>
      </c>
      <c r="AB146" s="2">
        <v>7</v>
      </c>
      <c r="AC146" s="75">
        <v>56</v>
      </c>
      <c r="AD146" s="2">
        <v>33353</v>
      </c>
      <c r="AE146" s="3">
        <f t="shared" si="2"/>
        <v>7.8133900998410943E-2</v>
      </c>
      <c r="AF146" s="1">
        <v>0</v>
      </c>
      <c r="AG146" s="1" t="s">
        <v>44</v>
      </c>
      <c r="AH146" s="1" t="s">
        <v>45</v>
      </c>
      <c r="AI146" s="1">
        <v>3.63</v>
      </c>
      <c r="AJ146" s="1">
        <v>0</v>
      </c>
      <c r="AK146" s="1" t="s">
        <v>46</v>
      </c>
      <c r="AL146" s="1">
        <v>2</v>
      </c>
      <c r="AM146" s="1">
        <v>2</v>
      </c>
      <c r="AN146" s="1">
        <v>1</v>
      </c>
    </row>
    <row r="147" spans="1:40" hidden="1" x14ac:dyDescent="0.25">
      <c r="A147" s="1">
        <v>8758</v>
      </c>
      <c r="B147" s="1" t="s">
        <v>192</v>
      </c>
      <c r="C147" s="1">
        <v>8</v>
      </c>
      <c r="D147" s="1" t="s">
        <v>174</v>
      </c>
      <c r="E147" s="2">
        <v>52338</v>
      </c>
      <c r="F147" s="2">
        <v>865</v>
      </c>
      <c r="G147" s="2">
        <v>1</v>
      </c>
      <c r="H147" s="2">
        <v>9</v>
      </c>
      <c r="I147" s="75">
        <v>25</v>
      </c>
      <c r="J147">
        <v>678</v>
      </c>
      <c r="K147">
        <v>0</v>
      </c>
      <c r="L147">
        <v>4</v>
      </c>
      <c r="M147">
        <v>26</v>
      </c>
      <c r="N147">
        <v>1176</v>
      </c>
      <c r="O147">
        <v>1</v>
      </c>
      <c r="P147">
        <v>52</v>
      </c>
      <c r="Q147">
        <v>152</v>
      </c>
      <c r="R147" s="2">
        <v>18927</v>
      </c>
      <c r="S147" s="2">
        <v>8</v>
      </c>
      <c r="T147" s="2">
        <v>267</v>
      </c>
      <c r="U147" s="75">
        <v>1124</v>
      </c>
      <c r="V147" s="2">
        <v>5423</v>
      </c>
      <c r="W147" s="2">
        <v>1</v>
      </c>
      <c r="X147" s="2">
        <v>83</v>
      </c>
      <c r="Y147" s="75">
        <v>286</v>
      </c>
      <c r="Z147" s="2">
        <v>3178</v>
      </c>
      <c r="AA147" s="2">
        <v>1</v>
      </c>
      <c r="AB147" s="2">
        <v>60</v>
      </c>
      <c r="AC147" s="75">
        <v>300</v>
      </c>
      <c r="AD147" s="2">
        <v>681835</v>
      </c>
      <c r="AE147" s="3">
        <f t="shared" si="2"/>
        <v>7.6760506574171175E-2</v>
      </c>
      <c r="AF147" s="1">
        <v>1</v>
      </c>
      <c r="AG147" s="1" t="s">
        <v>44</v>
      </c>
      <c r="AH147" s="1" t="s">
        <v>45</v>
      </c>
      <c r="AI147" s="1">
        <v>3.63</v>
      </c>
      <c r="AJ147" s="1">
        <v>1</v>
      </c>
      <c r="AK147" s="1" t="s">
        <v>42</v>
      </c>
      <c r="AL147" s="1">
        <v>101</v>
      </c>
      <c r="AM147" s="1">
        <v>78</v>
      </c>
      <c r="AN147" s="1">
        <v>0</v>
      </c>
    </row>
    <row r="148" spans="1:40" hidden="1" x14ac:dyDescent="0.25">
      <c r="A148" s="1">
        <v>8770</v>
      </c>
      <c r="B148" s="1" t="s">
        <v>193</v>
      </c>
      <c r="C148" s="1">
        <v>8</v>
      </c>
      <c r="D148" s="1" t="s">
        <v>174</v>
      </c>
      <c r="E148" s="2">
        <v>642</v>
      </c>
      <c r="F148" s="2">
        <v>6</v>
      </c>
      <c r="G148" s="2">
        <v>0</v>
      </c>
      <c r="H148" s="2">
        <v>0</v>
      </c>
      <c r="I148" s="75">
        <v>3</v>
      </c>
      <c r="J148">
        <v>5</v>
      </c>
      <c r="K148">
        <v>0</v>
      </c>
      <c r="L148">
        <v>0</v>
      </c>
      <c r="M148">
        <v>1</v>
      </c>
      <c r="N148">
        <v>15</v>
      </c>
      <c r="O148">
        <v>0</v>
      </c>
      <c r="P148">
        <v>0</v>
      </c>
      <c r="Q148">
        <v>24</v>
      </c>
      <c r="R148" s="2">
        <v>155</v>
      </c>
      <c r="S148" s="2">
        <v>0</v>
      </c>
      <c r="T148" s="2">
        <v>2</v>
      </c>
      <c r="U148" s="75">
        <v>96</v>
      </c>
      <c r="V148" s="2">
        <v>52</v>
      </c>
      <c r="W148" s="2">
        <v>0</v>
      </c>
      <c r="X148" s="2">
        <v>1</v>
      </c>
      <c r="Y148" s="75">
        <v>30</v>
      </c>
      <c r="Z148" s="2">
        <v>24</v>
      </c>
      <c r="AA148" s="2">
        <v>0</v>
      </c>
      <c r="AB148" s="2">
        <v>2</v>
      </c>
      <c r="AC148" s="75">
        <v>23</v>
      </c>
      <c r="AD148" s="2">
        <v>13185</v>
      </c>
      <c r="AE148" s="3">
        <f t="shared" si="2"/>
        <v>4.869169510807736E-2</v>
      </c>
      <c r="AF148" s="1">
        <v>0</v>
      </c>
      <c r="AG148" s="1" t="s">
        <v>44</v>
      </c>
      <c r="AH148" s="1" t="s">
        <v>45</v>
      </c>
      <c r="AI148" s="1">
        <v>3.63</v>
      </c>
      <c r="AJ148" s="1">
        <v>0</v>
      </c>
      <c r="AK148" s="1" t="s">
        <v>46</v>
      </c>
      <c r="AL148" s="1">
        <v>1</v>
      </c>
      <c r="AM148" s="1">
        <v>1</v>
      </c>
      <c r="AN148" s="1">
        <v>1</v>
      </c>
    </row>
    <row r="149" spans="1:40" hidden="1" x14ac:dyDescent="0.25">
      <c r="A149" s="1">
        <v>8832</v>
      </c>
      <c r="B149" s="1" t="s">
        <v>194</v>
      </c>
      <c r="C149" s="1">
        <v>8</v>
      </c>
      <c r="D149" s="1" t="s">
        <v>174</v>
      </c>
      <c r="E149" s="2">
        <v>489</v>
      </c>
      <c r="F149" s="2">
        <v>6</v>
      </c>
      <c r="G149" s="2">
        <v>0</v>
      </c>
      <c r="H149" s="2">
        <v>0</v>
      </c>
      <c r="I149" s="75">
        <v>0</v>
      </c>
      <c r="J149">
        <v>4</v>
      </c>
      <c r="K149">
        <v>0</v>
      </c>
      <c r="L149">
        <v>0</v>
      </c>
      <c r="M149">
        <v>0</v>
      </c>
      <c r="N149">
        <v>15</v>
      </c>
      <c r="O149">
        <v>0</v>
      </c>
      <c r="P149">
        <v>2</v>
      </c>
      <c r="Q149">
        <v>4</v>
      </c>
      <c r="R149" s="2">
        <v>169</v>
      </c>
      <c r="S149" s="2">
        <v>0</v>
      </c>
      <c r="T149" s="2">
        <v>14</v>
      </c>
      <c r="U149" s="75">
        <v>16</v>
      </c>
      <c r="V149" s="2">
        <v>33</v>
      </c>
      <c r="W149" s="2">
        <v>0</v>
      </c>
      <c r="X149" s="2">
        <v>10</v>
      </c>
      <c r="Y149" s="75">
        <v>4</v>
      </c>
      <c r="Z149" s="2">
        <v>27</v>
      </c>
      <c r="AA149" s="2">
        <v>0</v>
      </c>
      <c r="AB149" s="2">
        <v>5</v>
      </c>
      <c r="AC149" s="75">
        <v>7</v>
      </c>
      <c r="AD149" s="2">
        <v>19263</v>
      </c>
      <c r="AE149" s="3">
        <f t="shared" si="2"/>
        <v>2.5385453979130976E-2</v>
      </c>
      <c r="AF149" s="1">
        <v>0</v>
      </c>
      <c r="AG149" s="1" t="s">
        <v>44</v>
      </c>
      <c r="AH149" s="1" t="s">
        <v>45</v>
      </c>
      <c r="AI149" s="1">
        <v>3.63</v>
      </c>
      <c r="AJ149" s="1">
        <v>0</v>
      </c>
      <c r="AK149" s="1" t="s">
        <v>46</v>
      </c>
      <c r="AL149" s="1">
        <v>1</v>
      </c>
      <c r="AM149" s="1">
        <v>1</v>
      </c>
      <c r="AN149" s="1">
        <v>0</v>
      </c>
    </row>
    <row r="150" spans="1:40" hidden="1" x14ac:dyDescent="0.25">
      <c r="A150" s="1">
        <v>8849</v>
      </c>
      <c r="B150" s="1" t="s">
        <v>195</v>
      </c>
      <c r="C150" s="1">
        <v>8</v>
      </c>
      <c r="D150" s="1" t="s">
        <v>174</v>
      </c>
      <c r="E150" s="2">
        <v>193</v>
      </c>
      <c r="F150" s="2">
        <v>4</v>
      </c>
      <c r="G150" s="2">
        <v>0</v>
      </c>
      <c r="H150" s="2">
        <v>0</v>
      </c>
      <c r="I150" s="75">
        <v>0</v>
      </c>
      <c r="J150">
        <v>4</v>
      </c>
      <c r="K150">
        <v>0</v>
      </c>
      <c r="L150">
        <v>0</v>
      </c>
      <c r="M150">
        <v>1</v>
      </c>
      <c r="N150">
        <v>8</v>
      </c>
      <c r="O150">
        <v>0</v>
      </c>
      <c r="P150">
        <v>0</v>
      </c>
      <c r="Q150">
        <v>0</v>
      </c>
      <c r="R150" s="2">
        <v>105</v>
      </c>
      <c r="S150" s="2">
        <v>0</v>
      </c>
      <c r="T150" s="2">
        <v>4</v>
      </c>
      <c r="U150" s="75">
        <v>6</v>
      </c>
      <c r="V150" s="2">
        <v>17</v>
      </c>
      <c r="W150" s="2">
        <v>0</v>
      </c>
      <c r="X150" s="2">
        <v>0</v>
      </c>
      <c r="Y150" s="75">
        <v>0</v>
      </c>
      <c r="Z150" s="2">
        <v>21</v>
      </c>
      <c r="AA150" s="2">
        <v>0</v>
      </c>
      <c r="AB150" s="2">
        <v>1</v>
      </c>
      <c r="AC150" s="75">
        <v>0</v>
      </c>
      <c r="AD150" s="2">
        <v>13692</v>
      </c>
      <c r="AE150" s="3">
        <f t="shared" si="2"/>
        <v>1.4095822378030967E-2</v>
      </c>
      <c r="AF150" s="1">
        <v>0</v>
      </c>
      <c r="AG150" s="1" t="s">
        <v>40</v>
      </c>
      <c r="AH150" s="1" t="s">
        <v>45</v>
      </c>
      <c r="AI150" s="1">
        <v>3.63</v>
      </c>
      <c r="AJ150" s="1">
        <v>0</v>
      </c>
      <c r="AK150" s="1" t="s">
        <v>46</v>
      </c>
      <c r="AL150" s="1">
        <v>1</v>
      </c>
      <c r="AM150" s="1">
        <v>1</v>
      </c>
      <c r="AN150" s="1">
        <v>0</v>
      </c>
    </row>
    <row r="151" spans="1:40" x14ac:dyDescent="0.25">
      <c r="A151" s="1">
        <v>8</v>
      </c>
      <c r="B151" s="1" t="s">
        <v>171</v>
      </c>
      <c r="C151" s="1">
        <v>8</v>
      </c>
      <c r="D151" s="1" t="s">
        <v>174</v>
      </c>
      <c r="E151" s="2">
        <v>165004</v>
      </c>
      <c r="F151" s="2">
        <v>2785</v>
      </c>
      <c r="G151" s="2">
        <v>2</v>
      </c>
      <c r="H151" s="2">
        <v>43</v>
      </c>
      <c r="I151" s="75">
        <v>141</v>
      </c>
      <c r="J151" s="2">
        <v>424</v>
      </c>
      <c r="K151" s="2">
        <v>0</v>
      </c>
      <c r="L151" s="2">
        <v>14</v>
      </c>
      <c r="M151" s="2">
        <v>42</v>
      </c>
      <c r="N151" s="2">
        <v>4143</v>
      </c>
      <c r="O151" s="2">
        <v>7</v>
      </c>
      <c r="P151" s="2">
        <v>223</v>
      </c>
      <c r="Q151">
        <v>842</v>
      </c>
      <c r="R151" s="2">
        <v>54260</v>
      </c>
      <c r="S151" s="2">
        <v>52</v>
      </c>
      <c r="T151" s="2">
        <v>1286</v>
      </c>
      <c r="U151" s="75">
        <v>4816</v>
      </c>
      <c r="V151" s="2">
        <v>14397</v>
      </c>
      <c r="W151" s="2">
        <v>9</v>
      </c>
      <c r="X151" s="2">
        <v>360</v>
      </c>
      <c r="Y151" s="75">
        <v>1140</v>
      </c>
      <c r="Z151" s="2">
        <v>9788</v>
      </c>
      <c r="AA151" s="2">
        <v>10</v>
      </c>
      <c r="AB151" s="2">
        <v>363</v>
      </c>
      <c r="AC151" s="75">
        <v>1375</v>
      </c>
      <c r="AD151" s="2">
        <v>2827124</v>
      </c>
      <c r="AE151" s="3">
        <f t="shared" si="2"/>
        <v>5.8364613649772704E-2</v>
      </c>
      <c r="AF151" s="1">
        <f>SUBTOTAL(9,AF128:AF150)</f>
        <v>0</v>
      </c>
      <c r="AG151" s="1" t="s">
        <v>44</v>
      </c>
      <c r="AH151" s="1" t="s">
        <v>41</v>
      </c>
      <c r="AI151" s="1">
        <v>3.63</v>
      </c>
      <c r="AJ151" s="1">
        <v>3</v>
      </c>
      <c r="AK151" s="1" t="s">
        <v>172</v>
      </c>
      <c r="AL151" s="1">
        <v>281</v>
      </c>
      <c r="AM151" s="1">
        <v>331</v>
      </c>
      <c r="AN151" s="1">
        <v>5</v>
      </c>
    </row>
    <row r="152" spans="1:40" hidden="1" x14ac:dyDescent="0.25">
      <c r="A152" s="1">
        <v>11001</v>
      </c>
      <c r="B152" s="1" t="s">
        <v>196</v>
      </c>
      <c r="C152" s="1">
        <v>11</v>
      </c>
      <c r="D152" s="1" t="s">
        <v>196</v>
      </c>
      <c r="E152" s="2">
        <v>335572</v>
      </c>
      <c r="F152" s="2">
        <v>7253</v>
      </c>
      <c r="G152" s="2">
        <v>57</v>
      </c>
      <c r="H152" s="2">
        <v>289</v>
      </c>
      <c r="I152" s="75">
        <v>806</v>
      </c>
      <c r="J152">
        <v>3971</v>
      </c>
      <c r="K152">
        <v>18</v>
      </c>
      <c r="L152">
        <v>259</v>
      </c>
      <c r="M152">
        <v>632</v>
      </c>
      <c r="N152">
        <v>14652</v>
      </c>
      <c r="O152">
        <v>33</v>
      </c>
      <c r="P152">
        <v>3308</v>
      </c>
      <c r="Q152">
        <v>7659</v>
      </c>
      <c r="R152" s="2">
        <v>57068</v>
      </c>
      <c r="S152" s="2">
        <v>196</v>
      </c>
      <c r="T152" s="2">
        <v>5577</v>
      </c>
      <c r="U152" s="75">
        <v>11243</v>
      </c>
      <c r="V152" s="2">
        <v>26572</v>
      </c>
      <c r="W152" s="2">
        <v>80</v>
      </c>
      <c r="X152" s="2">
        <v>2037</v>
      </c>
      <c r="Y152" s="75">
        <v>3951</v>
      </c>
      <c r="Z152" s="2">
        <v>16202</v>
      </c>
      <c r="AA152" s="2">
        <v>61</v>
      </c>
      <c r="AB152" s="2">
        <v>1699</v>
      </c>
      <c r="AC152" s="75">
        <v>3816</v>
      </c>
      <c r="AD152" s="2">
        <v>7929539</v>
      </c>
      <c r="AE152" s="3">
        <f t="shared" si="2"/>
        <v>4.2319231925084168E-2</v>
      </c>
      <c r="AF152" s="1">
        <v>0</v>
      </c>
      <c r="AG152" s="1" t="s">
        <v>40</v>
      </c>
      <c r="AH152" s="1" t="s">
        <v>41</v>
      </c>
      <c r="AI152" s="1">
        <v>2.69</v>
      </c>
      <c r="AJ152" s="1">
        <v>1</v>
      </c>
      <c r="AK152" s="1" t="s">
        <v>42</v>
      </c>
      <c r="AL152" s="1">
        <v>5473</v>
      </c>
      <c r="AM152" s="1">
        <v>5932</v>
      </c>
      <c r="AN152" s="1">
        <v>8</v>
      </c>
    </row>
    <row r="153" spans="1:40" hidden="1" x14ac:dyDescent="0.25">
      <c r="A153" s="1">
        <v>13001</v>
      </c>
      <c r="B153" s="1" t="s">
        <v>197</v>
      </c>
      <c r="C153" s="1">
        <v>13</v>
      </c>
      <c r="D153" s="1" t="s">
        <v>198</v>
      </c>
      <c r="E153" s="2">
        <v>83077</v>
      </c>
      <c r="F153" s="2">
        <v>1095</v>
      </c>
      <c r="G153" s="2">
        <v>0</v>
      </c>
      <c r="H153" s="2">
        <v>10</v>
      </c>
      <c r="I153" s="75">
        <v>263</v>
      </c>
      <c r="J153">
        <v>886</v>
      </c>
      <c r="K153">
        <v>0</v>
      </c>
      <c r="L153">
        <v>15</v>
      </c>
      <c r="M153">
        <v>156</v>
      </c>
      <c r="N153">
        <v>2540</v>
      </c>
      <c r="O153">
        <v>0</v>
      </c>
      <c r="P153">
        <v>212</v>
      </c>
      <c r="Q153">
        <v>1622</v>
      </c>
      <c r="R153" s="2">
        <v>26013</v>
      </c>
      <c r="S153" s="2">
        <v>16</v>
      </c>
      <c r="T153" s="2">
        <v>936</v>
      </c>
      <c r="U153" s="75">
        <v>8869</v>
      </c>
      <c r="V153" s="2">
        <v>6255</v>
      </c>
      <c r="W153" s="2">
        <v>5</v>
      </c>
      <c r="X153" s="2">
        <v>218</v>
      </c>
      <c r="Y153" s="75">
        <v>1920</v>
      </c>
      <c r="Z153" s="2">
        <v>3066</v>
      </c>
      <c r="AA153" s="2">
        <v>3</v>
      </c>
      <c r="AB153" s="2">
        <v>182</v>
      </c>
      <c r="AC153" s="75">
        <v>1486</v>
      </c>
      <c r="AD153" s="2">
        <v>1059626</v>
      </c>
      <c r="AE153" s="3">
        <f t="shared" si="2"/>
        <v>7.8402190961716675E-2</v>
      </c>
      <c r="AF153" s="1">
        <v>1</v>
      </c>
      <c r="AG153" s="1" t="s">
        <v>44</v>
      </c>
      <c r="AH153" s="1" t="s">
        <v>41</v>
      </c>
      <c r="AI153" s="1">
        <v>3.33</v>
      </c>
      <c r="AJ153" s="1">
        <v>1</v>
      </c>
      <c r="AK153" s="1" t="s">
        <v>42</v>
      </c>
      <c r="AL153" s="1">
        <v>735</v>
      </c>
      <c r="AM153" s="1">
        <v>629</v>
      </c>
      <c r="AN153" s="1">
        <v>0</v>
      </c>
    </row>
    <row r="154" spans="1:40" hidden="1" x14ac:dyDescent="0.25">
      <c r="A154" s="1">
        <v>13006</v>
      </c>
      <c r="B154" s="1" t="s">
        <v>199</v>
      </c>
      <c r="C154" s="1">
        <v>13</v>
      </c>
      <c r="D154" s="1" t="s">
        <v>198</v>
      </c>
      <c r="E154" s="2">
        <v>11301</v>
      </c>
      <c r="F154" s="2">
        <v>251</v>
      </c>
      <c r="G154" s="2">
        <v>0</v>
      </c>
      <c r="H154" s="2">
        <v>3</v>
      </c>
      <c r="I154" s="75">
        <v>7</v>
      </c>
      <c r="J154">
        <v>229</v>
      </c>
      <c r="K154">
        <v>0</v>
      </c>
      <c r="L154">
        <v>9</v>
      </c>
      <c r="M154">
        <v>0</v>
      </c>
      <c r="N154">
        <v>3787</v>
      </c>
      <c r="O154">
        <v>0</v>
      </c>
      <c r="P154">
        <v>182</v>
      </c>
      <c r="Q154">
        <v>109</v>
      </c>
      <c r="R154" s="2">
        <v>10491</v>
      </c>
      <c r="S154" s="2">
        <v>0</v>
      </c>
      <c r="T154" s="2">
        <v>587</v>
      </c>
      <c r="U154" s="75">
        <v>242</v>
      </c>
      <c r="V154" s="2">
        <v>2209</v>
      </c>
      <c r="W154" s="2">
        <v>0</v>
      </c>
      <c r="X154" s="2">
        <v>121</v>
      </c>
      <c r="Y154" s="75">
        <v>34</v>
      </c>
      <c r="Z154" s="2">
        <v>2608</v>
      </c>
      <c r="AA154" s="2">
        <v>0</v>
      </c>
      <c r="AB154" s="2">
        <v>247</v>
      </c>
      <c r="AC154" s="75">
        <v>81</v>
      </c>
      <c r="AD154" s="2">
        <v>27266</v>
      </c>
      <c r="AE154" s="3">
        <f t="shared" si="2"/>
        <v>0.41447223648499965</v>
      </c>
      <c r="AF154" s="1">
        <v>0</v>
      </c>
      <c r="AG154" s="1" t="s">
        <v>40</v>
      </c>
      <c r="AH154" s="1" t="s">
        <v>41</v>
      </c>
      <c r="AI154" s="1">
        <v>3.33</v>
      </c>
      <c r="AJ154" s="1">
        <v>0</v>
      </c>
      <c r="AK154" s="1" t="s">
        <v>46</v>
      </c>
      <c r="AL154" s="1">
        <v>689</v>
      </c>
      <c r="AM154" s="1">
        <v>867</v>
      </c>
      <c r="AN154" s="1">
        <v>1</v>
      </c>
    </row>
    <row r="155" spans="1:40" hidden="1" x14ac:dyDescent="0.25">
      <c r="A155" s="1">
        <v>13030</v>
      </c>
      <c r="B155" s="1" t="s">
        <v>200</v>
      </c>
      <c r="C155" s="1">
        <v>13</v>
      </c>
      <c r="D155" s="1" t="s">
        <v>198</v>
      </c>
      <c r="E155" s="2">
        <v>6100</v>
      </c>
      <c r="F155" s="2">
        <v>57</v>
      </c>
      <c r="G155" s="2">
        <v>0</v>
      </c>
      <c r="H155" s="2">
        <v>0</v>
      </c>
      <c r="I155" s="75">
        <v>10</v>
      </c>
      <c r="J155">
        <v>60</v>
      </c>
      <c r="K155">
        <v>0</v>
      </c>
      <c r="L155">
        <v>1</v>
      </c>
      <c r="M155">
        <v>17</v>
      </c>
      <c r="N155">
        <v>150</v>
      </c>
      <c r="O155">
        <v>0</v>
      </c>
      <c r="P155">
        <v>3</v>
      </c>
      <c r="Q155">
        <v>95</v>
      </c>
      <c r="R155" s="2">
        <v>2942</v>
      </c>
      <c r="S155" s="2">
        <v>3</v>
      </c>
      <c r="T155" s="2">
        <v>21</v>
      </c>
      <c r="U155" s="75">
        <v>1125</v>
      </c>
      <c r="V155" s="2">
        <v>536</v>
      </c>
      <c r="W155" s="2">
        <v>3</v>
      </c>
      <c r="X155" s="2">
        <v>6</v>
      </c>
      <c r="Y155" s="75">
        <v>234</v>
      </c>
      <c r="Z155" s="2">
        <v>204</v>
      </c>
      <c r="AA155" s="2">
        <v>0</v>
      </c>
      <c r="AB155" s="2">
        <v>7</v>
      </c>
      <c r="AC155" s="75">
        <v>173</v>
      </c>
      <c r="AD155" s="2">
        <v>12177</v>
      </c>
      <c r="AE155" s="3">
        <f t="shared" si="2"/>
        <v>0.50094440338342783</v>
      </c>
      <c r="AF155" s="1">
        <v>0</v>
      </c>
      <c r="AG155" s="1" t="s">
        <v>40</v>
      </c>
      <c r="AH155" s="1" t="s">
        <v>45</v>
      </c>
      <c r="AI155" s="1">
        <v>3.33</v>
      </c>
      <c r="AJ155" s="1">
        <v>0</v>
      </c>
      <c r="AK155" s="1" t="s">
        <v>46</v>
      </c>
      <c r="AL155" s="1">
        <v>11</v>
      </c>
      <c r="AM155" s="1">
        <v>6</v>
      </c>
      <c r="AN155" s="1">
        <v>0</v>
      </c>
    </row>
    <row r="156" spans="1:40" hidden="1" x14ac:dyDescent="0.25">
      <c r="A156" s="1">
        <v>13042</v>
      </c>
      <c r="B156" s="1" t="s">
        <v>201</v>
      </c>
      <c r="C156" s="1">
        <v>13</v>
      </c>
      <c r="D156" s="1" t="s">
        <v>198</v>
      </c>
      <c r="E156" s="2">
        <v>5665</v>
      </c>
      <c r="F156" s="2">
        <v>65</v>
      </c>
      <c r="G156" s="2">
        <v>0</v>
      </c>
      <c r="H156" s="2">
        <v>0</v>
      </c>
      <c r="I156" s="75">
        <v>4</v>
      </c>
      <c r="J156">
        <v>73</v>
      </c>
      <c r="K156">
        <v>0</v>
      </c>
      <c r="L156">
        <v>0</v>
      </c>
      <c r="M156">
        <v>7</v>
      </c>
      <c r="N156">
        <v>838</v>
      </c>
      <c r="O156">
        <v>0</v>
      </c>
      <c r="P156">
        <v>10</v>
      </c>
      <c r="Q156">
        <v>185</v>
      </c>
      <c r="R156" s="2">
        <v>1988</v>
      </c>
      <c r="S156" s="2">
        <v>0</v>
      </c>
      <c r="T156" s="2">
        <v>21</v>
      </c>
      <c r="U156" s="75">
        <v>528</v>
      </c>
      <c r="V156" s="2">
        <v>388</v>
      </c>
      <c r="W156" s="2">
        <v>0</v>
      </c>
      <c r="X156" s="2">
        <v>4</v>
      </c>
      <c r="Y156" s="75">
        <v>138</v>
      </c>
      <c r="Z156" s="2">
        <v>554</v>
      </c>
      <c r="AA156" s="2">
        <v>0</v>
      </c>
      <c r="AB156" s="2">
        <v>15</v>
      </c>
      <c r="AC156" s="75">
        <v>281</v>
      </c>
      <c r="AD156" s="2">
        <v>8004</v>
      </c>
      <c r="AE156" s="3">
        <f t="shared" si="2"/>
        <v>0.70777111444277863</v>
      </c>
      <c r="AF156" s="1">
        <v>0</v>
      </c>
      <c r="AG156" s="1" t="s">
        <v>44</v>
      </c>
      <c r="AH156" s="1" t="s">
        <v>45</v>
      </c>
      <c r="AI156" s="1">
        <v>3.33</v>
      </c>
      <c r="AJ156" s="1">
        <v>0</v>
      </c>
      <c r="AK156" s="1" t="s">
        <v>46</v>
      </c>
      <c r="AL156" s="1">
        <v>85</v>
      </c>
      <c r="AM156" s="1">
        <v>814</v>
      </c>
      <c r="AN156" s="1">
        <v>1</v>
      </c>
    </row>
    <row r="157" spans="1:40" hidden="1" x14ac:dyDescent="0.25">
      <c r="A157" s="1">
        <v>13052</v>
      </c>
      <c r="B157" s="1" t="s">
        <v>202</v>
      </c>
      <c r="C157" s="1">
        <v>13</v>
      </c>
      <c r="D157" s="1" t="s">
        <v>198</v>
      </c>
      <c r="E157" s="2">
        <v>6413</v>
      </c>
      <c r="F157" s="2">
        <v>91</v>
      </c>
      <c r="G157" s="2">
        <v>0</v>
      </c>
      <c r="H157" s="2">
        <v>4</v>
      </c>
      <c r="I157" s="75">
        <v>30</v>
      </c>
      <c r="J157">
        <v>57</v>
      </c>
      <c r="K157">
        <v>0</v>
      </c>
      <c r="L157">
        <v>0</v>
      </c>
      <c r="M157">
        <v>9</v>
      </c>
      <c r="N157">
        <v>156</v>
      </c>
      <c r="O157">
        <v>1</v>
      </c>
      <c r="P157">
        <v>33</v>
      </c>
      <c r="Q157">
        <v>137</v>
      </c>
      <c r="R157" s="2">
        <v>2448</v>
      </c>
      <c r="S157" s="2">
        <v>1</v>
      </c>
      <c r="T157" s="2">
        <v>200</v>
      </c>
      <c r="U157" s="75">
        <v>1448</v>
      </c>
      <c r="V157" s="2">
        <v>378</v>
      </c>
      <c r="W157" s="2">
        <v>0</v>
      </c>
      <c r="X157" s="2">
        <v>47</v>
      </c>
      <c r="Y157" s="75">
        <v>215</v>
      </c>
      <c r="Z157" s="2">
        <v>204</v>
      </c>
      <c r="AA157" s="2">
        <v>0</v>
      </c>
      <c r="AB157" s="2">
        <v>34</v>
      </c>
      <c r="AC157" s="75">
        <v>190</v>
      </c>
      <c r="AD157" s="2">
        <v>75995</v>
      </c>
      <c r="AE157" s="3">
        <f t="shared" si="2"/>
        <v>8.4387130732285015E-2</v>
      </c>
      <c r="AF157" s="1">
        <v>0</v>
      </c>
      <c r="AG157" s="1" t="s">
        <v>40</v>
      </c>
      <c r="AH157" s="1" t="s">
        <v>45</v>
      </c>
      <c r="AI157" s="1">
        <v>3.33</v>
      </c>
      <c r="AJ157" s="1">
        <v>0</v>
      </c>
      <c r="AK157" s="1" t="s">
        <v>46</v>
      </c>
      <c r="AL157" s="1">
        <v>2</v>
      </c>
      <c r="AM157" s="1">
        <v>3</v>
      </c>
      <c r="AN157" s="1">
        <v>0</v>
      </c>
    </row>
    <row r="158" spans="1:40" hidden="1" x14ac:dyDescent="0.25">
      <c r="A158" s="1">
        <v>13062</v>
      </c>
      <c r="B158" s="1" t="s">
        <v>203</v>
      </c>
      <c r="C158" s="1">
        <v>13</v>
      </c>
      <c r="D158" s="1" t="s">
        <v>198</v>
      </c>
      <c r="E158" s="2">
        <v>621</v>
      </c>
      <c r="F158" s="2">
        <v>26</v>
      </c>
      <c r="G158" s="2">
        <v>0</v>
      </c>
      <c r="H158" s="2">
        <v>0</v>
      </c>
      <c r="I158" s="75">
        <v>17</v>
      </c>
      <c r="J158">
        <v>4</v>
      </c>
      <c r="K158">
        <v>0</v>
      </c>
      <c r="L158">
        <v>0</v>
      </c>
      <c r="M158">
        <v>2</v>
      </c>
      <c r="N158">
        <v>20</v>
      </c>
      <c r="O158">
        <v>0</v>
      </c>
      <c r="P158">
        <v>0</v>
      </c>
      <c r="Q158">
        <v>7</v>
      </c>
      <c r="R158" s="2">
        <v>233</v>
      </c>
      <c r="S158" s="2">
        <v>0</v>
      </c>
      <c r="T158" s="2">
        <v>1</v>
      </c>
      <c r="U158" s="75">
        <v>291</v>
      </c>
      <c r="V158" s="2">
        <v>59</v>
      </c>
      <c r="W158" s="2">
        <v>0</v>
      </c>
      <c r="X158" s="2">
        <v>1</v>
      </c>
      <c r="Y158" s="75">
        <v>64</v>
      </c>
      <c r="Z158" s="2">
        <v>27</v>
      </c>
      <c r="AA158" s="2">
        <v>0</v>
      </c>
      <c r="AB158" s="2">
        <v>0</v>
      </c>
      <c r="AC158" s="75">
        <v>46</v>
      </c>
      <c r="AD158" s="2">
        <v>8808</v>
      </c>
      <c r="AE158" s="3">
        <f t="shared" si="2"/>
        <v>7.0504087193460491E-2</v>
      </c>
      <c r="AF158" s="1">
        <v>0</v>
      </c>
      <c r="AG158" s="1" t="s">
        <v>40</v>
      </c>
      <c r="AH158" s="1" t="s">
        <v>45</v>
      </c>
      <c r="AI158" s="1">
        <v>3.33</v>
      </c>
      <c r="AJ158" s="1">
        <v>0</v>
      </c>
      <c r="AK158" s="1" t="s">
        <v>46</v>
      </c>
      <c r="AL158" s="1">
        <v>3</v>
      </c>
      <c r="AM158" s="1">
        <v>3</v>
      </c>
      <c r="AN158" s="1">
        <v>0</v>
      </c>
    </row>
    <row r="159" spans="1:40" hidden="1" x14ac:dyDescent="0.25">
      <c r="A159" s="1">
        <v>13074</v>
      </c>
      <c r="B159" s="1" t="s">
        <v>204</v>
      </c>
      <c r="C159" s="1">
        <v>13</v>
      </c>
      <c r="D159" s="1" t="s">
        <v>198</v>
      </c>
      <c r="E159" s="2">
        <v>5618</v>
      </c>
      <c r="F159" s="2">
        <v>156</v>
      </c>
      <c r="G159" s="2">
        <v>0</v>
      </c>
      <c r="H159" s="2">
        <v>0</v>
      </c>
      <c r="I159" s="75">
        <v>9</v>
      </c>
      <c r="J159">
        <v>102</v>
      </c>
      <c r="K159">
        <v>0</v>
      </c>
      <c r="L159">
        <v>0</v>
      </c>
      <c r="M159">
        <v>5</v>
      </c>
      <c r="N159">
        <v>405</v>
      </c>
      <c r="O159">
        <v>1</v>
      </c>
      <c r="P159">
        <v>3</v>
      </c>
      <c r="Q159">
        <v>143</v>
      </c>
      <c r="R159" s="2">
        <v>3533</v>
      </c>
      <c r="S159" s="2">
        <v>1</v>
      </c>
      <c r="T159" s="2">
        <v>18</v>
      </c>
      <c r="U159" s="75">
        <v>491</v>
      </c>
      <c r="V159" s="2">
        <v>513</v>
      </c>
      <c r="W159" s="2">
        <v>1</v>
      </c>
      <c r="X159" s="2">
        <v>2</v>
      </c>
      <c r="Y159" s="75">
        <v>59</v>
      </c>
      <c r="Z159" s="2">
        <v>284</v>
      </c>
      <c r="AA159" s="2">
        <v>0</v>
      </c>
      <c r="AB159" s="2">
        <v>5</v>
      </c>
      <c r="AC159" s="75">
        <v>65</v>
      </c>
      <c r="AD159" s="2">
        <v>16337</v>
      </c>
      <c r="AE159" s="3">
        <f t="shared" si="2"/>
        <v>0.34388198567668482</v>
      </c>
      <c r="AF159" s="1">
        <v>0</v>
      </c>
      <c r="AG159" s="1" t="s">
        <v>44</v>
      </c>
      <c r="AH159" s="1" t="s">
        <v>45</v>
      </c>
      <c r="AI159" s="1">
        <v>3.33</v>
      </c>
      <c r="AJ159" s="1">
        <v>0</v>
      </c>
      <c r="AK159" s="1" t="s">
        <v>46</v>
      </c>
      <c r="AL159" s="1">
        <v>48</v>
      </c>
      <c r="AM159" s="1">
        <v>48</v>
      </c>
      <c r="AN159" s="1">
        <v>1</v>
      </c>
    </row>
    <row r="160" spans="1:40" hidden="1" x14ac:dyDescent="0.25">
      <c r="A160" s="1">
        <v>13140</v>
      </c>
      <c r="B160" s="1" t="s">
        <v>205</v>
      </c>
      <c r="C160" s="1">
        <v>13</v>
      </c>
      <c r="D160" s="1" t="s">
        <v>198</v>
      </c>
      <c r="E160" s="2">
        <v>1216</v>
      </c>
      <c r="F160" s="2">
        <v>23</v>
      </c>
      <c r="G160" s="2">
        <v>0</v>
      </c>
      <c r="H160" s="2">
        <v>0</v>
      </c>
      <c r="I160" s="75">
        <v>3</v>
      </c>
      <c r="J160">
        <v>10</v>
      </c>
      <c r="K160">
        <v>0</v>
      </c>
      <c r="L160">
        <v>0</v>
      </c>
      <c r="M160">
        <v>1</v>
      </c>
      <c r="N160">
        <v>47</v>
      </c>
      <c r="O160">
        <v>0</v>
      </c>
      <c r="P160">
        <v>0</v>
      </c>
      <c r="Q160">
        <v>10</v>
      </c>
      <c r="R160" s="2">
        <v>714</v>
      </c>
      <c r="S160" s="2">
        <v>0</v>
      </c>
      <c r="T160" s="2">
        <v>0</v>
      </c>
      <c r="U160" s="75">
        <v>143</v>
      </c>
      <c r="V160" s="2">
        <v>110</v>
      </c>
      <c r="W160" s="2">
        <v>0</v>
      </c>
      <c r="X160" s="2">
        <v>0</v>
      </c>
      <c r="Y160" s="75">
        <v>20</v>
      </c>
      <c r="Z160" s="2">
        <v>109</v>
      </c>
      <c r="AA160" s="2">
        <v>0</v>
      </c>
      <c r="AB160" s="2">
        <v>1</v>
      </c>
      <c r="AC160" s="75">
        <v>29</v>
      </c>
      <c r="AD160" s="2">
        <v>24768</v>
      </c>
      <c r="AE160" s="3">
        <f t="shared" si="2"/>
        <v>4.909560723514212E-2</v>
      </c>
      <c r="AF160" s="1">
        <v>0</v>
      </c>
      <c r="AG160" s="1" t="s">
        <v>40</v>
      </c>
      <c r="AH160" s="1" t="s">
        <v>45</v>
      </c>
      <c r="AI160" s="1">
        <v>3.33</v>
      </c>
      <c r="AJ160" s="1">
        <v>0</v>
      </c>
      <c r="AK160" s="1" t="s">
        <v>46</v>
      </c>
      <c r="AL160" s="1">
        <v>6</v>
      </c>
      <c r="AM160" s="1">
        <v>6</v>
      </c>
      <c r="AN160" s="1">
        <v>0</v>
      </c>
    </row>
    <row r="161" spans="1:40" hidden="1" x14ac:dyDescent="0.25">
      <c r="A161" s="1">
        <v>13160</v>
      </c>
      <c r="B161" s="1" t="s">
        <v>206</v>
      </c>
      <c r="C161" s="1">
        <v>13</v>
      </c>
      <c r="D161" s="1" t="s">
        <v>198</v>
      </c>
      <c r="E161" s="2">
        <v>1644</v>
      </c>
      <c r="F161" s="2">
        <v>51</v>
      </c>
      <c r="G161" s="2">
        <v>0</v>
      </c>
      <c r="H161" s="2">
        <v>0</v>
      </c>
      <c r="I161" s="75">
        <v>2</v>
      </c>
      <c r="J161">
        <v>32</v>
      </c>
      <c r="K161">
        <v>0</v>
      </c>
      <c r="L161">
        <v>0</v>
      </c>
      <c r="M161">
        <v>0</v>
      </c>
      <c r="N161">
        <v>67</v>
      </c>
      <c r="O161">
        <v>0</v>
      </c>
      <c r="P161">
        <v>1</v>
      </c>
      <c r="Q161">
        <v>1</v>
      </c>
      <c r="R161" s="2">
        <v>964</v>
      </c>
      <c r="S161" s="2">
        <v>0</v>
      </c>
      <c r="T161" s="2">
        <v>3</v>
      </c>
      <c r="U161" s="75">
        <v>82</v>
      </c>
      <c r="V161" s="2">
        <v>126</v>
      </c>
      <c r="W161" s="2">
        <v>0</v>
      </c>
      <c r="X161" s="2">
        <v>0</v>
      </c>
      <c r="Y161" s="75">
        <v>4</v>
      </c>
      <c r="Z161" s="2">
        <v>230</v>
      </c>
      <c r="AA161" s="2">
        <v>0</v>
      </c>
      <c r="AB161" s="2">
        <v>1</v>
      </c>
      <c r="AC161" s="75">
        <v>17</v>
      </c>
      <c r="AD161" s="2">
        <v>9101</v>
      </c>
      <c r="AE161" s="3">
        <f t="shared" si="2"/>
        <v>0.18063949016591582</v>
      </c>
      <c r="AF161" s="1">
        <v>0</v>
      </c>
      <c r="AG161" s="1" t="s">
        <v>44</v>
      </c>
      <c r="AH161" s="1" t="s">
        <v>45</v>
      </c>
      <c r="AI161" s="1">
        <v>3.33</v>
      </c>
      <c r="AJ161" s="1">
        <v>0</v>
      </c>
      <c r="AK161" s="1" t="s">
        <v>46</v>
      </c>
      <c r="AL161" s="1">
        <v>1</v>
      </c>
      <c r="AM161" s="1">
        <v>6</v>
      </c>
      <c r="AN161" s="1">
        <v>0</v>
      </c>
    </row>
    <row r="162" spans="1:40" hidden="1" x14ac:dyDescent="0.25">
      <c r="A162" s="1">
        <v>13188</v>
      </c>
      <c r="B162" s="1" t="s">
        <v>207</v>
      </c>
      <c r="C162" s="1">
        <v>13</v>
      </c>
      <c r="D162" s="1" t="s">
        <v>198</v>
      </c>
      <c r="E162" s="2">
        <v>1968</v>
      </c>
      <c r="F162" s="2">
        <v>37</v>
      </c>
      <c r="G162" s="2">
        <v>0</v>
      </c>
      <c r="H162" s="2">
        <v>1</v>
      </c>
      <c r="I162" s="75">
        <v>1</v>
      </c>
      <c r="J162">
        <v>63</v>
      </c>
      <c r="K162">
        <v>0</v>
      </c>
      <c r="L162">
        <v>0</v>
      </c>
      <c r="M162">
        <v>4</v>
      </c>
      <c r="N162">
        <v>891</v>
      </c>
      <c r="O162">
        <v>0</v>
      </c>
      <c r="P162">
        <v>8</v>
      </c>
      <c r="Q162">
        <v>17</v>
      </c>
      <c r="R162" s="2">
        <v>1094</v>
      </c>
      <c r="S162" s="2">
        <v>0</v>
      </c>
      <c r="T162" s="2">
        <v>17</v>
      </c>
      <c r="U162" s="75">
        <v>55</v>
      </c>
      <c r="V162" s="2">
        <v>363</v>
      </c>
      <c r="W162" s="2">
        <v>0</v>
      </c>
      <c r="X162" s="2">
        <v>2</v>
      </c>
      <c r="Y162" s="75">
        <v>6</v>
      </c>
      <c r="Z162" s="2">
        <v>110</v>
      </c>
      <c r="AA162" s="2">
        <v>0</v>
      </c>
      <c r="AB162" s="2">
        <v>6</v>
      </c>
      <c r="AC162" s="75">
        <v>9</v>
      </c>
      <c r="AD162" s="2">
        <v>14761</v>
      </c>
      <c r="AE162" s="3">
        <f t="shared" si="2"/>
        <v>0.13332430052164487</v>
      </c>
      <c r="AF162" s="1">
        <v>0</v>
      </c>
      <c r="AG162" s="1" t="s">
        <v>40</v>
      </c>
      <c r="AH162" s="1" t="s">
        <v>45</v>
      </c>
      <c r="AI162" s="1">
        <v>3.33</v>
      </c>
      <c r="AJ162" s="1">
        <v>0</v>
      </c>
      <c r="AK162" s="1" t="s">
        <v>46</v>
      </c>
      <c r="AL162" s="1">
        <v>419</v>
      </c>
      <c r="AM162" s="1">
        <v>406</v>
      </c>
      <c r="AN162" s="1">
        <v>0</v>
      </c>
    </row>
    <row r="163" spans="1:40" hidden="1" x14ac:dyDescent="0.25">
      <c r="A163" s="1">
        <v>13212</v>
      </c>
      <c r="B163" s="1" t="s">
        <v>208</v>
      </c>
      <c r="C163" s="1">
        <v>13</v>
      </c>
      <c r="D163" s="1" t="s">
        <v>198</v>
      </c>
      <c r="E163" s="2">
        <v>11171</v>
      </c>
      <c r="F163" s="2">
        <v>160</v>
      </c>
      <c r="G163" s="2">
        <v>0</v>
      </c>
      <c r="H163" s="2">
        <v>2</v>
      </c>
      <c r="I163" s="75">
        <v>10</v>
      </c>
      <c r="J163">
        <v>62</v>
      </c>
      <c r="K163">
        <v>0</v>
      </c>
      <c r="L163">
        <v>1</v>
      </c>
      <c r="M163">
        <v>5</v>
      </c>
      <c r="N163">
        <v>472</v>
      </c>
      <c r="O163">
        <v>0</v>
      </c>
      <c r="P163">
        <v>12</v>
      </c>
      <c r="Q163">
        <v>54</v>
      </c>
      <c r="R163" s="2">
        <v>5195</v>
      </c>
      <c r="S163" s="2">
        <v>0</v>
      </c>
      <c r="T163" s="2">
        <v>57</v>
      </c>
      <c r="U163" s="75">
        <v>250</v>
      </c>
      <c r="V163" s="2">
        <v>969</v>
      </c>
      <c r="W163" s="2">
        <v>1</v>
      </c>
      <c r="X163" s="2">
        <v>10</v>
      </c>
      <c r="Y163" s="75">
        <v>37</v>
      </c>
      <c r="Z163" s="2">
        <v>1085</v>
      </c>
      <c r="AA163" s="2">
        <v>0</v>
      </c>
      <c r="AB163" s="2">
        <v>23</v>
      </c>
      <c r="AC163" s="75">
        <v>66</v>
      </c>
      <c r="AD163" s="2">
        <v>17565</v>
      </c>
      <c r="AE163" s="3">
        <f t="shared" si="2"/>
        <v>0.63598064332479365</v>
      </c>
      <c r="AF163" s="1">
        <v>0</v>
      </c>
      <c r="AG163" s="1" t="s">
        <v>44</v>
      </c>
      <c r="AH163" s="1" t="s">
        <v>45</v>
      </c>
      <c r="AI163" s="1">
        <v>3.33</v>
      </c>
      <c r="AJ163" s="1">
        <v>0</v>
      </c>
      <c r="AK163" s="1" t="s">
        <v>46</v>
      </c>
      <c r="AL163" s="1">
        <v>3</v>
      </c>
      <c r="AM163" s="1">
        <v>110</v>
      </c>
      <c r="AN163" s="1">
        <v>0</v>
      </c>
    </row>
    <row r="164" spans="1:40" hidden="1" x14ac:dyDescent="0.25">
      <c r="A164" s="1">
        <v>13222</v>
      </c>
      <c r="B164" s="1" t="s">
        <v>209</v>
      </c>
      <c r="C164" s="1">
        <v>13</v>
      </c>
      <c r="D164" s="1" t="s">
        <v>198</v>
      </c>
      <c r="E164" s="2">
        <v>1329</v>
      </c>
      <c r="F164" s="2">
        <v>26</v>
      </c>
      <c r="G164" s="2">
        <v>0</v>
      </c>
      <c r="H164" s="2">
        <v>0</v>
      </c>
      <c r="I164" s="75">
        <v>21</v>
      </c>
      <c r="J164">
        <v>14</v>
      </c>
      <c r="K164">
        <v>0</v>
      </c>
      <c r="L164">
        <v>0</v>
      </c>
      <c r="M164">
        <v>5</v>
      </c>
      <c r="N164">
        <v>47</v>
      </c>
      <c r="O164">
        <v>0</v>
      </c>
      <c r="P164">
        <v>4</v>
      </c>
      <c r="Q164">
        <v>104</v>
      </c>
      <c r="R164" s="2">
        <v>434</v>
      </c>
      <c r="S164" s="2">
        <v>0</v>
      </c>
      <c r="T164" s="2">
        <v>8</v>
      </c>
      <c r="U164" s="75">
        <v>469</v>
      </c>
      <c r="V164" s="2">
        <v>92</v>
      </c>
      <c r="W164" s="2">
        <v>0</v>
      </c>
      <c r="X164" s="2">
        <v>3</v>
      </c>
      <c r="Y164" s="75">
        <v>107</v>
      </c>
      <c r="Z164" s="2">
        <v>49</v>
      </c>
      <c r="AA164" s="2">
        <v>0</v>
      </c>
      <c r="AB164" s="2">
        <v>2</v>
      </c>
      <c r="AC164" s="75">
        <v>73</v>
      </c>
      <c r="AD164" s="2">
        <v>16224</v>
      </c>
      <c r="AE164" s="3">
        <f t="shared" si="2"/>
        <v>8.1915680473372776E-2</v>
      </c>
      <c r="AF164" s="1">
        <v>0</v>
      </c>
      <c r="AG164" s="1" t="s">
        <v>40</v>
      </c>
      <c r="AH164" s="1" t="s">
        <v>45</v>
      </c>
      <c r="AI164" s="1">
        <v>3.33</v>
      </c>
      <c r="AJ164" s="1">
        <v>0</v>
      </c>
      <c r="AK164" s="1" t="s">
        <v>46</v>
      </c>
      <c r="AL164" s="1">
        <v>1</v>
      </c>
      <c r="AM164" s="1">
        <v>1</v>
      </c>
      <c r="AN164" s="1">
        <v>0</v>
      </c>
    </row>
    <row r="165" spans="1:40" hidden="1" x14ac:dyDescent="0.25">
      <c r="A165" s="1">
        <v>13244</v>
      </c>
      <c r="B165" s="1" t="s">
        <v>210</v>
      </c>
      <c r="C165" s="1">
        <v>13</v>
      </c>
      <c r="D165" s="1" t="s">
        <v>198</v>
      </c>
      <c r="E165" s="2">
        <v>47560</v>
      </c>
      <c r="F165" s="2">
        <v>756</v>
      </c>
      <c r="G165" s="2">
        <v>0</v>
      </c>
      <c r="H165" s="2">
        <v>5</v>
      </c>
      <c r="I165" s="75">
        <v>30</v>
      </c>
      <c r="J165">
        <v>336</v>
      </c>
      <c r="K165">
        <v>0</v>
      </c>
      <c r="L165">
        <v>6</v>
      </c>
      <c r="M165">
        <v>11</v>
      </c>
      <c r="N165">
        <v>1010</v>
      </c>
      <c r="O165">
        <v>2</v>
      </c>
      <c r="P165">
        <v>42</v>
      </c>
      <c r="Q165">
        <v>141</v>
      </c>
      <c r="R165" s="2">
        <v>27875</v>
      </c>
      <c r="S165" s="2">
        <v>8</v>
      </c>
      <c r="T165" s="2">
        <v>452</v>
      </c>
      <c r="U165" s="75">
        <v>1409</v>
      </c>
      <c r="V165" s="2">
        <v>4351</v>
      </c>
      <c r="W165" s="2">
        <v>0</v>
      </c>
      <c r="X165" s="2">
        <v>68</v>
      </c>
      <c r="Y165" s="75">
        <v>188</v>
      </c>
      <c r="Z165" s="2">
        <v>3606</v>
      </c>
      <c r="AA165" s="2">
        <v>0</v>
      </c>
      <c r="AB165" s="2">
        <v>112</v>
      </c>
      <c r="AC165" s="75">
        <v>329</v>
      </c>
      <c r="AD165" s="2">
        <v>76550</v>
      </c>
      <c r="AE165" s="3">
        <f t="shared" si="2"/>
        <v>0.62129327237099929</v>
      </c>
      <c r="AF165" s="1">
        <v>0</v>
      </c>
      <c r="AG165" s="1" t="s">
        <v>44</v>
      </c>
      <c r="AH165" s="1" t="s">
        <v>41</v>
      </c>
      <c r="AI165" s="1">
        <v>3.33</v>
      </c>
      <c r="AJ165" s="1">
        <v>0</v>
      </c>
      <c r="AK165" s="1" t="s">
        <v>46</v>
      </c>
      <c r="AL165" s="1">
        <v>33</v>
      </c>
      <c r="AM165" s="1">
        <v>31</v>
      </c>
      <c r="AN165" s="1">
        <v>1</v>
      </c>
    </row>
    <row r="166" spans="1:40" hidden="1" x14ac:dyDescent="0.25">
      <c r="A166" s="1">
        <v>13248</v>
      </c>
      <c r="B166" s="1" t="s">
        <v>211</v>
      </c>
      <c r="C166" s="1">
        <v>13</v>
      </c>
      <c r="D166" s="1" t="s">
        <v>198</v>
      </c>
      <c r="E166" s="2">
        <v>2255</v>
      </c>
      <c r="F166" s="2">
        <v>31</v>
      </c>
      <c r="G166" s="2">
        <v>0</v>
      </c>
      <c r="H166" s="2">
        <v>0</v>
      </c>
      <c r="I166" s="75">
        <v>5</v>
      </c>
      <c r="J166">
        <v>28</v>
      </c>
      <c r="K166">
        <v>0</v>
      </c>
      <c r="L166">
        <v>0</v>
      </c>
      <c r="M166">
        <v>3</v>
      </c>
      <c r="N166">
        <v>45</v>
      </c>
      <c r="O166">
        <v>0</v>
      </c>
      <c r="P166">
        <v>0</v>
      </c>
      <c r="Q166">
        <v>9</v>
      </c>
      <c r="R166" s="2">
        <v>1397</v>
      </c>
      <c r="S166" s="2">
        <v>0</v>
      </c>
      <c r="T166" s="2">
        <v>0</v>
      </c>
      <c r="U166" s="75">
        <v>124</v>
      </c>
      <c r="V166" s="2">
        <v>229</v>
      </c>
      <c r="W166" s="2">
        <v>0</v>
      </c>
      <c r="X166" s="2">
        <v>0</v>
      </c>
      <c r="Y166" s="75">
        <v>12</v>
      </c>
      <c r="Z166" s="2">
        <v>141</v>
      </c>
      <c r="AA166" s="2">
        <v>0</v>
      </c>
      <c r="AB166" s="2">
        <v>1</v>
      </c>
      <c r="AC166" s="75">
        <v>25</v>
      </c>
      <c r="AD166" s="2">
        <v>9481</v>
      </c>
      <c r="AE166" s="3">
        <f t="shared" si="2"/>
        <v>0.23784410927117391</v>
      </c>
      <c r="AF166" s="1">
        <v>0</v>
      </c>
      <c r="AG166" s="1" t="s">
        <v>40</v>
      </c>
      <c r="AH166" s="1" t="s">
        <v>45</v>
      </c>
      <c r="AI166" s="1">
        <v>3.33</v>
      </c>
      <c r="AJ166" s="1">
        <v>0</v>
      </c>
      <c r="AK166" s="1" t="s">
        <v>46</v>
      </c>
      <c r="AL166" s="1">
        <v>4</v>
      </c>
      <c r="AM166" s="1">
        <v>1</v>
      </c>
      <c r="AN166" s="1">
        <v>0</v>
      </c>
    </row>
    <row r="167" spans="1:40" hidden="1" x14ac:dyDescent="0.25">
      <c r="A167" s="1">
        <v>13268</v>
      </c>
      <c r="B167" s="1" t="s">
        <v>212</v>
      </c>
      <c r="C167" s="1">
        <v>13</v>
      </c>
      <c r="D167" s="1" t="s">
        <v>198</v>
      </c>
      <c r="E167" s="2">
        <v>1289</v>
      </c>
      <c r="F167" s="2">
        <v>12</v>
      </c>
      <c r="G167" s="2">
        <v>0</v>
      </c>
      <c r="H167" s="2">
        <v>0</v>
      </c>
      <c r="I167" s="75">
        <v>2</v>
      </c>
      <c r="J167">
        <v>9</v>
      </c>
      <c r="K167">
        <v>0</v>
      </c>
      <c r="L167">
        <v>0</v>
      </c>
      <c r="M167">
        <v>2</v>
      </c>
      <c r="N167">
        <v>36</v>
      </c>
      <c r="O167">
        <v>0</v>
      </c>
      <c r="P167">
        <v>1</v>
      </c>
      <c r="Q167">
        <v>32</v>
      </c>
      <c r="R167" s="2">
        <v>466</v>
      </c>
      <c r="S167" s="2">
        <v>1</v>
      </c>
      <c r="T167" s="2">
        <v>1</v>
      </c>
      <c r="U167" s="75">
        <v>188</v>
      </c>
      <c r="V167" s="2">
        <v>77</v>
      </c>
      <c r="W167" s="2">
        <v>0</v>
      </c>
      <c r="X167" s="2">
        <v>3</v>
      </c>
      <c r="Y167" s="75">
        <v>37</v>
      </c>
      <c r="Z167" s="2">
        <v>167</v>
      </c>
      <c r="AA167" s="2">
        <v>0</v>
      </c>
      <c r="AB167" s="2">
        <v>1</v>
      </c>
      <c r="AC167" s="75">
        <v>113</v>
      </c>
      <c r="AD167" s="2">
        <v>8136</v>
      </c>
      <c r="AE167" s="3">
        <f t="shared" si="2"/>
        <v>0.15843166175024581</v>
      </c>
      <c r="AF167" s="1">
        <v>0</v>
      </c>
      <c r="AG167" s="1" t="s">
        <v>44</v>
      </c>
      <c r="AH167" s="1" t="s">
        <v>41</v>
      </c>
      <c r="AI167" s="1">
        <v>3.33</v>
      </c>
      <c r="AJ167" s="1">
        <v>0</v>
      </c>
      <c r="AK167" s="1" t="s">
        <v>46</v>
      </c>
      <c r="AL167" s="1">
        <v>3</v>
      </c>
      <c r="AM167" s="1">
        <v>1</v>
      </c>
      <c r="AN167" s="1">
        <v>0</v>
      </c>
    </row>
    <row r="168" spans="1:40" hidden="1" x14ac:dyDescent="0.25">
      <c r="A168" s="1">
        <v>13300</v>
      </c>
      <c r="B168" s="1" t="s">
        <v>213</v>
      </c>
      <c r="C168" s="1">
        <v>13</v>
      </c>
      <c r="D168" s="1" t="s">
        <v>198</v>
      </c>
      <c r="E168" s="2">
        <v>1048</v>
      </c>
      <c r="F168" s="2">
        <v>6</v>
      </c>
      <c r="G168" s="2">
        <v>0</v>
      </c>
      <c r="H168" s="2">
        <v>0</v>
      </c>
      <c r="I168" s="75">
        <v>1</v>
      </c>
      <c r="J168">
        <v>14</v>
      </c>
      <c r="K168">
        <v>0</v>
      </c>
      <c r="L168">
        <v>0</v>
      </c>
      <c r="M168">
        <v>1</v>
      </c>
      <c r="N168">
        <v>101</v>
      </c>
      <c r="O168">
        <v>1</v>
      </c>
      <c r="P168">
        <v>0</v>
      </c>
      <c r="Q168">
        <v>18</v>
      </c>
      <c r="R168" s="2">
        <v>551</v>
      </c>
      <c r="S168" s="2">
        <v>2</v>
      </c>
      <c r="T168" s="2">
        <v>5</v>
      </c>
      <c r="U168" s="75">
        <v>63</v>
      </c>
      <c r="V168" s="2">
        <v>117</v>
      </c>
      <c r="W168" s="2">
        <v>0</v>
      </c>
      <c r="X168" s="2">
        <v>0</v>
      </c>
      <c r="Y168" s="75">
        <v>15</v>
      </c>
      <c r="Z168" s="2">
        <v>162</v>
      </c>
      <c r="AA168" s="2">
        <v>1</v>
      </c>
      <c r="AB168" s="2">
        <v>3</v>
      </c>
      <c r="AC168" s="75">
        <v>31</v>
      </c>
      <c r="AD168" s="2">
        <v>13286</v>
      </c>
      <c r="AE168" s="3">
        <f t="shared" si="2"/>
        <v>7.8880024085503542E-2</v>
      </c>
      <c r="AF168" s="1">
        <v>0</v>
      </c>
      <c r="AG168" s="1" t="s">
        <v>40</v>
      </c>
      <c r="AH168" s="1" t="s">
        <v>45</v>
      </c>
      <c r="AI168" s="1">
        <v>3.33</v>
      </c>
      <c r="AJ168" s="1">
        <v>0</v>
      </c>
      <c r="AK168" s="1" t="s">
        <v>46</v>
      </c>
      <c r="AL168" s="1">
        <v>3</v>
      </c>
      <c r="AM168" s="1">
        <v>6</v>
      </c>
      <c r="AN168" s="1">
        <v>0</v>
      </c>
    </row>
    <row r="169" spans="1:40" hidden="1" x14ac:dyDescent="0.25">
      <c r="A169" s="1">
        <v>13430</v>
      </c>
      <c r="B169" s="1" t="s">
        <v>214</v>
      </c>
      <c r="C169" s="1">
        <v>13</v>
      </c>
      <c r="D169" s="1" t="s">
        <v>198</v>
      </c>
      <c r="E169" s="2">
        <v>32308</v>
      </c>
      <c r="F169" s="2">
        <v>472</v>
      </c>
      <c r="G169" s="2">
        <v>0</v>
      </c>
      <c r="H169" s="2">
        <v>4</v>
      </c>
      <c r="I169" s="75">
        <v>25</v>
      </c>
      <c r="J169">
        <v>440</v>
      </c>
      <c r="K169">
        <v>0</v>
      </c>
      <c r="L169">
        <v>2</v>
      </c>
      <c r="M169">
        <v>9</v>
      </c>
      <c r="N169">
        <v>2952</v>
      </c>
      <c r="O169">
        <v>2</v>
      </c>
      <c r="P169">
        <v>29</v>
      </c>
      <c r="Q169">
        <v>206</v>
      </c>
      <c r="R169" s="2">
        <v>17679</v>
      </c>
      <c r="S169" s="2">
        <v>6</v>
      </c>
      <c r="T169" s="2">
        <v>164</v>
      </c>
      <c r="U169" s="75">
        <v>747</v>
      </c>
      <c r="V169" s="2">
        <v>3738</v>
      </c>
      <c r="W169" s="2">
        <v>2</v>
      </c>
      <c r="X169" s="2">
        <v>39</v>
      </c>
      <c r="Y169" s="75">
        <v>148</v>
      </c>
      <c r="Z169" s="2">
        <v>2385</v>
      </c>
      <c r="AA169" s="2">
        <v>1</v>
      </c>
      <c r="AB169" s="2">
        <v>44</v>
      </c>
      <c r="AC169" s="75">
        <v>156</v>
      </c>
      <c r="AD169" s="2">
        <v>146203</v>
      </c>
      <c r="AE169" s="3">
        <f t="shared" si="2"/>
        <v>0.22098041763848894</v>
      </c>
      <c r="AF169" s="1">
        <v>0</v>
      </c>
      <c r="AG169" s="1" t="s">
        <v>40</v>
      </c>
      <c r="AH169" s="1" t="s">
        <v>45</v>
      </c>
      <c r="AI169" s="1">
        <v>3.33</v>
      </c>
      <c r="AJ169" s="1">
        <v>1</v>
      </c>
      <c r="AK169" s="1" t="s">
        <v>42</v>
      </c>
      <c r="AL169" s="1">
        <v>73</v>
      </c>
      <c r="AM169" s="1">
        <v>217</v>
      </c>
      <c r="AN169" s="1">
        <v>1</v>
      </c>
    </row>
    <row r="170" spans="1:40" hidden="1" x14ac:dyDescent="0.25">
      <c r="A170" s="1">
        <v>13433</v>
      </c>
      <c r="B170" s="1" t="s">
        <v>215</v>
      </c>
      <c r="C170" s="1">
        <v>13</v>
      </c>
      <c r="D170" s="1" t="s">
        <v>198</v>
      </c>
      <c r="E170" s="2">
        <v>2284</v>
      </c>
      <c r="F170" s="2">
        <v>47</v>
      </c>
      <c r="G170" s="2">
        <v>0</v>
      </c>
      <c r="H170" s="2">
        <v>0</v>
      </c>
      <c r="I170" s="75">
        <v>40</v>
      </c>
      <c r="J170">
        <v>26</v>
      </c>
      <c r="K170">
        <v>0</v>
      </c>
      <c r="L170">
        <v>2</v>
      </c>
      <c r="M170">
        <v>13</v>
      </c>
      <c r="N170">
        <v>37</v>
      </c>
      <c r="O170">
        <v>0</v>
      </c>
      <c r="P170">
        <v>8</v>
      </c>
      <c r="Q170">
        <v>60</v>
      </c>
      <c r="R170" s="2">
        <v>719</v>
      </c>
      <c r="S170" s="2">
        <v>2</v>
      </c>
      <c r="T170" s="2">
        <v>58</v>
      </c>
      <c r="U170" s="75">
        <v>781</v>
      </c>
      <c r="V170" s="2">
        <v>134</v>
      </c>
      <c r="W170" s="2">
        <v>0</v>
      </c>
      <c r="X170" s="2">
        <v>6</v>
      </c>
      <c r="Y170" s="75">
        <v>152</v>
      </c>
      <c r="Z170" s="2">
        <v>87</v>
      </c>
      <c r="AA170" s="2">
        <v>0</v>
      </c>
      <c r="AB170" s="2">
        <v>4</v>
      </c>
      <c r="AC170" s="75">
        <v>97</v>
      </c>
      <c r="AD170" s="2">
        <v>30352</v>
      </c>
      <c r="AE170" s="3">
        <f t="shared" si="2"/>
        <v>7.525039536109647E-2</v>
      </c>
      <c r="AF170" s="1">
        <v>0</v>
      </c>
      <c r="AG170" s="1" t="s">
        <v>44</v>
      </c>
      <c r="AH170" s="1" t="s">
        <v>41</v>
      </c>
      <c r="AI170" s="1">
        <v>3.33</v>
      </c>
      <c r="AJ170" s="1">
        <v>0</v>
      </c>
      <c r="AK170" s="1" t="s">
        <v>46</v>
      </c>
      <c r="AL170" s="1">
        <v>4</v>
      </c>
      <c r="AM170" s="1">
        <v>3</v>
      </c>
      <c r="AN170" s="1">
        <v>0</v>
      </c>
    </row>
    <row r="171" spans="1:40" hidden="1" x14ac:dyDescent="0.25">
      <c r="A171" s="1">
        <v>13440</v>
      </c>
      <c r="B171" s="1" t="s">
        <v>216</v>
      </c>
      <c r="C171" s="1">
        <v>13</v>
      </c>
      <c r="D171" s="1" t="s">
        <v>198</v>
      </c>
      <c r="E171" s="2">
        <v>500</v>
      </c>
      <c r="F171" s="2">
        <v>8</v>
      </c>
      <c r="G171" s="2">
        <v>0</v>
      </c>
      <c r="H171" s="2">
        <v>0</v>
      </c>
      <c r="I171" s="75">
        <v>0</v>
      </c>
      <c r="J171">
        <v>8</v>
      </c>
      <c r="K171">
        <v>0</v>
      </c>
      <c r="L171">
        <v>0</v>
      </c>
      <c r="M171">
        <v>0</v>
      </c>
      <c r="N171">
        <v>38</v>
      </c>
      <c r="O171">
        <v>0</v>
      </c>
      <c r="P171">
        <v>0</v>
      </c>
      <c r="Q171">
        <v>6</v>
      </c>
      <c r="R171" s="2">
        <v>231</v>
      </c>
      <c r="S171" s="2">
        <v>0</v>
      </c>
      <c r="T171" s="2">
        <v>5</v>
      </c>
      <c r="U171" s="75">
        <v>16</v>
      </c>
      <c r="V171" s="2">
        <v>39</v>
      </c>
      <c r="W171" s="2">
        <v>0</v>
      </c>
      <c r="X171" s="2">
        <v>1</v>
      </c>
      <c r="Y171" s="75">
        <v>1</v>
      </c>
      <c r="Z171" s="2">
        <v>21</v>
      </c>
      <c r="AA171" s="2">
        <v>0</v>
      </c>
      <c r="AB171" s="2">
        <v>0</v>
      </c>
      <c r="AC171" s="75">
        <v>9</v>
      </c>
      <c r="AD171" s="2">
        <v>11818</v>
      </c>
      <c r="AE171" s="3">
        <f t="shared" si="2"/>
        <v>4.2308343205280083E-2</v>
      </c>
      <c r="AF171" s="1">
        <v>0</v>
      </c>
      <c r="AG171" s="1" t="s">
        <v>40</v>
      </c>
      <c r="AH171" s="1" t="s">
        <v>45</v>
      </c>
      <c r="AI171" s="1">
        <v>3.33</v>
      </c>
      <c r="AJ171" s="1">
        <v>0</v>
      </c>
      <c r="AK171" s="1" t="s">
        <v>46</v>
      </c>
      <c r="AL171" s="1">
        <v>12</v>
      </c>
      <c r="AM171" s="1">
        <v>16</v>
      </c>
      <c r="AN171" s="1">
        <v>0</v>
      </c>
    </row>
    <row r="172" spans="1:40" hidden="1" x14ac:dyDescent="0.25">
      <c r="A172" s="1">
        <v>13442</v>
      </c>
      <c r="B172" s="1" t="s">
        <v>217</v>
      </c>
      <c r="C172" s="1">
        <v>13</v>
      </c>
      <c r="D172" s="1" t="s">
        <v>198</v>
      </c>
      <c r="E172" s="2">
        <v>14662</v>
      </c>
      <c r="F172" s="2">
        <v>132</v>
      </c>
      <c r="G172" s="2">
        <v>0</v>
      </c>
      <c r="H172" s="2">
        <v>4</v>
      </c>
      <c r="I172" s="75">
        <v>131</v>
      </c>
      <c r="J172">
        <v>66</v>
      </c>
      <c r="K172">
        <v>0</v>
      </c>
      <c r="L172">
        <v>4</v>
      </c>
      <c r="M172">
        <v>48</v>
      </c>
      <c r="N172">
        <v>232</v>
      </c>
      <c r="O172">
        <v>0</v>
      </c>
      <c r="P172">
        <v>35</v>
      </c>
      <c r="Q172">
        <v>678</v>
      </c>
      <c r="R172" s="2">
        <v>3198</v>
      </c>
      <c r="S172" s="2">
        <v>1</v>
      </c>
      <c r="T172" s="2">
        <v>257</v>
      </c>
      <c r="U172" s="75">
        <v>4875</v>
      </c>
      <c r="V172" s="2">
        <v>562</v>
      </c>
      <c r="W172" s="2">
        <v>0</v>
      </c>
      <c r="X172" s="2">
        <v>52</v>
      </c>
      <c r="Y172" s="75">
        <v>815</v>
      </c>
      <c r="Z172" s="2">
        <v>339</v>
      </c>
      <c r="AA172" s="2">
        <v>0</v>
      </c>
      <c r="AB172" s="2">
        <v>38</v>
      </c>
      <c r="AC172" s="75">
        <v>800</v>
      </c>
      <c r="AD172" s="2">
        <v>50897</v>
      </c>
      <c r="AE172" s="3">
        <f t="shared" si="2"/>
        <v>0.28807198852584631</v>
      </c>
      <c r="AF172" s="1">
        <v>0</v>
      </c>
      <c r="AG172" s="1" t="s">
        <v>44</v>
      </c>
      <c r="AH172" s="1" t="s">
        <v>41</v>
      </c>
      <c r="AI172" s="1">
        <v>3.33</v>
      </c>
      <c r="AJ172" s="1">
        <v>0</v>
      </c>
      <c r="AK172" s="1" t="s">
        <v>46</v>
      </c>
      <c r="AL172" s="1">
        <v>5</v>
      </c>
      <c r="AM172" s="1">
        <v>5</v>
      </c>
      <c r="AN172" s="1">
        <v>0</v>
      </c>
    </row>
    <row r="173" spans="1:40" hidden="1" x14ac:dyDescent="0.25">
      <c r="A173" s="1">
        <v>13458</v>
      </c>
      <c r="B173" s="1" t="s">
        <v>218</v>
      </c>
      <c r="C173" s="1">
        <v>13</v>
      </c>
      <c r="D173" s="1" t="s">
        <v>198</v>
      </c>
      <c r="E173" s="2">
        <v>7599</v>
      </c>
      <c r="F173" s="2">
        <v>161</v>
      </c>
      <c r="G173" s="2">
        <v>0</v>
      </c>
      <c r="H173" s="2">
        <v>0</v>
      </c>
      <c r="I173" s="75">
        <v>4</v>
      </c>
      <c r="J173">
        <v>129</v>
      </c>
      <c r="K173">
        <v>0</v>
      </c>
      <c r="L173">
        <v>1</v>
      </c>
      <c r="M173">
        <v>2</v>
      </c>
      <c r="N173">
        <v>1939</v>
      </c>
      <c r="O173">
        <v>3</v>
      </c>
      <c r="P173">
        <v>22</v>
      </c>
      <c r="Q173">
        <v>66</v>
      </c>
      <c r="R173" s="2">
        <v>5092</v>
      </c>
      <c r="S173" s="2">
        <v>1</v>
      </c>
      <c r="T173" s="2">
        <v>42</v>
      </c>
      <c r="U173" s="75">
        <v>203</v>
      </c>
      <c r="V173" s="2">
        <v>579</v>
      </c>
      <c r="W173" s="2">
        <v>0</v>
      </c>
      <c r="X173" s="2">
        <v>5</v>
      </c>
      <c r="Y173" s="75">
        <v>30</v>
      </c>
      <c r="Z173" s="2">
        <v>378</v>
      </c>
      <c r="AA173" s="2">
        <v>0</v>
      </c>
      <c r="AB173" s="2">
        <v>9</v>
      </c>
      <c r="AC173" s="75">
        <v>30</v>
      </c>
      <c r="AD173" s="2">
        <v>18370</v>
      </c>
      <c r="AE173" s="3">
        <f t="shared" si="2"/>
        <v>0.41366358192705499</v>
      </c>
      <c r="AF173" s="1">
        <v>0</v>
      </c>
      <c r="AG173" s="1" t="s">
        <v>40</v>
      </c>
      <c r="AH173" s="1" t="s">
        <v>45</v>
      </c>
      <c r="AI173" s="1">
        <v>3.33</v>
      </c>
      <c r="AJ173" s="1">
        <v>0</v>
      </c>
      <c r="AK173" s="1" t="s">
        <v>46</v>
      </c>
      <c r="AL173" s="1">
        <v>6</v>
      </c>
      <c r="AM173" s="1">
        <v>1353</v>
      </c>
      <c r="AN173" s="1">
        <v>1</v>
      </c>
    </row>
    <row r="174" spans="1:40" hidden="1" x14ac:dyDescent="0.25">
      <c r="A174" s="1">
        <v>13468</v>
      </c>
      <c r="B174" s="1" t="s">
        <v>219</v>
      </c>
      <c r="C174" s="1">
        <v>13</v>
      </c>
      <c r="D174" s="1" t="s">
        <v>198</v>
      </c>
      <c r="E174" s="2">
        <v>3353</v>
      </c>
      <c r="F174" s="2">
        <v>55</v>
      </c>
      <c r="G174" s="2">
        <v>1</v>
      </c>
      <c r="H174" s="2">
        <v>0</v>
      </c>
      <c r="I174" s="75">
        <v>0</v>
      </c>
      <c r="J174">
        <v>47</v>
      </c>
      <c r="K174">
        <v>0</v>
      </c>
      <c r="L174">
        <v>0</v>
      </c>
      <c r="M174">
        <v>0</v>
      </c>
      <c r="N174">
        <v>338</v>
      </c>
      <c r="O174">
        <v>1</v>
      </c>
      <c r="P174">
        <v>4</v>
      </c>
      <c r="Q174">
        <v>15</v>
      </c>
      <c r="R174" s="2">
        <v>1550</v>
      </c>
      <c r="S174" s="2">
        <v>3</v>
      </c>
      <c r="T174" s="2">
        <v>19</v>
      </c>
      <c r="U174" s="75">
        <v>59</v>
      </c>
      <c r="V174" s="2">
        <v>216</v>
      </c>
      <c r="W174" s="2">
        <v>0</v>
      </c>
      <c r="X174" s="2">
        <v>0</v>
      </c>
      <c r="Y174" s="75">
        <v>10</v>
      </c>
      <c r="Z174" s="2">
        <v>221</v>
      </c>
      <c r="AA174" s="2">
        <v>0</v>
      </c>
      <c r="AB174" s="2">
        <v>1</v>
      </c>
      <c r="AC174" s="75">
        <v>8</v>
      </c>
      <c r="AD174" s="2">
        <v>48799</v>
      </c>
      <c r="AE174" s="3">
        <f t="shared" si="2"/>
        <v>6.8710424393942496E-2</v>
      </c>
      <c r="AF174" s="1">
        <v>0</v>
      </c>
      <c r="AG174" s="1" t="s">
        <v>40</v>
      </c>
      <c r="AH174" s="1" t="s">
        <v>45</v>
      </c>
      <c r="AI174" s="1">
        <v>3.33</v>
      </c>
      <c r="AJ174" s="1">
        <v>0</v>
      </c>
      <c r="AK174" s="1" t="s">
        <v>46</v>
      </c>
      <c r="AL174" s="1">
        <v>1</v>
      </c>
      <c r="AM174" s="1">
        <v>4</v>
      </c>
      <c r="AN174" s="1">
        <v>0</v>
      </c>
    </row>
    <row r="175" spans="1:40" hidden="1" x14ac:dyDescent="0.25">
      <c r="A175" s="1">
        <v>13473</v>
      </c>
      <c r="B175" s="1" t="s">
        <v>220</v>
      </c>
      <c r="C175" s="1">
        <v>13</v>
      </c>
      <c r="D175" s="1" t="s">
        <v>198</v>
      </c>
      <c r="E175" s="2">
        <v>7393</v>
      </c>
      <c r="F175" s="2">
        <v>132</v>
      </c>
      <c r="G175" s="2">
        <v>1</v>
      </c>
      <c r="H175" s="2">
        <v>0</v>
      </c>
      <c r="I175" s="75">
        <v>9</v>
      </c>
      <c r="J175">
        <v>120</v>
      </c>
      <c r="K175">
        <v>0</v>
      </c>
      <c r="L175">
        <v>1</v>
      </c>
      <c r="M175">
        <v>3</v>
      </c>
      <c r="N175">
        <v>1032</v>
      </c>
      <c r="O175">
        <v>0</v>
      </c>
      <c r="P175">
        <v>6</v>
      </c>
      <c r="Q175">
        <v>81</v>
      </c>
      <c r="R175" s="2">
        <v>2856</v>
      </c>
      <c r="S175" s="2">
        <v>0</v>
      </c>
      <c r="T175" s="2">
        <v>8</v>
      </c>
      <c r="U175" s="75">
        <v>243</v>
      </c>
      <c r="V175" s="2">
        <v>658</v>
      </c>
      <c r="W175" s="2">
        <v>0</v>
      </c>
      <c r="X175" s="2">
        <v>0</v>
      </c>
      <c r="Y175" s="75">
        <v>37</v>
      </c>
      <c r="Z175" s="2">
        <v>393</v>
      </c>
      <c r="AA175" s="2">
        <v>0</v>
      </c>
      <c r="AB175" s="2">
        <v>2</v>
      </c>
      <c r="AC175" s="75">
        <v>48</v>
      </c>
      <c r="AD175" s="2">
        <v>24811</v>
      </c>
      <c r="AE175" s="3">
        <f t="shared" si="2"/>
        <v>0.29797267341098704</v>
      </c>
      <c r="AF175" s="1">
        <v>0</v>
      </c>
      <c r="AG175" s="1" t="s">
        <v>44</v>
      </c>
      <c r="AH175" s="1" t="s">
        <v>41</v>
      </c>
      <c r="AI175" s="1">
        <v>3.33</v>
      </c>
      <c r="AJ175" s="1">
        <v>0</v>
      </c>
      <c r="AK175" s="1" t="s">
        <v>46</v>
      </c>
      <c r="AL175" s="1">
        <v>29</v>
      </c>
      <c r="AM175" s="1">
        <v>554</v>
      </c>
      <c r="AN175" s="1">
        <v>1</v>
      </c>
    </row>
    <row r="176" spans="1:40" hidden="1" x14ac:dyDescent="0.25">
      <c r="A176" s="1">
        <v>13490</v>
      </c>
      <c r="B176" s="1" t="s">
        <v>221</v>
      </c>
      <c r="C176" s="1">
        <v>13</v>
      </c>
      <c r="D176" s="1" t="s">
        <v>198</v>
      </c>
      <c r="E176" s="2">
        <v>4780</v>
      </c>
      <c r="F176" s="2">
        <v>153</v>
      </c>
      <c r="G176" s="2">
        <v>0</v>
      </c>
      <c r="H176" s="2">
        <v>1</v>
      </c>
      <c r="I176" s="75">
        <v>6</v>
      </c>
      <c r="J176">
        <v>59</v>
      </c>
      <c r="K176">
        <v>0</v>
      </c>
      <c r="L176">
        <v>0</v>
      </c>
      <c r="M176">
        <v>0</v>
      </c>
      <c r="N176">
        <v>352</v>
      </c>
      <c r="O176">
        <v>0</v>
      </c>
      <c r="P176">
        <v>0</v>
      </c>
      <c r="Q176">
        <v>17</v>
      </c>
      <c r="R176" s="2">
        <v>2622</v>
      </c>
      <c r="S176" s="2">
        <v>0</v>
      </c>
      <c r="T176" s="2">
        <v>6</v>
      </c>
      <c r="U176" s="75">
        <v>139</v>
      </c>
      <c r="V176" s="2">
        <v>359</v>
      </c>
      <c r="W176" s="2">
        <v>2</v>
      </c>
      <c r="X176" s="2">
        <v>4</v>
      </c>
      <c r="Y176" s="75">
        <v>17</v>
      </c>
      <c r="Z176" s="2">
        <v>273</v>
      </c>
      <c r="AA176" s="2">
        <v>0</v>
      </c>
      <c r="AB176" s="2">
        <v>3</v>
      </c>
      <c r="AC176" s="75">
        <v>34</v>
      </c>
      <c r="AD176" s="2">
        <v>10879</v>
      </c>
      <c r="AE176" s="3">
        <f t="shared" si="2"/>
        <v>0.43937861935839689</v>
      </c>
      <c r="AF176" s="1">
        <v>0</v>
      </c>
      <c r="AG176" s="1" t="s">
        <v>44</v>
      </c>
      <c r="AH176" s="1" t="s">
        <v>41</v>
      </c>
      <c r="AI176" s="1">
        <v>3.33</v>
      </c>
      <c r="AJ176" s="1">
        <v>0</v>
      </c>
      <c r="AK176" s="1" t="s">
        <v>46</v>
      </c>
      <c r="AL176" s="1">
        <v>14</v>
      </c>
      <c r="AM176" s="1">
        <v>21</v>
      </c>
      <c r="AN176" s="1">
        <v>1</v>
      </c>
    </row>
    <row r="177" spans="1:40" hidden="1" x14ac:dyDescent="0.25">
      <c r="A177" s="1">
        <v>13549</v>
      </c>
      <c r="B177" s="1" t="s">
        <v>222</v>
      </c>
      <c r="C177" s="1">
        <v>13</v>
      </c>
      <c r="D177" s="1" t="s">
        <v>198</v>
      </c>
      <c r="E177" s="2">
        <v>6344</v>
      </c>
      <c r="F177" s="2">
        <v>86</v>
      </c>
      <c r="G177" s="2">
        <v>0</v>
      </c>
      <c r="H177" s="2">
        <v>0</v>
      </c>
      <c r="I177" s="75">
        <v>2</v>
      </c>
      <c r="J177">
        <v>65</v>
      </c>
      <c r="K177">
        <v>0</v>
      </c>
      <c r="L177">
        <v>0</v>
      </c>
      <c r="M177">
        <v>3</v>
      </c>
      <c r="N177">
        <v>1279</v>
      </c>
      <c r="O177">
        <v>0</v>
      </c>
      <c r="P177">
        <v>8</v>
      </c>
      <c r="Q177">
        <v>48</v>
      </c>
      <c r="R177" s="2">
        <v>4562</v>
      </c>
      <c r="S177" s="2">
        <v>3</v>
      </c>
      <c r="T177" s="2">
        <v>19</v>
      </c>
      <c r="U177" s="75">
        <v>156</v>
      </c>
      <c r="V177" s="2">
        <v>901</v>
      </c>
      <c r="W177" s="2">
        <v>0</v>
      </c>
      <c r="X177" s="2">
        <v>7</v>
      </c>
      <c r="Y177" s="75">
        <v>32</v>
      </c>
      <c r="Z177" s="2">
        <v>731</v>
      </c>
      <c r="AA177" s="2">
        <v>0</v>
      </c>
      <c r="AB177" s="2">
        <v>14</v>
      </c>
      <c r="AC177" s="75">
        <v>34</v>
      </c>
      <c r="AD177" s="2">
        <v>26674</v>
      </c>
      <c r="AE177" s="3">
        <f t="shared" si="2"/>
        <v>0.23783459548624128</v>
      </c>
      <c r="AF177" s="1">
        <v>0</v>
      </c>
      <c r="AG177" s="1" t="s">
        <v>40</v>
      </c>
      <c r="AH177" s="1" t="s">
        <v>45</v>
      </c>
      <c r="AI177" s="1">
        <v>3.33</v>
      </c>
      <c r="AJ177" s="1">
        <v>0</v>
      </c>
      <c r="AK177" s="1" t="s">
        <v>46</v>
      </c>
      <c r="AL177" s="1">
        <v>512</v>
      </c>
      <c r="AM177" s="1">
        <v>746</v>
      </c>
      <c r="AN177" s="1">
        <v>0</v>
      </c>
    </row>
    <row r="178" spans="1:40" hidden="1" x14ac:dyDescent="0.25">
      <c r="A178" s="1">
        <v>13580</v>
      </c>
      <c r="B178" s="1" t="s">
        <v>223</v>
      </c>
      <c r="C178" s="1">
        <v>13</v>
      </c>
      <c r="D178" s="1" t="s">
        <v>198</v>
      </c>
      <c r="E178" s="2">
        <v>2289</v>
      </c>
      <c r="F178" s="2">
        <v>22</v>
      </c>
      <c r="G178" s="2">
        <v>0</v>
      </c>
      <c r="H178" s="2">
        <v>0</v>
      </c>
      <c r="I178" s="75">
        <v>11</v>
      </c>
      <c r="J178">
        <v>31</v>
      </c>
      <c r="K178">
        <v>0</v>
      </c>
      <c r="L178">
        <v>0</v>
      </c>
      <c r="M178">
        <v>2</v>
      </c>
      <c r="N178">
        <v>164</v>
      </c>
      <c r="O178">
        <v>0</v>
      </c>
      <c r="P178">
        <v>0</v>
      </c>
      <c r="Q178">
        <v>51</v>
      </c>
      <c r="R178" s="2">
        <v>879</v>
      </c>
      <c r="S178" s="2">
        <v>0</v>
      </c>
      <c r="T178" s="2">
        <v>2</v>
      </c>
      <c r="U178" s="75">
        <v>338</v>
      </c>
      <c r="V178" s="2">
        <v>142</v>
      </c>
      <c r="W178" s="2">
        <v>0</v>
      </c>
      <c r="X178" s="2">
        <v>0</v>
      </c>
      <c r="Y178" s="75">
        <v>45</v>
      </c>
      <c r="Z178" s="2">
        <v>167</v>
      </c>
      <c r="AA178" s="2">
        <v>0</v>
      </c>
      <c r="AB178" s="2">
        <v>1</v>
      </c>
      <c r="AC178" s="75">
        <v>77</v>
      </c>
      <c r="AD178" s="2">
        <v>7562</v>
      </c>
      <c r="AE178" s="3">
        <f t="shared" si="2"/>
        <v>0.30269769902142291</v>
      </c>
      <c r="AF178" s="1">
        <v>0</v>
      </c>
      <c r="AG178" s="1" t="s">
        <v>40</v>
      </c>
      <c r="AH178" s="1" t="s">
        <v>45</v>
      </c>
      <c r="AI178" s="1">
        <v>3.33</v>
      </c>
      <c r="AJ178" s="1">
        <v>0</v>
      </c>
      <c r="AK178" s="1" t="s">
        <v>46</v>
      </c>
      <c r="AL178" s="1">
        <v>23</v>
      </c>
      <c r="AM178" s="1">
        <v>65</v>
      </c>
      <c r="AN178" s="1">
        <v>0</v>
      </c>
    </row>
    <row r="179" spans="1:40" hidden="1" x14ac:dyDescent="0.25">
      <c r="A179" s="1">
        <v>13600</v>
      </c>
      <c r="B179" s="1" t="s">
        <v>224</v>
      </c>
      <c r="C179" s="1">
        <v>13</v>
      </c>
      <c r="D179" s="1" t="s">
        <v>198</v>
      </c>
      <c r="E179" s="2">
        <v>3089</v>
      </c>
      <c r="F179" s="2">
        <v>53</v>
      </c>
      <c r="G179" s="2">
        <v>0</v>
      </c>
      <c r="H179" s="2">
        <v>0</v>
      </c>
      <c r="I179" s="75">
        <v>8</v>
      </c>
      <c r="J179">
        <v>33</v>
      </c>
      <c r="K179">
        <v>0</v>
      </c>
      <c r="L179">
        <v>1</v>
      </c>
      <c r="M179">
        <v>2</v>
      </c>
      <c r="N179">
        <v>161</v>
      </c>
      <c r="O179">
        <v>0</v>
      </c>
      <c r="P179">
        <v>1</v>
      </c>
      <c r="Q179">
        <v>26</v>
      </c>
      <c r="R179" s="2">
        <v>1179</v>
      </c>
      <c r="S179" s="2">
        <v>0</v>
      </c>
      <c r="T179" s="2">
        <v>6</v>
      </c>
      <c r="U179" s="75">
        <v>174</v>
      </c>
      <c r="V179" s="2">
        <v>166</v>
      </c>
      <c r="W179" s="2">
        <v>0</v>
      </c>
      <c r="X179" s="2">
        <v>0</v>
      </c>
      <c r="Y179" s="75">
        <v>24</v>
      </c>
      <c r="Z179" s="2">
        <v>324</v>
      </c>
      <c r="AA179" s="2">
        <v>0</v>
      </c>
      <c r="AB179" s="2">
        <v>1</v>
      </c>
      <c r="AC179" s="75">
        <v>62</v>
      </c>
      <c r="AD179" s="2">
        <v>11534</v>
      </c>
      <c r="AE179" s="3">
        <f t="shared" si="2"/>
        <v>0.26781688919715624</v>
      </c>
      <c r="AF179" s="1">
        <v>0</v>
      </c>
      <c r="AG179" s="1" t="s">
        <v>44</v>
      </c>
      <c r="AH179" s="1" t="s">
        <v>45</v>
      </c>
      <c r="AI179" s="1">
        <v>3.33</v>
      </c>
      <c r="AJ179" s="1">
        <v>0</v>
      </c>
      <c r="AK179" s="1" t="s">
        <v>46</v>
      </c>
      <c r="AL179" s="1">
        <v>7</v>
      </c>
      <c r="AM179" s="1">
        <v>43</v>
      </c>
      <c r="AN179" s="1">
        <v>1</v>
      </c>
    </row>
    <row r="180" spans="1:40" hidden="1" x14ac:dyDescent="0.25">
      <c r="A180" s="1">
        <v>13620</v>
      </c>
      <c r="B180" s="1" t="s">
        <v>225</v>
      </c>
      <c r="C180" s="1">
        <v>13</v>
      </c>
      <c r="D180" s="1" t="s">
        <v>198</v>
      </c>
      <c r="E180" s="2">
        <v>899</v>
      </c>
      <c r="F180" s="2">
        <v>10</v>
      </c>
      <c r="G180" s="2">
        <v>0</v>
      </c>
      <c r="H180" s="2">
        <v>0</v>
      </c>
      <c r="I180" s="75">
        <v>2</v>
      </c>
      <c r="J180">
        <v>4</v>
      </c>
      <c r="K180">
        <v>0</v>
      </c>
      <c r="L180">
        <v>0</v>
      </c>
      <c r="M180">
        <v>0</v>
      </c>
      <c r="N180">
        <v>13</v>
      </c>
      <c r="O180">
        <v>0</v>
      </c>
      <c r="P180">
        <v>6</v>
      </c>
      <c r="Q180">
        <v>10</v>
      </c>
      <c r="R180" s="2">
        <v>623</v>
      </c>
      <c r="S180" s="2">
        <v>0</v>
      </c>
      <c r="T180" s="2">
        <v>7</v>
      </c>
      <c r="U180" s="75">
        <v>95</v>
      </c>
      <c r="V180" s="2">
        <v>80</v>
      </c>
      <c r="W180" s="2">
        <v>0</v>
      </c>
      <c r="X180" s="2">
        <v>0</v>
      </c>
      <c r="Y180" s="75">
        <v>14</v>
      </c>
      <c r="Z180" s="2">
        <v>30</v>
      </c>
      <c r="AA180" s="2">
        <v>0</v>
      </c>
      <c r="AB180" s="2">
        <v>0</v>
      </c>
      <c r="AC180" s="75">
        <v>25</v>
      </c>
      <c r="AD180" s="2">
        <v>8743</v>
      </c>
      <c r="AE180" s="3">
        <f t="shared" si="2"/>
        <v>0.10282511723664646</v>
      </c>
      <c r="AF180" s="1">
        <v>0</v>
      </c>
      <c r="AG180" s="1" t="s">
        <v>40</v>
      </c>
      <c r="AH180" s="1" t="s">
        <v>45</v>
      </c>
      <c r="AI180" s="1">
        <v>3.33</v>
      </c>
      <c r="AJ180" s="1">
        <v>0</v>
      </c>
      <c r="AK180" s="1" t="s">
        <v>46</v>
      </c>
      <c r="AL180" s="1">
        <v>2</v>
      </c>
      <c r="AM180" s="1">
        <v>1</v>
      </c>
      <c r="AN180" s="1">
        <v>0</v>
      </c>
    </row>
    <row r="181" spans="1:40" hidden="1" x14ac:dyDescent="0.25">
      <c r="A181" s="1">
        <v>13647</v>
      </c>
      <c r="B181" s="1" t="s">
        <v>226</v>
      </c>
      <c r="C181" s="1">
        <v>13</v>
      </c>
      <c r="D181" s="1" t="s">
        <v>198</v>
      </c>
      <c r="E181" s="2">
        <v>940</v>
      </c>
      <c r="F181" s="2">
        <v>15</v>
      </c>
      <c r="G181" s="2">
        <v>0</v>
      </c>
      <c r="H181" s="2">
        <v>0</v>
      </c>
      <c r="I181" s="75">
        <v>2</v>
      </c>
      <c r="J181">
        <v>2</v>
      </c>
      <c r="K181">
        <v>0</v>
      </c>
      <c r="L181">
        <v>0</v>
      </c>
      <c r="M181">
        <v>4</v>
      </c>
      <c r="N181">
        <v>27</v>
      </c>
      <c r="O181">
        <v>0</v>
      </c>
      <c r="P181">
        <v>2</v>
      </c>
      <c r="Q181">
        <v>42</v>
      </c>
      <c r="R181" s="2">
        <v>383</v>
      </c>
      <c r="S181" s="2">
        <v>0</v>
      </c>
      <c r="T181" s="2">
        <v>3</v>
      </c>
      <c r="U181" s="75">
        <v>114</v>
      </c>
      <c r="V181" s="2">
        <v>59</v>
      </c>
      <c r="W181" s="2">
        <v>0</v>
      </c>
      <c r="X181" s="2">
        <v>0</v>
      </c>
      <c r="Y181" s="75">
        <v>8</v>
      </c>
      <c r="Z181" s="2">
        <v>56</v>
      </c>
      <c r="AA181" s="2">
        <v>0</v>
      </c>
      <c r="AB181" s="2">
        <v>0</v>
      </c>
      <c r="AC181" s="75">
        <v>25</v>
      </c>
      <c r="AD181" s="2">
        <v>19987</v>
      </c>
      <c r="AE181" s="3">
        <f t="shared" si="2"/>
        <v>4.7030569870415768E-2</v>
      </c>
      <c r="AF181" s="1">
        <v>0</v>
      </c>
      <c r="AG181" s="1" t="s">
        <v>44</v>
      </c>
      <c r="AH181" s="1" t="s">
        <v>45</v>
      </c>
      <c r="AI181" s="1">
        <v>3.33</v>
      </c>
      <c r="AJ181" s="1">
        <v>0</v>
      </c>
      <c r="AK181" s="1" t="s">
        <v>46</v>
      </c>
      <c r="AL181" s="1">
        <v>12</v>
      </c>
      <c r="AM181" s="1">
        <v>14</v>
      </c>
      <c r="AN181" s="1">
        <v>0</v>
      </c>
    </row>
    <row r="182" spans="1:40" hidden="1" x14ac:dyDescent="0.25">
      <c r="A182" s="1">
        <v>13650</v>
      </c>
      <c r="B182" s="1" t="s">
        <v>227</v>
      </c>
      <c r="C182" s="1">
        <v>13</v>
      </c>
      <c r="D182" s="1" t="s">
        <v>198</v>
      </c>
      <c r="E182" s="2">
        <v>366</v>
      </c>
      <c r="F182" s="2">
        <v>9</v>
      </c>
      <c r="G182" s="2">
        <v>0</v>
      </c>
      <c r="H182" s="2">
        <v>0</v>
      </c>
      <c r="I182" s="75">
        <v>0</v>
      </c>
      <c r="J182">
        <v>9</v>
      </c>
      <c r="K182">
        <v>0</v>
      </c>
      <c r="L182">
        <v>0</v>
      </c>
      <c r="M182">
        <v>0</v>
      </c>
      <c r="N182">
        <v>25</v>
      </c>
      <c r="O182">
        <v>0</v>
      </c>
      <c r="P182">
        <v>0</v>
      </c>
      <c r="Q182">
        <v>0</v>
      </c>
      <c r="R182" s="2">
        <v>168</v>
      </c>
      <c r="S182" s="2">
        <v>0</v>
      </c>
      <c r="T182" s="2">
        <v>0</v>
      </c>
      <c r="U182" s="75">
        <v>8</v>
      </c>
      <c r="V182" s="2">
        <v>41</v>
      </c>
      <c r="W182" s="2">
        <v>0</v>
      </c>
      <c r="X182" s="2">
        <v>0</v>
      </c>
      <c r="Y182" s="75">
        <v>0</v>
      </c>
      <c r="Z182" s="2">
        <v>48</v>
      </c>
      <c r="AA182" s="2">
        <v>0</v>
      </c>
      <c r="AB182" s="2">
        <v>1</v>
      </c>
      <c r="AC182" s="75">
        <v>3</v>
      </c>
      <c r="AD182" s="2">
        <v>13841</v>
      </c>
      <c r="AE182" s="3">
        <f t="shared" si="2"/>
        <v>2.644317607109313E-2</v>
      </c>
      <c r="AF182" s="1">
        <v>0</v>
      </c>
      <c r="AG182" s="1" t="s">
        <v>40</v>
      </c>
      <c r="AH182" s="1" t="s">
        <v>45</v>
      </c>
      <c r="AI182" s="1">
        <v>3.33</v>
      </c>
      <c r="AJ182" s="1">
        <v>0</v>
      </c>
      <c r="AK182" s="1" t="s">
        <v>46</v>
      </c>
      <c r="AL182" s="1">
        <v>5</v>
      </c>
      <c r="AM182" s="1">
        <v>4</v>
      </c>
      <c r="AN182" s="1">
        <v>0</v>
      </c>
    </row>
    <row r="183" spans="1:40" hidden="1" x14ac:dyDescent="0.25">
      <c r="A183" s="1">
        <v>13654</v>
      </c>
      <c r="B183" s="1" t="s">
        <v>228</v>
      </c>
      <c r="C183" s="1">
        <v>13</v>
      </c>
      <c r="D183" s="1" t="s">
        <v>198</v>
      </c>
      <c r="E183" s="2">
        <v>17126</v>
      </c>
      <c r="F183" s="2">
        <v>195</v>
      </c>
      <c r="G183" s="2">
        <v>0</v>
      </c>
      <c r="H183" s="2">
        <v>0</v>
      </c>
      <c r="I183" s="75">
        <v>46</v>
      </c>
      <c r="J183">
        <v>108</v>
      </c>
      <c r="K183">
        <v>0</v>
      </c>
      <c r="L183">
        <v>1</v>
      </c>
      <c r="M183">
        <v>14</v>
      </c>
      <c r="N183">
        <v>249</v>
      </c>
      <c r="O183">
        <v>0</v>
      </c>
      <c r="P183">
        <v>6</v>
      </c>
      <c r="Q183">
        <v>143</v>
      </c>
      <c r="R183" s="2">
        <v>8399</v>
      </c>
      <c r="S183" s="2">
        <v>0</v>
      </c>
      <c r="T183" s="2">
        <v>67</v>
      </c>
      <c r="U183" s="75">
        <v>2504</v>
      </c>
      <c r="V183" s="2">
        <v>1206</v>
      </c>
      <c r="W183" s="2">
        <v>0</v>
      </c>
      <c r="X183" s="2">
        <v>13</v>
      </c>
      <c r="Y183" s="75">
        <v>338</v>
      </c>
      <c r="Z183" s="2">
        <v>1651</v>
      </c>
      <c r="AA183" s="2">
        <v>0</v>
      </c>
      <c r="AB183" s="2">
        <v>16</v>
      </c>
      <c r="AC183" s="75">
        <v>508</v>
      </c>
      <c r="AD183" s="2">
        <v>25904</v>
      </c>
      <c r="AE183" s="3">
        <f t="shared" si="2"/>
        <v>0.66113341568869677</v>
      </c>
      <c r="AF183" s="1">
        <v>0</v>
      </c>
      <c r="AG183" s="1" t="s">
        <v>44</v>
      </c>
      <c r="AH183" s="1" t="s">
        <v>41</v>
      </c>
      <c r="AI183" s="1">
        <v>3.33</v>
      </c>
      <c r="AJ183" s="1">
        <v>0</v>
      </c>
      <c r="AK183" s="1" t="s">
        <v>46</v>
      </c>
      <c r="AL183" s="1">
        <v>37</v>
      </c>
      <c r="AM183" s="1">
        <v>249</v>
      </c>
      <c r="AN183" s="1">
        <v>1</v>
      </c>
    </row>
    <row r="184" spans="1:40" hidden="1" x14ac:dyDescent="0.25">
      <c r="A184" s="1">
        <v>13655</v>
      </c>
      <c r="B184" s="1" t="s">
        <v>229</v>
      </c>
      <c r="C184" s="1">
        <v>13</v>
      </c>
      <c r="D184" s="1" t="s">
        <v>198</v>
      </c>
      <c r="E184" s="2">
        <v>2867</v>
      </c>
      <c r="F184" s="2">
        <v>50</v>
      </c>
      <c r="G184" s="2">
        <v>0</v>
      </c>
      <c r="H184" s="2">
        <v>0</v>
      </c>
      <c r="I184" s="75">
        <v>2</v>
      </c>
      <c r="J184">
        <v>26</v>
      </c>
      <c r="K184">
        <v>0</v>
      </c>
      <c r="L184">
        <v>1</v>
      </c>
      <c r="M184">
        <v>0</v>
      </c>
      <c r="N184">
        <v>155</v>
      </c>
      <c r="O184">
        <v>0</v>
      </c>
      <c r="P184">
        <v>8</v>
      </c>
      <c r="Q184">
        <v>6</v>
      </c>
      <c r="R184" s="2">
        <v>1824</v>
      </c>
      <c r="S184" s="2">
        <v>0</v>
      </c>
      <c r="T184" s="2">
        <v>17</v>
      </c>
      <c r="U184" s="75">
        <v>38</v>
      </c>
      <c r="V184" s="2">
        <v>248</v>
      </c>
      <c r="W184" s="2">
        <v>0</v>
      </c>
      <c r="X184" s="2">
        <v>9</v>
      </c>
      <c r="Y184" s="75">
        <v>6</v>
      </c>
      <c r="Z184" s="2">
        <v>423</v>
      </c>
      <c r="AA184" s="2">
        <v>0</v>
      </c>
      <c r="AB184" s="2">
        <v>16</v>
      </c>
      <c r="AC184" s="75">
        <v>13</v>
      </c>
      <c r="AD184" s="2">
        <v>11113</v>
      </c>
      <c r="AE184" s="3">
        <f t="shared" si="2"/>
        <v>0.25798614235579953</v>
      </c>
      <c r="AF184" s="1">
        <v>0</v>
      </c>
      <c r="AG184" s="1" t="s">
        <v>40</v>
      </c>
      <c r="AH184" s="1" t="s">
        <v>45</v>
      </c>
      <c r="AI184" s="1">
        <v>3.33</v>
      </c>
      <c r="AJ184" s="1">
        <v>0</v>
      </c>
      <c r="AK184" s="1" t="s">
        <v>46</v>
      </c>
      <c r="AL184" s="1">
        <v>1</v>
      </c>
      <c r="AM184" s="1">
        <v>1</v>
      </c>
      <c r="AN184" s="1">
        <v>0</v>
      </c>
    </row>
    <row r="185" spans="1:40" hidden="1" x14ac:dyDescent="0.25">
      <c r="A185" s="1">
        <v>13657</v>
      </c>
      <c r="B185" s="1" t="s">
        <v>230</v>
      </c>
      <c r="C185" s="1">
        <v>13</v>
      </c>
      <c r="D185" s="1" t="s">
        <v>198</v>
      </c>
      <c r="E185" s="2">
        <v>18221</v>
      </c>
      <c r="F185" s="2">
        <v>260</v>
      </c>
      <c r="G185" s="2">
        <v>0</v>
      </c>
      <c r="H185" s="2">
        <v>0</v>
      </c>
      <c r="I185" s="75">
        <v>13</v>
      </c>
      <c r="J185">
        <v>92</v>
      </c>
      <c r="K185">
        <v>0</v>
      </c>
      <c r="L185">
        <v>2</v>
      </c>
      <c r="M185">
        <v>4</v>
      </c>
      <c r="N185">
        <v>138</v>
      </c>
      <c r="O185">
        <v>1</v>
      </c>
      <c r="P185">
        <v>7</v>
      </c>
      <c r="Q185">
        <v>29</v>
      </c>
      <c r="R185" s="2">
        <v>9469</v>
      </c>
      <c r="S185" s="2">
        <v>2</v>
      </c>
      <c r="T185" s="2">
        <v>168</v>
      </c>
      <c r="U185" s="75">
        <v>525</v>
      </c>
      <c r="V185" s="2">
        <v>1436</v>
      </c>
      <c r="W185" s="2">
        <v>1</v>
      </c>
      <c r="X185" s="2">
        <v>26</v>
      </c>
      <c r="Y185" s="75">
        <v>107</v>
      </c>
      <c r="Z185" s="2">
        <v>1783</v>
      </c>
      <c r="AA185" s="2">
        <v>0</v>
      </c>
      <c r="AB185" s="2">
        <v>38</v>
      </c>
      <c r="AC185" s="75">
        <v>188</v>
      </c>
      <c r="AD185" s="2">
        <v>40335</v>
      </c>
      <c r="AE185" s="3">
        <f t="shared" si="2"/>
        <v>0.45174166356762119</v>
      </c>
      <c r="AF185" s="1">
        <v>0</v>
      </c>
      <c r="AG185" s="1" t="s">
        <v>44</v>
      </c>
      <c r="AH185" s="1" t="s">
        <v>41</v>
      </c>
      <c r="AI185" s="1">
        <v>3.33</v>
      </c>
      <c r="AJ185" s="1">
        <v>0</v>
      </c>
      <c r="AK185" s="1" t="s">
        <v>46</v>
      </c>
      <c r="AL185" s="1">
        <v>9</v>
      </c>
      <c r="AM185" s="1">
        <v>11</v>
      </c>
      <c r="AN185" s="1">
        <v>1</v>
      </c>
    </row>
    <row r="186" spans="1:40" hidden="1" x14ac:dyDescent="0.25">
      <c r="A186" s="1">
        <v>13667</v>
      </c>
      <c r="B186" s="1" t="s">
        <v>231</v>
      </c>
      <c r="C186" s="1">
        <v>13</v>
      </c>
      <c r="D186" s="1" t="s">
        <v>198</v>
      </c>
      <c r="E186" s="2">
        <v>5026</v>
      </c>
      <c r="F186" s="2">
        <v>61</v>
      </c>
      <c r="G186" s="2">
        <v>0</v>
      </c>
      <c r="H186" s="2">
        <v>0</v>
      </c>
      <c r="I186" s="75">
        <v>5</v>
      </c>
      <c r="J186">
        <v>60</v>
      </c>
      <c r="K186">
        <v>0</v>
      </c>
      <c r="L186">
        <v>1</v>
      </c>
      <c r="M186">
        <v>2</v>
      </c>
      <c r="N186">
        <v>201</v>
      </c>
      <c r="O186">
        <v>0</v>
      </c>
      <c r="P186">
        <v>1</v>
      </c>
      <c r="Q186">
        <v>33</v>
      </c>
      <c r="R186" s="2">
        <v>2537</v>
      </c>
      <c r="S186" s="2">
        <v>2</v>
      </c>
      <c r="T186" s="2">
        <v>21</v>
      </c>
      <c r="U186" s="75">
        <v>223</v>
      </c>
      <c r="V186" s="2">
        <v>405</v>
      </c>
      <c r="W186" s="2">
        <v>0</v>
      </c>
      <c r="X186" s="2">
        <v>3</v>
      </c>
      <c r="Y186" s="75">
        <v>27</v>
      </c>
      <c r="Z186" s="2">
        <v>251</v>
      </c>
      <c r="AA186" s="2">
        <v>0</v>
      </c>
      <c r="AB186" s="2">
        <v>8</v>
      </c>
      <c r="AC186" s="75">
        <v>48</v>
      </c>
      <c r="AD186" s="2">
        <v>16079</v>
      </c>
      <c r="AE186" s="3">
        <f t="shared" si="2"/>
        <v>0.31258162821070962</v>
      </c>
      <c r="AF186" s="1">
        <v>0</v>
      </c>
      <c r="AG186" s="1" t="s">
        <v>40</v>
      </c>
      <c r="AH186" s="1" t="s">
        <v>41</v>
      </c>
      <c r="AI186" s="1">
        <v>3.33</v>
      </c>
      <c r="AJ186" s="1">
        <v>0</v>
      </c>
      <c r="AK186" s="1" t="s">
        <v>46</v>
      </c>
      <c r="AL186" s="1">
        <v>51</v>
      </c>
      <c r="AM186" s="1">
        <v>52</v>
      </c>
      <c r="AN186" s="1">
        <v>1</v>
      </c>
    </row>
    <row r="187" spans="1:40" hidden="1" x14ac:dyDescent="0.25">
      <c r="A187" s="1">
        <v>13670</v>
      </c>
      <c r="B187" s="1" t="s">
        <v>232</v>
      </c>
      <c r="C187" s="1">
        <v>13</v>
      </c>
      <c r="D187" s="1" t="s">
        <v>198</v>
      </c>
      <c r="E187" s="2">
        <v>17447</v>
      </c>
      <c r="F187" s="2">
        <v>230</v>
      </c>
      <c r="G187" s="2">
        <v>0</v>
      </c>
      <c r="H187" s="2">
        <v>1</v>
      </c>
      <c r="I187" s="75">
        <v>5</v>
      </c>
      <c r="J187">
        <v>160</v>
      </c>
      <c r="K187">
        <v>0</v>
      </c>
      <c r="L187">
        <v>0</v>
      </c>
      <c r="M187">
        <v>5</v>
      </c>
      <c r="N187">
        <v>688</v>
      </c>
      <c r="O187">
        <v>0</v>
      </c>
      <c r="P187">
        <v>9</v>
      </c>
      <c r="Q187">
        <v>33</v>
      </c>
      <c r="R187" s="2">
        <v>7443</v>
      </c>
      <c r="S187" s="2">
        <v>0</v>
      </c>
      <c r="T187" s="2">
        <v>29</v>
      </c>
      <c r="U187" s="75">
        <v>200</v>
      </c>
      <c r="V187" s="2">
        <v>1618</v>
      </c>
      <c r="W187" s="2">
        <v>0</v>
      </c>
      <c r="X187" s="2">
        <v>4</v>
      </c>
      <c r="Y187" s="75">
        <v>42</v>
      </c>
      <c r="Z187" s="2">
        <v>2207</v>
      </c>
      <c r="AA187" s="2">
        <v>0</v>
      </c>
      <c r="AB187" s="2">
        <v>17</v>
      </c>
      <c r="AC187" s="75">
        <v>72</v>
      </c>
      <c r="AD187" s="2">
        <v>29770</v>
      </c>
      <c r="AE187" s="3">
        <f t="shared" si="2"/>
        <v>0.58605979173664768</v>
      </c>
      <c r="AF187" s="1">
        <v>0</v>
      </c>
      <c r="AG187" s="1" t="s">
        <v>44</v>
      </c>
      <c r="AH187" s="1" t="s">
        <v>45</v>
      </c>
      <c r="AI187" s="1">
        <v>3.33</v>
      </c>
      <c r="AJ187" s="1">
        <v>0</v>
      </c>
      <c r="AK187" s="1" t="s">
        <v>46</v>
      </c>
      <c r="AL187" s="1">
        <v>37</v>
      </c>
      <c r="AM187" s="1">
        <v>35</v>
      </c>
      <c r="AN187" s="1">
        <v>1</v>
      </c>
    </row>
    <row r="188" spans="1:40" hidden="1" x14ac:dyDescent="0.25">
      <c r="A188" s="1">
        <v>13673</v>
      </c>
      <c r="B188" s="1" t="s">
        <v>233</v>
      </c>
      <c r="C188" s="1">
        <v>13</v>
      </c>
      <c r="D188" s="1" t="s">
        <v>198</v>
      </c>
      <c r="E188" s="2">
        <v>776</v>
      </c>
      <c r="F188" s="2">
        <v>15</v>
      </c>
      <c r="G188" s="2">
        <v>0</v>
      </c>
      <c r="H188" s="2">
        <v>0</v>
      </c>
      <c r="I188" s="75">
        <v>1</v>
      </c>
      <c r="J188">
        <v>2</v>
      </c>
      <c r="K188">
        <v>0</v>
      </c>
      <c r="L188">
        <v>0</v>
      </c>
      <c r="M188">
        <v>3</v>
      </c>
      <c r="N188">
        <v>18</v>
      </c>
      <c r="O188">
        <v>0</v>
      </c>
      <c r="P188">
        <v>1</v>
      </c>
      <c r="Q188">
        <v>33</v>
      </c>
      <c r="R188" s="2">
        <v>313</v>
      </c>
      <c r="S188" s="2">
        <v>0</v>
      </c>
      <c r="T188" s="2">
        <v>10</v>
      </c>
      <c r="U188" s="75">
        <v>182</v>
      </c>
      <c r="V188" s="2">
        <v>33</v>
      </c>
      <c r="W188" s="2">
        <v>0</v>
      </c>
      <c r="X188" s="2">
        <v>3</v>
      </c>
      <c r="Y188" s="75">
        <v>12</v>
      </c>
      <c r="Z188" s="2">
        <v>34</v>
      </c>
      <c r="AA188" s="2">
        <v>0</v>
      </c>
      <c r="AB188" s="2">
        <v>0</v>
      </c>
      <c r="AC188" s="75">
        <v>11</v>
      </c>
      <c r="AD188" s="2">
        <v>16039</v>
      </c>
      <c r="AE188" s="3">
        <f t="shared" si="2"/>
        <v>4.8382068707525407E-2</v>
      </c>
      <c r="AF188" s="1">
        <v>0</v>
      </c>
      <c r="AG188" s="1" t="s">
        <v>40</v>
      </c>
      <c r="AH188" s="1" t="s">
        <v>45</v>
      </c>
      <c r="AI188" s="1">
        <v>3.33</v>
      </c>
      <c r="AJ188" s="1">
        <v>0</v>
      </c>
      <c r="AK188" s="1" t="s">
        <v>46</v>
      </c>
      <c r="AL188" s="1">
        <v>1</v>
      </c>
      <c r="AM188" s="1">
        <v>1</v>
      </c>
      <c r="AN188" s="1">
        <v>0</v>
      </c>
    </row>
    <row r="189" spans="1:40" hidden="1" x14ac:dyDescent="0.25">
      <c r="A189" s="1">
        <v>13683</v>
      </c>
      <c r="B189" s="1" t="s">
        <v>234</v>
      </c>
      <c r="C189" s="1">
        <v>13</v>
      </c>
      <c r="D189" s="1" t="s">
        <v>198</v>
      </c>
      <c r="E189" s="2">
        <v>2041</v>
      </c>
      <c r="F189" s="2">
        <v>29</v>
      </c>
      <c r="G189" s="2">
        <v>0</v>
      </c>
      <c r="H189" s="2">
        <v>0</v>
      </c>
      <c r="I189" s="75">
        <v>8</v>
      </c>
      <c r="J189">
        <v>16</v>
      </c>
      <c r="K189">
        <v>0</v>
      </c>
      <c r="L189">
        <v>0</v>
      </c>
      <c r="M189">
        <v>1</v>
      </c>
      <c r="N189">
        <v>90</v>
      </c>
      <c r="O189">
        <v>0</v>
      </c>
      <c r="P189">
        <v>7</v>
      </c>
      <c r="Q189">
        <v>39</v>
      </c>
      <c r="R189" s="2">
        <v>797</v>
      </c>
      <c r="S189" s="2">
        <v>0</v>
      </c>
      <c r="T189" s="2">
        <v>52</v>
      </c>
      <c r="U189" s="75">
        <v>338</v>
      </c>
      <c r="V189" s="2">
        <v>148</v>
      </c>
      <c r="W189" s="2">
        <v>0</v>
      </c>
      <c r="X189" s="2">
        <v>5</v>
      </c>
      <c r="Y189" s="75">
        <v>37</v>
      </c>
      <c r="Z189" s="2">
        <v>91</v>
      </c>
      <c r="AA189" s="2">
        <v>0</v>
      </c>
      <c r="AB189" s="2">
        <v>18</v>
      </c>
      <c r="AC189" s="75">
        <v>35</v>
      </c>
      <c r="AD189" s="2">
        <v>22912</v>
      </c>
      <c r="AE189" s="3">
        <f t="shared" si="2"/>
        <v>8.9079958100558659E-2</v>
      </c>
      <c r="AF189" s="1">
        <v>0</v>
      </c>
      <c r="AG189" s="1" t="s">
        <v>40</v>
      </c>
      <c r="AH189" s="1" t="s">
        <v>45</v>
      </c>
      <c r="AI189" s="1">
        <v>3.33</v>
      </c>
      <c r="AJ189" s="1">
        <v>0</v>
      </c>
      <c r="AK189" s="1" t="s">
        <v>46</v>
      </c>
      <c r="AL189" s="1">
        <v>1</v>
      </c>
      <c r="AM189" s="1">
        <v>11</v>
      </c>
      <c r="AN189" s="1">
        <v>0</v>
      </c>
    </row>
    <row r="190" spans="1:40" hidden="1" x14ac:dyDescent="0.25">
      <c r="A190" s="1">
        <v>13688</v>
      </c>
      <c r="B190" s="1" t="s">
        <v>235</v>
      </c>
      <c r="C190" s="1">
        <v>13</v>
      </c>
      <c r="D190" s="1" t="s">
        <v>198</v>
      </c>
      <c r="E190" s="2">
        <v>19951</v>
      </c>
      <c r="F190" s="2">
        <v>281</v>
      </c>
      <c r="G190" s="2">
        <v>1</v>
      </c>
      <c r="H190" s="2">
        <v>2</v>
      </c>
      <c r="I190" s="75">
        <v>4</v>
      </c>
      <c r="J190">
        <v>390</v>
      </c>
      <c r="K190">
        <v>0</v>
      </c>
      <c r="L190">
        <v>1</v>
      </c>
      <c r="M190">
        <v>9</v>
      </c>
      <c r="N190">
        <v>2913</v>
      </c>
      <c r="O190">
        <v>1</v>
      </c>
      <c r="P190">
        <v>29</v>
      </c>
      <c r="Q190">
        <v>119</v>
      </c>
      <c r="R190" s="2">
        <v>8455</v>
      </c>
      <c r="S190" s="2">
        <v>8</v>
      </c>
      <c r="T190" s="2">
        <v>41</v>
      </c>
      <c r="U190" s="75">
        <v>266</v>
      </c>
      <c r="V190" s="2">
        <v>2115</v>
      </c>
      <c r="W190" s="2">
        <v>1</v>
      </c>
      <c r="X190" s="2">
        <v>9</v>
      </c>
      <c r="Y190" s="75">
        <v>43</v>
      </c>
      <c r="Z190" s="2">
        <v>2129</v>
      </c>
      <c r="AA190" s="2">
        <v>2</v>
      </c>
      <c r="AB190" s="2">
        <v>5</v>
      </c>
      <c r="AC190" s="75">
        <v>85</v>
      </c>
      <c r="AD190" s="2">
        <v>36114</v>
      </c>
      <c r="AE190" s="3">
        <f t="shared" si="2"/>
        <v>0.55244503516641741</v>
      </c>
      <c r="AF190" s="1">
        <v>0</v>
      </c>
      <c r="AG190" s="1" t="s">
        <v>44</v>
      </c>
      <c r="AH190" s="1" t="s">
        <v>45</v>
      </c>
      <c r="AI190" s="1">
        <v>3.33</v>
      </c>
      <c r="AJ190" s="1">
        <v>0</v>
      </c>
      <c r="AK190" s="1" t="s">
        <v>46</v>
      </c>
      <c r="AL190" s="1">
        <v>41</v>
      </c>
      <c r="AM190" s="1">
        <v>1040</v>
      </c>
      <c r="AN190" s="1">
        <v>1</v>
      </c>
    </row>
    <row r="191" spans="1:40" hidden="1" x14ac:dyDescent="0.25">
      <c r="A191" s="1">
        <v>13744</v>
      </c>
      <c r="B191" s="1" t="s">
        <v>236</v>
      </c>
      <c r="C191" s="1">
        <v>13</v>
      </c>
      <c r="D191" s="1" t="s">
        <v>198</v>
      </c>
      <c r="E191" s="2">
        <v>7459</v>
      </c>
      <c r="F191" s="2">
        <v>108</v>
      </c>
      <c r="G191" s="2">
        <v>0</v>
      </c>
      <c r="H191" s="2">
        <v>1</v>
      </c>
      <c r="I191" s="75">
        <v>2</v>
      </c>
      <c r="J191">
        <v>85</v>
      </c>
      <c r="K191">
        <v>0</v>
      </c>
      <c r="L191">
        <v>1</v>
      </c>
      <c r="M191">
        <v>2</v>
      </c>
      <c r="N191">
        <v>370</v>
      </c>
      <c r="O191">
        <v>0</v>
      </c>
      <c r="P191">
        <v>4</v>
      </c>
      <c r="Q191">
        <v>10</v>
      </c>
      <c r="R191" s="2">
        <v>3649</v>
      </c>
      <c r="S191" s="2">
        <v>2</v>
      </c>
      <c r="T191" s="2">
        <v>11</v>
      </c>
      <c r="U191" s="75">
        <v>86</v>
      </c>
      <c r="V191" s="2">
        <v>518</v>
      </c>
      <c r="W191" s="2">
        <v>2</v>
      </c>
      <c r="X191" s="2">
        <v>1</v>
      </c>
      <c r="Y191" s="75">
        <v>16</v>
      </c>
      <c r="Z191" s="2">
        <v>407</v>
      </c>
      <c r="AA191" s="2">
        <v>0</v>
      </c>
      <c r="AB191" s="2">
        <v>1</v>
      </c>
      <c r="AC191" s="75">
        <v>17</v>
      </c>
      <c r="AD191" s="2">
        <v>20066</v>
      </c>
      <c r="AE191" s="3">
        <f t="shared" si="2"/>
        <v>0.37172331306687928</v>
      </c>
      <c r="AF191" s="1">
        <v>0</v>
      </c>
      <c r="AG191" s="1" t="s">
        <v>44</v>
      </c>
      <c r="AH191" s="1" t="s">
        <v>41</v>
      </c>
      <c r="AI191" s="1">
        <v>3.33</v>
      </c>
      <c r="AJ191" s="1">
        <v>0</v>
      </c>
      <c r="AK191" s="1" t="s">
        <v>46</v>
      </c>
      <c r="AL191" s="1">
        <v>16</v>
      </c>
      <c r="AM191" s="1">
        <v>21</v>
      </c>
      <c r="AN191" s="1">
        <v>1</v>
      </c>
    </row>
    <row r="192" spans="1:40" hidden="1" x14ac:dyDescent="0.25">
      <c r="A192" s="1">
        <v>13760</v>
      </c>
      <c r="B192" s="1" t="s">
        <v>237</v>
      </c>
      <c r="C192" s="1">
        <v>13</v>
      </c>
      <c r="D192" s="1" t="s">
        <v>198</v>
      </c>
      <c r="E192" s="2">
        <v>268</v>
      </c>
      <c r="F192" s="2">
        <v>3</v>
      </c>
      <c r="G192" s="2">
        <v>0</v>
      </c>
      <c r="H192" s="2">
        <v>0</v>
      </c>
      <c r="I192" s="75">
        <v>0</v>
      </c>
      <c r="J192">
        <v>1</v>
      </c>
      <c r="K192">
        <v>0</v>
      </c>
      <c r="L192">
        <v>0</v>
      </c>
      <c r="M192">
        <v>0</v>
      </c>
      <c r="N192">
        <v>12</v>
      </c>
      <c r="O192">
        <v>0</v>
      </c>
      <c r="P192">
        <v>0</v>
      </c>
      <c r="Q192">
        <v>3</v>
      </c>
      <c r="R192" s="2">
        <v>127</v>
      </c>
      <c r="S192" s="2">
        <v>0</v>
      </c>
      <c r="T192" s="2">
        <v>0</v>
      </c>
      <c r="U192" s="75">
        <v>77</v>
      </c>
      <c r="V192" s="2">
        <v>19</v>
      </c>
      <c r="W192" s="2">
        <v>0</v>
      </c>
      <c r="X192" s="2">
        <v>0</v>
      </c>
      <c r="Y192" s="75">
        <v>8</v>
      </c>
      <c r="Z192" s="2">
        <v>8</v>
      </c>
      <c r="AA192" s="2">
        <v>0</v>
      </c>
      <c r="AB192" s="2">
        <v>0</v>
      </c>
      <c r="AC192" s="75">
        <v>9</v>
      </c>
      <c r="AD192" s="2">
        <v>11656</v>
      </c>
      <c r="AE192" s="3">
        <f t="shared" si="2"/>
        <v>2.299245024021963E-2</v>
      </c>
      <c r="AF192" s="1">
        <v>0</v>
      </c>
      <c r="AG192" s="1" t="s">
        <v>40</v>
      </c>
      <c r="AH192" s="1" t="s">
        <v>45</v>
      </c>
      <c r="AI192" s="1">
        <v>3.33</v>
      </c>
      <c r="AJ192" s="1">
        <v>0</v>
      </c>
      <c r="AK192" s="1" t="s">
        <v>46</v>
      </c>
      <c r="AL192" s="1">
        <v>1</v>
      </c>
      <c r="AM192" s="1">
        <v>1</v>
      </c>
      <c r="AN192" s="1">
        <v>0</v>
      </c>
    </row>
    <row r="193" spans="1:40" hidden="1" x14ac:dyDescent="0.25">
      <c r="A193" s="1">
        <v>13780</v>
      </c>
      <c r="B193" s="1" t="s">
        <v>238</v>
      </c>
      <c r="C193" s="1">
        <v>13</v>
      </c>
      <c r="D193" s="1" t="s">
        <v>198</v>
      </c>
      <c r="E193" s="2">
        <v>1493</v>
      </c>
      <c r="F193" s="2">
        <v>17</v>
      </c>
      <c r="G193" s="2">
        <v>0</v>
      </c>
      <c r="H193" s="2">
        <v>0</v>
      </c>
      <c r="I193" s="75">
        <v>1</v>
      </c>
      <c r="J193">
        <v>20</v>
      </c>
      <c r="K193">
        <v>0</v>
      </c>
      <c r="L193">
        <v>0</v>
      </c>
      <c r="M193">
        <v>2</v>
      </c>
      <c r="N193">
        <v>108</v>
      </c>
      <c r="O193">
        <v>3</v>
      </c>
      <c r="P193">
        <v>18</v>
      </c>
      <c r="Q193">
        <v>8</v>
      </c>
      <c r="R193" s="2">
        <v>812</v>
      </c>
      <c r="S193" s="2">
        <v>3</v>
      </c>
      <c r="T193" s="2">
        <v>28</v>
      </c>
      <c r="U193" s="75">
        <v>36</v>
      </c>
      <c r="V193" s="2">
        <v>196</v>
      </c>
      <c r="W193" s="2">
        <v>3</v>
      </c>
      <c r="X193" s="2">
        <v>1</v>
      </c>
      <c r="Y193" s="75">
        <v>12</v>
      </c>
      <c r="Z193" s="2">
        <v>116</v>
      </c>
      <c r="AA193" s="2">
        <v>3</v>
      </c>
      <c r="AB193" s="2">
        <v>5</v>
      </c>
      <c r="AC193" s="75">
        <v>15</v>
      </c>
      <c r="AD193" s="2">
        <v>13986</v>
      </c>
      <c r="AE193" s="3">
        <f t="shared" si="2"/>
        <v>0.10674960674960675</v>
      </c>
      <c r="AF193" s="1">
        <v>0</v>
      </c>
      <c r="AG193" s="1" t="s">
        <v>40</v>
      </c>
      <c r="AH193" s="1" t="s">
        <v>45</v>
      </c>
      <c r="AI193" s="1">
        <v>3.33</v>
      </c>
      <c r="AJ193" s="1">
        <v>0</v>
      </c>
      <c r="AK193" s="1" t="s">
        <v>46</v>
      </c>
      <c r="AL193" s="1">
        <v>3</v>
      </c>
      <c r="AM193" s="1">
        <v>3</v>
      </c>
      <c r="AN193" s="1">
        <v>1</v>
      </c>
    </row>
    <row r="194" spans="1:40" hidden="1" x14ac:dyDescent="0.25">
      <c r="A194" s="1">
        <v>13810</v>
      </c>
      <c r="B194" s="1" t="s">
        <v>239</v>
      </c>
      <c r="C194" s="1">
        <v>13</v>
      </c>
      <c r="D194" s="1" t="s">
        <v>198</v>
      </c>
      <c r="E194" s="2">
        <v>10343</v>
      </c>
      <c r="F194" s="2">
        <v>258</v>
      </c>
      <c r="G194" s="2">
        <v>0</v>
      </c>
      <c r="H194" s="2">
        <v>0</v>
      </c>
      <c r="I194" s="75">
        <v>7</v>
      </c>
      <c r="J194">
        <v>148</v>
      </c>
      <c r="K194">
        <v>1</v>
      </c>
      <c r="L194">
        <v>0</v>
      </c>
      <c r="M194">
        <v>2</v>
      </c>
      <c r="N194">
        <v>422</v>
      </c>
      <c r="O194">
        <v>0</v>
      </c>
      <c r="P194">
        <v>4</v>
      </c>
      <c r="Q194">
        <v>23</v>
      </c>
      <c r="R194" s="2">
        <v>6638</v>
      </c>
      <c r="S194" s="2">
        <v>4</v>
      </c>
      <c r="T194" s="2">
        <v>29</v>
      </c>
      <c r="U194" s="75">
        <v>209</v>
      </c>
      <c r="V194" s="2">
        <v>864</v>
      </c>
      <c r="W194" s="2">
        <v>0</v>
      </c>
      <c r="X194" s="2">
        <v>9</v>
      </c>
      <c r="Y194" s="75">
        <v>23</v>
      </c>
      <c r="Z194" s="2">
        <v>403</v>
      </c>
      <c r="AA194" s="2">
        <v>0</v>
      </c>
      <c r="AB194" s="2">
        <v>8</v>
      </c>
      <c r="AC194" s="75">
        <v>25</v>
      </c>
      <c r="AD194" s="2">
        <v>19664</v>
      </c>
      <c r="AE194" s="3">
        <f t="shared" ref="AE194:AE257" si="3">E194/AD194</f>
        <v>0.52598657445077301</v>
      </c>
      <c r="AF194" s="1">
        <v>0</v>
      </c>
      <c r="AG194" s="1" t="s">
        <v>44</v>
      </c>
      <c r="AH194" s="1" t="s">
        <v>41</v>
      </c>
      <c r="AI194" s="1">
        <v>3.33</v>
      </c>
      <c r="AJ194" s="1">
        <v>0</v>
      </c>
      <c r="AK194" s="1" t="s">
        <v>46</v>
      </c>
      <c r="AL194" s="1">
        <v>3</v>
      </c>
      <c r="AM194" s="1">
        <v>77</v>
      </c>
      <c r="AN194" s="1">
        <v>1</v>
      </c>
    </row>
    <row r="195" spans="1:40" hidden="1" x14ac:dyDescent="0.25">
      <c r="A195" s="1">
        <v>13836</v>
      </c>
      <c r="B195" s="1" t="s">
        <v>240</v>
      </c>
      <c r="C195" s="1">
        <v>13</v>
      </c>
      <c r="D195" s="1" t="s">
        <v>198</v>
      </c>
      <c r="E195" s="2">
        <v>7005</v>
      </c>
      <c r="F195" s="2">
        <v>98</v>
      </c>
      <c r="G195" s="2">
        <v>0</v>
      </c>
      <c r="H195" s="2">
        <v>2</v>
      </c>
      <c r="I195" s="75">
        <v>10</v>
      </c>
      <c r="J195">
        <v>81</v>
      </c>
      <c r="K195">
        <v>0</v>
      </c>
      <c r="L195">
        <v>6</v>
      </c>
      <c r="M195">
        <v>8</v>
      </c>
      <c r="N195">
        <v>178</v>
      </c>
      <c r="O195">
        <v>0</v>
      </c>
      <c r="P195">
        <v>25</v>
      </c>
      <c r="Q195">
        <v>31</v>
      </c>
      <c r="R195" s="2">
        <v>3290</v>
      </c>
      <c r="S195" s="2">
        <v>3</v>
      </c>
      <c r="T195" s="2">
        <v>160</v>
      </c>
      <c r="U195" s="75">
        <v>441</v>
      </c>
      <c r="V195" s="2">
        <v>643</v>
      </c>
      <c r="W195" s="2">
        <v>0</v>
      </c>
      <c r="X195" s="2">
        <v>50</v>
      </c>
      <c r="Y195" s="75">
        <v>64</v>
      </c>
      <c r="Z195" s="2">
        <v>379</v>
      </c>
      <c r="AA195" s="2">
        <v>0</v>
      </c>
      <c r="AB195" s="2">
        <v>22</v>
      </c>
      <c r="AC195" s="75">
        <v>58</v>
      </c>
      <c r="AD195" s="2">
        <v>115544</v>
      </c>
      <c r="AE195" s="3">
        <f t="shared" si="3"/>
        <v>6.0626254933185623E-2</v>
      </c>
      <c r="AF195" s="1">
        <v>0</v>
      </c>
      <c r="AG195" s="1" t="s">
        <v>40</v>
      </c>
      <c r="AH195" s="1" t="s">
        <v>45</v>
      </c>
      <c r="AI195" s="1">
        <v>3.33</v>
      </c>
      <c r="AJ195" s="1">
        <v>0</v>
      </c>
      <c r="AK195" s="1" t="s">
        <v>46</v>
      </c>
      <c r="AL195" s="1">
        <v>1</v>
      </c>
      <c r="AM195" s="1">
        <v>3</v>
      </c>
      <c r="AN195" s="1">
        <v>0</v>
      </c>
    </row>
    <row r="196" spans="1:40" hidden="1" x14ac:dyDescent="0.25">
      <c r="A196" s="1">
        <v>13838</v>
      </c>
      <c r="B196" s="1" t="s">
        <v>241</v>
      </c>
      <c r="C196" s="1">
        <v>13</v>
      </c>
      <c r="D196" s="1" t="s">
        <v>198</v>
      </c>
      <c r="E196" s="2">
        <v>707</v>
      </c>
      <c r="F196" s="2">
        <v>3</v>
      </c>
      <c r="G196" s="2">
        <v>0</v>
      </c>
      <c r="H196" s="2">
        <v>1</v>
      </c>
      <c r="I196" s="75">
        <v>2</v>
      </c>
      <c r="J196">
        <v>6</v>
      </c>
      <c r="K196">
        <v>0</v>
      </c>
      <c r="L196">
        <v>0</v>
      </c>
      <c r="M196">
        <v>3</v>
      </c>
      <c r="N196">
        <v>11</v>
      </c>
      <c r="O196">
        <v>0</v>
      </c>
      <c r="P196">
        <v>4</v>
      </c>
      <c r="Q196">
        <v>14</v>
      </c>
      <c r="R196" s="2">
        <v>243</v>
      </c>
      <c r="S196" s="2">
        <v>0</v>
      </c>
      <c r="T196" s="2">
        <v>19</v>
      </c>
      <c r="U196" s="75">
        <v>58</v>
      </c>
      <c r="V196" s="2">
        <v>47</v>
      </c>
      <c r="W196" s="2">
        <v>0</v>
      </c>
      <c r="X196" s="2">
        <v>1</v>
      </c>
      <c r="Y196" s="75">
        <v>6</v>
      </c>
      <c r="Z196" s="2">
        <v>42</v>
      </c>
      <c r="AA196" s="2">
        <v>0</v>
      </c>
      <c r="AB196" s="2">
        <v>7</v>
      </c>
      <c r="AC196" s="75">
        <v>27</v>
      </c>
      <c r="AD196" s="2">
        <v>17929</v>
      </c>
      <c r="AE196" s="3">
        <f t="shared" si="3"/>
        <v>3.9433320319036201E-2</v>
      </c>
      <c r="AF196" s="1">
        <v>0</v>
      </c>
      <c r="AG196" s="1" t="s">
        <v>40</v>
      </c>
      <c r="AH196" s="1" t="s">
        <v>45</v>
      </c>
      <c r="AI196" s="1">
        <v>3.33</v>
      </c>
      <c r="AJ196" s="1">
        <v>0</v>
      </c>
      <c r="AK196" s="1" t="s">
        <v>46</v>
      </c>
      <c r="AL196" s="1">
        <v>1</v>
      </c>
      <c r="AM196" s="1">
        <v>1</v>
      </c>
      <c r="AN196" s="1">
        <v>0</v>
      </c>
    </row>
    <row r="197" spans="1:40" hidden="1" x14ac:dyDescent="0.25">
      <c r="A197" s="1">
        <v>13873</v>
      </c>
      <c r="B197" s="1" t="s">
        <v>242</v>
      </c>
      <c r="C197" s="1">
        <v>13</v>
      </c>
      <c r="D197" s="1" t="s">
        <v>198</v>
      </c>
      <c r="E197" s="2">
        <v>3462</v>
      </c>
      <c r="F197" s="2">
        <v>36</v>
      </c>
      <c r="G197" s="2">
        <v>0</v>
      </c>
      <c r="H197" s="2">
        <v>0</v>
      </c>
      <c r="I197" s="75">
        <v>9</v>
      </c>
      <c r="J197">
        <v>11</v>
      </c>
      <c r="K197">
        <v>0</v>
      </c>
      <c r="L197">
        <v>0</v>
      </c>
      <c r="M197">
        <v>2</v>
      </c>
      <c r="N197">
        <v>57</v>
      </c>
      <c r="O197">
        <v>0</v>
      </c>
      <c r="P197">
        <v>1</v>
      </c>
      <c r="Q197">
        <v>27</v>
      </c>
      <c r="R197" s="2">
        <v>1518</v>
      </c>
      <c r="S197" s="2">
        <v>0</v>
      </c>
      <c r="T197" s="2">
        <v>16</v>
      </c>
      <c r="U197" s="75">
        <v>582</v>
      </c>
      <c r="V197" s="2">
        <v>152</v>
      </c>
      <c r="W197" s="2">
        <v>0</v>
      </c>
      <c r="X197" s="2">
        <v>7</v>
      </c>
      <c r="Y197" s="75">
        <v>82</v>
      </c>
      <c r="Z197" s="2">
        <v>65</v>
      </c>
      <c r="AA197" s="2">
        <v>0</v>
      </c>
      <c r="AB197" s="2">
        <v>1</v>
      </c>
      <c r="AC197" s="75">
        <v>41</v>
      </c>
      <c r="AD197" s="2">
        <v>25971</v>
      </c>
      <c r="AE197" s="3">
        <f t="shared" si="3"/>
        <v>0.13330252974471526</v>
      </c>
      <c r="AF197" s="1">
        <v>0</v>
      </c>
      <c r="AG197" s="1" t="s">
        <v>44</v>
      </c>
      <c r="AH197" s="1" t="s">
        <v>41</v>
      </c>
      <c r="AI197" s="1">
        <v>3.33</v>
      </c>
      <c r="AJ197" s="1">
        <v>0</v>
      </c>
      <c r="AK197" s="1" t="s">
        <v>46</v>
      </c>
      <c r="AL197" s="1">
        <v>1</v>
      </c>
      <c r="AM197" s="1">
        <v>1</v>
      </c>
      <c r="AN197" s="1">
        <v>0</v>
      </c>
    </row>
    <row r="198" spans="1:40" hidden="1" x14ac:dyDescent="0.25">
      <c r="A198" s="1">
        <v>13894</v>
      </c>
      <c r="B198" s="1" t="s">
        <v>243</v>
      </c>
      <c r="C198" s="1">
        <v>13</v>
      </c>
      <c r="D198" s="1" t="s">
        <v>198</v>
      </c>
      <c r="E198" s="2">
        <v>8271</v>
      </c>
      <c r="F198" s="2">
        <v>82</v>
      </c>
      <c r="G198" s="2">
        <v>0</v>
      </c>
      <c r="H198" s="2">
        <v>9</v>
      </c>
      <c r="I198" s="75">
        <v>22</v>
      </c>
      <c r="J198">
        <v>43</v>
      </c>
      <c r="K198">
        <v>0</v>
      </c>
      <c r="L198">
        <v>4</v>
      </c>
      <c r="M198">
        <v>5</v>
      </c>
      <c r="N198">
        <v>304</v>
      </c>
      <c r="O198">
        <v>0</v>
      </c>
      <c r="P198">
        <v>119</v>
      </c>
      <c r="Q198">
        <v>208</v>
      </c>
      <c r="R198" s="2">
        <v>2663</v>
      </c>
      <c r="S198" s="2">
        <v>3</v>
      </c>
      <c r="T198" s="2">
        <v>656</v>
      </c>
      <c r="U198" s="75">
        <v>1598</v>
      </c>
      <c r="V198" s="2">
        <v>582</v>
      </c>
      <c r="W198" s="2">
        <v>0</v>
      </c>
      <c r="X198" s="2">
        <v>170</v>
      </c>
      <c r="Y198" s="75">
        <v>366</v>
      </c>
      <c r="Z198" s="2">
        <v>248</v>
      </c>
      <c r="AA198" s="2">
        <v>0</v>
      </c>
      <c r="AB198" s="2">
        <v>62</v>
      </c>
      <c r="AC198" s="75">
        <v>76</v>
      </c>
      <c r="AD198" s="2">
        <v>12886</v>
      </c>
      <c r="AE198" s="3">
        <f t="shared" si="3"/>
        <v>0.64185938227533756</v>
      </c>
      <c r="AF198" s="1">
        <v>0</v>
      </c>
      <c r="AG198" s="1" t="s">
        <v>44</v>
      </c>
      <c r="AH198" s="1" t="s">
        <v>45</v>
      </c>
      <c r="AI198" s="1">
        <v>3.33</v>
      </c>
      <c r="AJ198" s="1">
        <v>0</v>
      </c>
      <c r="AK198" s="1" t="s">
        <v>46</v>
      </c>
      <c r="AL198" s="1">
        <v>103</v>
      </c>
      <c r="AM198" s="1">
        <v>938</v>
      </c>
      <c r="AN198" s="1">
        <v>0</v>
      </c>
    </row>
    <row r="199" spans="1:40" x14ac:dyDescent="0.25">
      <c r="A199" s="1">
        <f>C199</f>
        <v>13</v>
      </c>
      <c r="B199" s="1" t="s">
        <v>171</v>
      </c>
      <c r="C199" s="1">
        <f>C198</f>
        <v>13</v>
      </c>
      <c r="D199" s="1" t="str">
        <f>D198</f>
        <v>Bolívar</v>
      </c>
      <c r="E199" s="2">
        <v>397544</v>
      </c>
      <c r="F199" s="2">
        <v>5924</v>
      </c>
      <c r="G199" s="2">
        <v>3</v>
      </c>
      <c r="H199" s="2">
        <v>50</v>
      </c>
      <c r="I199" s="75">
        <v>792</v>
      </c>
      <c r="J199" s="2">
        <v>2941</v>
      </c>
      <c r="K199" s="2">
        <v>1</v>
      </c>
      <c r="L199" s="2">
        <v>43</v>
      </c>
      <c r="M199" s="2">
        <v>211</v>
      </c>
      <c r="N199" s="2">
        <v>25115</v>
      </c>
      <c r="O199" s="2">
        <v>16</v>
      </c>
      <c r="P199" s="2">
        <v>875</v>
      </c>
      <c r="Q199">
        <v>4749</v>
      </c>
      <c r="R199" s="2">
        <v>186256</v>
      </c>
      <c r="S199" s="2">
        <v>75</v>
      </c>
      <c r="T199" s="2">
        <v>4247</v>
      </c>
      <c r="U199" s="75">
        <v>31088</v>
      </c>
      <c r="V199" s="2">
        <v>34676</v>
      </c>
      <c r="W199" s="2">
        <v>21</v>
      </c>
      <c r="X199" s="2">
        <v>910</v>
      </c>
      <c r="Y199" s="75">
        <v>5612</v>
      </c>
      <c r="Z199" s="2">
        <v>28296</v>
      </c>
      <c r="AA199" s="2">
        <v>10</v>
      </c>
      <c r="AB199" s="2">
        <v>982</v>
      </c>
      <c r="AC199" s="75">
        <v>5650</v>
      </c>
      <c r="AD199" s="2">
        <v>2264523</v>
      </c>
      <c r="AE199" s="3">
        <f t="shared" si="3"/>
        <v>0.17555308557254662</v>
      </c>
      <c r="AF199" s="1">
        <f>SUBTOTAL(9,AF153:AF198)</f>
        <v>0</v>
      </c>
      <c r="AG199" s="1" t="s">
        <v>44</v>
      </c>
      <c r="AH199" s="1" t="s">
        <v>41</v>
      </c>
      <c r="AI199" s="1">
        <v>3.33</v>
      </c>
      <c r="AJ199" s="1">
        <v>2</v>
      </c>
      <c r="AK199" s="1" t="s">
        <v>172</v>
      </c>
      <c r="AL199" s="1">
        <v>3058</v>
      </c>
      <c r="AM199" s="1">
        <v>8429</v>
      </c>
      <c r="AN199" s="1">
        <v>17</v>
      </c>
    </row>
    <row r="200" spans="1:40" hidden="1" x14ac:dyDescent="0.25">
      <c r="A200" s="1">
        <v>15001</v>
      </c>
      <c r="B200" s="1" t="s">
        <v>244</v>
      </c>
      <c r="C200" s="1">
        <v>15</v>
      </c>
      <c r="D200" s="1" t="s">
        <v>245</v>
      </c>
      <c r="E200" s="2">
        <v>4685</v>
      </c>
      <c r="F200" s="2">
        <v>78</v>
      </c>
      <c r="G200" s="2">
        <v>0</v>
      </c>
      <c r="H200" s="2">
        <v>0</v>
      </c>
      <c r="I200" s="75">
        <v>2</v>
      </c>
      <c r="J200">
        <v>80</v>
      </c>
      <c r="K200">
        <v>0</v>
      </c>
      <c r="L200">
        <v>0</v>
      </c>
      <c r="M200">
        <v>2</v>
      </c>
      <c r="N200">
        <v>296</v>
      </c>
      <c r="O200">
        <v>0</v>
      </c>
      <c r="P200">
        <v>11</v>
      </c>
      <c r="Q200">
        <v>18</v>
      </c>
      <c r="R200" s="2">
        <v>785</v>
      </c>
      <c r="S200" s="2">
        <v>0</v>
      </c>
      <c r="T200" s="2">
        <v>24</v>
      </c>
      <c r="U200" s="75">
        <v>32</v>
      </c>
      <c r="V200" s="2">
        <v>422</v>
      </c>
      <c r="W200" s="2">
        <v>1</v>
      </c>
      <c r="X200" s="2">
        <v>10</v>
      </c>
      <c r="Y200" s="75">
        <v>13</v>
      </c>
      <c r="Z200" s="2">
        <v>234</v>
      </c>
      <c r="AA200" s="2">
        <v>0</v>
      </c>
      <c r="AB200" s="2">
        <v>4</v>
      </c>
      <c r="AC200" s="75">
        <v>14</v>
      </c>
      <c r="AD200" s="2">
        <v>187286</v>
      </c>
      <c r="AE200" s="3">
        <f t="shared" si="3"/>
        <v>2.5015217368089447E-2</v>
      </c>
      <c r="AF200" s="1">
        <v>0</v>
      </c>
      <c r="AG200" s="1" t="s">
        <v>44</v>
      </c>
      <c r="AH200" s="1" t="s">
        <v>45</v>
      </c>
      <c r="AI200" s="1">
        <v>2.86</v>
      </c>
      <c r="AJ200" s="1">
        <v>1</v>
      </c>
      <c r="AK200" s="1" t="s">
        <v>42</v>
      </c>
      <c r="AL200" s="1">
        <v>75</v>
      </c>
      <c r="AM200" s="1">
        <v>65</v>
      </c>
      <c r="AN200" s="1">
        <v>1</v>
      </c>
    </row>
    <row r="201" spans="1:40" hidden="1" x14ac:dyDescent="0.25">
      <c r="A201" s="1">
        <v>15022</v>
      </c>
      <c r="B201" s="1" t="s">
        <v>246</v>
      </c>
      <c r="C201" s="1">
        <v>15</v>
      </c>
      <c r="D201" s="1" t="s">
        <v>245</v>
      </c>
      <c r="E201" s="2">
        <v>71</v>
      </c>
      <c r="F201" s="2">
        <v>6</v>
      </c>
      <c r="G201" s="2">
        <v>0</v>
      </c>
      <c r="H201" s="2">
        <v>0</v>
      </c>
      <c r="I201" s="75">
        <v>1</v>
      </c>
      <c r="J201">
        <v>1</v>
      </c>
      <c r="K201">
        <v>0</v>
      </c>
      <c r="L201">
        <v>0</v>
      </c>
      <c r="M201">
        <v>0</v>
      </c>
      <c r="N201">
        <v>9</v>
      </c>
      <c r="O201">
        <v>0</v>
      </c>
      <c r="P201">
        <v>0</v>
      </c>
      <c r="Q201">
        <v>14</v>
      </c>
      <c r="R201" s="2">
        <v>16</v>
      </c>
      <c r="S201" s="2">
        <v>1</v>
      </c>
      <c r="T201" s="2">
        <v>1</v>
      </c>
      <c r="U201" s="75">
        <v>6</v>
      </c>
      <c r="V201" s="2">
        <v>7</v>
      </c>
      <c r="W201" s="2">
        <v>0</v>
      </c>
      <c r="X201" s="2">
        <v>0</v>
      </c>
      <c r="Y201" s="75">
        <v>3</v>
      </c>
      <c r="Z201" s="2">
        <v>1</v>
      </c>
      <c r="AA201" s="2">
        <v>0</v>
      </c>
      <c r="AB201" s="2">
        <v>0</v>
      </c>
      <c r="AC201" s="75">
        <v>1</v>
      </c>
      <c r="AD201" s="2">
        <v>2048</v>
      </c>
      <c r="AE201" s="3">
        <f t="shared" si="3"/>
        <v>3.466796875E-2</v>
      </c>
      <c r="AF201" s="1">
        <v>0</v>
      </c>
      <c r="AG201" s="1" t="s">
        <v>40</v>
      </c>
      <c r="AH201" s="1" t="s">
        <v>45</v>
      </c>
      <c r="AI201" s="1">
        <v>2.86</v>
      </c>
      <c r="AJ201" s="1">
        <v>0</v>
      </c>
      <c r="AK201" s="1" t="s">
        <v>46</v>
      </c>
      <c r="AL201" s="1">
        <v>1</v>
      </c>
      <c r="AM201" s="1">
        <v>1</v>
      </c>
      <c r="AN201" s="1">
        <v>0</v>
      </c>
    </row>
    <row r="202" spans="1:40" hidden="1" x14ac:dyDescent="0.25">
      <c r="A202" s="1">
        <v>15047</v>
      </c>
      <c r="B202" s="1" t="s">
        <v>247</v>
      </c>
      <c r="C202" s="1">
        <v>15</v>
      </c>
      <c r="D202" s="1" t="s">
        <v>245</v>
      </c>
      <c r="E202" s="2">
        <v>459</v>
      </c>
      <c r="F202" s="2">
        <v>7</v>
      </c>
      <c r="G202" s="2">
        <v>0</v>
      </c>
      <c r="H202" s="2">
        <v>0</v>
      </c>
      <c r="I202" s="75">
        <v>1</v>
      </c>
      <c r="J202">
        <v>9</v>
      </c>
      <c r="K202">
        <v>0</v>
      </c>
      <c r="L202">
        <v>0</v>
      </c>
      <c r="M202">
        <v>1</v>
      </c>
      <c r="N202">
        <v>50</v>
      </c>
      <c r="O202">
        <v>0</v>
      </c>
      <c r="P202">
        <v>3</v>
      </c>
      <c r="Q202">
        <v>5</v>
      </c>
      <c r="R202" s="2">
        <v>121</v>
      </c>
      <c r="S202" s="2">
        <v>0</v>
      </c>
      <c r="T202" s="2">
        <v>0</v>
      </c>
      <c r="U202" s="75">
        <v>8</v>
      </c>
      <c r="V202" s="2">
        <v>41</v>
      </c>
      <c r="W202" s="2">
        <v>0</v>
      </c>
      <c r="X202" s="2">
        <v>0</v>
      </c>
      <c r="Y202" s="75">
        <v>2</v>
      </c>
      <c r="Z202" s="2">
        <v>30</v>
      </c>
      <c r="AA202" s="2">
        <v>0</v>
      </c>
      <c r="AB202" s="2">
        <v>0</v>
      </c>
      <c r="AC202" s="75">
        <v>5</v>
      </c>
      <c r="AD202" s="2">
        <v>16480</v>
      </c>
      <c r="AE202" s="3">
        <f t="shared" si="3"/>
        <v>2.7851941747572814E-2</v>
      </c>
      <c r="AF202" s="1">
        <v>0</v>
      </c>
      <c r="AG202" s="1" t="s">
        <v>40</v>
      </c>
      <c r="AH202" s="1" t="s">
        <v>45</v>
      </c>
      <c r="AI202" s="1">
        <v>2.86</v>
      </c>
      <c r="AJ202" s="1">
        <v>0</v>
      </c>
      <c r="AK202" s="1" t="s">
        <v>46</v>
      </c>
      <c r="AL202" s="1">
        <v>2</v>
      </c>
      <c r="AM202" s="1">
        <v>2</v>
      </c>
      <c r="AN202" s="1">
        <v>0</v>
      </c>
    </row>
    <row r="203" spans="1:40" hidden="1" x14ac:dyDescent="0.25">
      <c r="A203" s="1">
        <v>15051</v>
      </c>
      <c r="B203" s="1" t="s">
        <v>248</v>
      </c>
      <c r="C203" s="1">
        <v>15</v>
      </c>
      <c r="D203" s="1" t="s">
        <v>245</v>
      </c>
      <c r="E203" s="2">
        <v>202</v>
      </c>
      <c r="F203" s="2">
        <v>2</v>
      </c>
      <c r="G203" s="2">
        <v>0</v>
      </c>
      <c r="H203" s="2">
        <v>1</v>
      </c>
      <c r="I203" s="75">
        <v>0</v>
      </c>
      <c r="J203">
        <v>5</v>
      </c>
      <c r="K203">
        <v>0</v>
      </c>
      <c r="L203">
        <v>0</v>
      </c>
      <c r="M203">
        <v>0</v>
      </c>
      <c r="N203">
        <v>40</v>
      </c>
      <c r="O203">
        <v>0</v>
      </c>
      <c r="P203">
        <v>3</v>
      </c>
      <c r="Q203">
        <v>5</v>
      </c>
      <c r="R203" s="2">
        <v>44</v>
      </c>
      <c r="S203" s="2">
        <v>0</v>
      </c>
      <c r="T203" s="2">
        <v>0</v>
      </c>
      <c r="U203" s="75">
        <v>0</v>
      </c>
      <c r="V203" s="2">
        <v>28</v>
      </c>
      <c r="W203" s="2">
        <v>0</v>
      </c>
      <c r="X203" s="2">
        <v>0</v>
      </c>
      <c r="Y203" s="75">
        <v>0</v>
      </c>
      <c r="Z203" s="2">
        <v>9</v>
      </c>
      <c r="AA203" s="2">
        <v>0</v>
      </c>
      <c r="AB203" s="2">
        <v>0</v>
      </c>
      <c r="AC203" s="75">
        <v>0</v>
      </c>
      <c r="AD203" s="2">
        <v>6341</v>
      </c>
      <c r="AE203" s="3">
        <f t="shared" si="3"/>
        <v>3.1856174105030749E-2</v>
      </c>
      <c r="AF203" s="1">
        <v>0</v>
      </c>
      <c r="AG203" s="1" t="s">
        <v>40</v>
      </c>
      <c r="AH203" s="1" t="s">
        <v>45</v>
      </c>
      <c r="AI203" s="1">
        <v>2.86</v>
      </c>
      <c r="AJ203" s="1">
        <v>0</v>
      </c>
      <c r="AK203" s="1" t="s">
        <v>46</v>
      </c>
      <c r="AL203" s="1">
        <v>1</v>
      </c>
      <c r="AM203" s="1">
        <v>1</v>
      </c>
      <c r="AN203" s="1">
        <v>0</v>
      </c>
    </row>
    <row r="204" spans="1:40" hidden="1" x14ac:dyDescent="0.25">
      <c r="A204" s="1">
        <v>15087</v>
      </c>
      <c r="B204" s="1" t="s">
        <v>249</v>
      </c>
      <c r="C204" s="1">
        <v>15</v>
      </c>
      <c r="D204" s="1" t="s">
        <v>245</v>
      </c>
      <c r="E204" s="2">
        <v>212</v>
      </c>
      <c r="F204" s="2">
        <v>6</v>
      </c>
      <c r="G204" s="2">
        <v>0</v>
      </c>
      <c r="H204" s="2">
        <v>0</v>
      </c>
      <c r="I204" s="75">
        <v>0</v>
      </c>
      <c r="J204">
        <v>4</v>
      </c>
      <c r="K204">
        <v>0</v>
      </c>
      <c r="L204">
        <v>0</v>
      </c>
      <c r="M204">
        <v>0</v>
      </c>
      <c r="N204">
        <v>34</v>
      </c>
      <c r="O204">
        <v>0</v>
      </c>
      <c r="P204">
        <v>0</v>
      </c>
      <c r="Q204">
        <v>1</v>
      </c>
      <c r="R204" s="2">
        <v>64</v>
      </c>
      <c r="S204" s="2">
        <v>1</v>
      </c>
      <c r="T204" s="2">
        <v>3</v>
      </c>
      <c r="U204" s="75">
        <v>2</v>
      </c>
      <c r="V204" s="2">
        <v>13</v>
      </c>
      <c r="W204" s="2">
        <v>0</v>
      </c>
      <c r="X204" s="2">
        <v>0</v>
      </c>
      <c r="Y204" s="75">
        <v>0</v>
      </c>
      <c r="Z204" s="2">
        <v>9</v>
      </c>
      <c r="AA204" s="2">
        <v>0</v>
      </c>
      <c r="AB204" s="2">
        <v>0</v>
      </c>
      <c r="AC204" s="75">
        <v>1</v>
      </c>
      <c r="AD204" s="2">
        <v>7987</v>
      </c>
      <c r="AE204" s="3">
        <f t="shared" si="3"/>
        <v>2.6543132590459498E-2</v>
      </c>
      <c r="AF204" s="1">
        <v>0</v>
      </c>
      <c r="AG204" s="1" t="s">
        <v>40</v>
      </c>
      <c r="AH204" s="1" t="s">
        <v>45</v>
      </c>
      <c r="AI204" s="1">
        <v>2.86</v>
      </c>
      <c r="AJ204" s="1">
        <v>0</v>
      </c>
      <c r="AK204" s="1" t="s">
        <v>46</v>
      </c>
      <c r="AL204" s="1">
        <v>1</v>
      </c>
      <c r="AM204" s="1">
        <v>1</v>
      </c>
      <c r="AN204" s="1">
        <v>0</v>
      </c>
    </row>
    <row r="205" spans="1:40" hidden="1" x14ac:dyDescent="0.25">
      <c r="A205" s="1">
        <v>15090</v>
      </c>
      <c r="B205" s="1" t="s">
        <v>250</v>
      </c>
      <c r="C205" s="1">
        <v>15</v>
      </c>
      <c r="D205" s="1" t="s">
        <v>245</v>
      </c>
      <c r="E205" s="2">
        <v>109</v>
      </c>
      <c r="F205" s="2">
        <v>2</v>
      </c>
      <c r="G205" s="2">
        <v>0</v>
      </c>
      <c r="H205" s="2">
        <v>0</v>
      </c>
      <c r="I205" s="75">
        <v>0</v>
      </c>
      <c r="J205">
        <v>1</v>
      </c>
      <c r="K205">
        <v>0</v>
      </c>
      <c r="L205">
        <v>0</v>
      </c>
      <c r="M205">
        <v>0</v>
      </c>
      <c r="N205">
        <v>5</v>
      </c>
      <c r="O205">
        <v>0</v>
      </c>
      <c r="P205">
        <v>0</v>
      </c>
      <c r="Q205">
        <v>0</v>
      </c>
      <c r="R205" s="2">
        <v>21</v>
      </c>
      <c r="S205" s="2">
        <v>0</v>
      </c>
      <c r="T205" s="2">
        <v>2</v>
      </c>
      <c r="U205" s="75">
        <v>1</v>
      </c>
      <c r="V205" s="2">
        <v>8</v>
      </c>
      <c r="W205" s="2">
        <v>0</v>
      </c>
      <c r="X205" s="2">
        <v>0</v>
      </c>
      <c r="Y205" s="75">
        <v>0</v>
      </c>
      <c r="Z205" s="2">
        <v>7</v>
      </c>
      <c r="AA205" s="2">
        <v>0</v>
      </c>
      <c r="AB205" s="2">
        <v>0</v>
      </c>
      <c r="AC205" s="75">
        <v>0</v>
      </c>
      <c r="AD205" s="2">
        <v>1700</v>
      </c>
      <c r="AE205" s="3">
        <f t="shared" si="3"/>
        <v>6.4117647058823529E-2</v>
      </c>
      <c r="AF205" s="1">
        <v>0</v>
      </c>
      <c r="AG205" s="1" t="s">
        <v>40</v>
      </c>
      <c r="AH205" s="1" t="s">
        <v>45</v>
      </c>
      <c r="AI205" s="1">
        <v>2.86</v>
      </c>
      <c r="AJ205" s="1">
        <v>0</v>
      </c>
      <c r="AK205" s="1" t="s">
        <v>46</v>
      </c>
      <c r="AL205" s="1">
        <v>3</v>
      </c>
      <c r="AM205" s="1">
        <v>3</v>
      </c>
      <c r="AN205" s="1">
        <v>0</v>
      </c>
    </row>
    <row r="206" spans="1:40" hidden="1" x14ac:dyDescent="0.25">
      <c r="A206" s="1">
        <v>15092</v>
      </c>
      <c r="B206" s="1" t="s">
        <v>251</v>
      </c>
      <c r="C206" s="1">
        <v>15</v>
      </c>
      <c r="D206" s="1" t="s">
        <v>245</v>
      </c>
      <c r="E206" s="2">
        <v>21</v>
      </c>
      <c r="F206" s="2">
        <v>1</v>
      </c>
      <c r="G206" s="2">
        <v>0</v>
      </c>
      <c r="H206" s="2">
        <v>0</v>
      </c>
      <c r="I206" s="75">
        <v>0</v>
      </c>
      <c r="J206" s="75">
        <v>0</v>
      </c>
      <c r="K206" s="75">
        <v>0</v>
      </c>
      <c r="L206" s="75">
        <v>0</v>
      </c>
      <c r="M206">
        <v>0</v>
      </c>
      <c r="N206" s="75">
        <v>0</v>
      </c>
      <c r="O206" s="75">
        <v>0</v>
      </c>
      <c r="P206" s="75">
        <v>0</v>
      </c>
      <c r="Q206">
        <v>0</v>
      </c>
      <c r="R206" s="2">
        <v>8</v>
      </c>
      <c r="S206" s="2">
        <v>0</v>
      </c>
      <c r="T206" s="2">
        <v>0</v>
      </c>
      <c r="U206" s="75">
        <v>0</v>
      </c>
      <c r="V206" s="2">
        <v>0</v>
      </c>
      <c r="W206" s="2">
        <v>0</v>
      </c>
      <c r="X206" s="2">
        <v>0</v>
      </c>
      <c r="Y206" s="75">
        <v>0</v>
      </c>
      <c r="Z206" s="2">
        <v>0</v>
      </c>
      <c r="AA206" s="2">
        <v>0</v>
      </c>
      <c r="AB206" s="2">
        <v>0</v>
      </c>
      <c r="AC206" s="75">
        <v>0</v>
      </c>
      <c r="AD206" s="2">
        <v>2069</v>
      </c>
      <c r="AE206" s="3">
        <f t="shared" si="3"/>
        <v>1.0149830836152731E-2</v>
      </c>
      <c r="AF206" s="1">
        <v>0</v>
      </c>
      <c r="AG206" s="1" t="s">
        <v>40</v>
      </c>
      <c r="AH206" s="1" t="s">
        <v>45</v>
      </c>
      <c r="AI206" s="1">
        <v>2.86</v>
      </c>
      <c r="AJ206" s="1">
        <v>0</v>
      </c>
      <c r="AK206" s="1" t="s">
        <v>46</v>
      </c>
      <c r="AL206" s="1">
        <v>1</v>
      </c>
      <c r="AM206" s="1">
        <v>1</v>
      </c>
      <c r="AN206" s="1">
        <v>0</v>
      </c>
    </row>
    <row r="207" spans="1:40" hidden="1" x14ac:dyDescent="0.25">
      <c r="A207" s="1">
        <v>15097</v>
      </c>
      <c r="B207" s="1" t="s">
        <v>252</v>
      </c>
      <c r="C207" s="1">
        <v>15</v>
      </c>
      <c r="D207" s="1" t="s">
        <v>245</v>
      </c>
      <c r="E207" s="2">
        <v>105</v>
      </c>
      <c r="F207" s="2">
        <v>2</v>
      </c>
      <c r="G207" s="2">
        <v>0</v>
      </c>
      <c r="H207" s="2">
        <v>0</v>
      </c>
      <c r="I207" s="75">
        <v>0</v>
      </c>
      <c r="J207">
        <v>2</v>
      </c>
      <c r="K207">
        <v>0</v>
      </c>
      <c r="L207">
        <v>0</v>
      </c>
      <c r="M207">
        <v>0</v>
      </c>
      <c r="N207">
        <v>1</v>
      </c>
      <c r="O207">
        <v>0</v>
      </c>
      <c r="P207">
        <v>0</v>
      </c>
      <c r="Q207">
        <v>0</v>
      </c>
      <c r="R207" s="2">
        <v>41</v>
      </c>
      <c r="S207" s="2">
        <v>1</v>
      </c>
      <c r="T207" s="2">
        <v>0</v>
      </c>
      <c r="U207" s="75">
        <v>0</v>
      </c>
      <c r="V207" s="2">
        <v>19</v>
      </c>
      <c r="W207" s="2">
        <v>0</v>
      </c>
      <c r="X207" s="2">
        <v>0</v>
      </c>
      <c r="Y207" s="75">
        <v>0</v>
      </c>
      <c r="Z207" s="2">
        <v>10</v>
      </c>
      <c r="AA207" s="2">
        <v>0</v>
      </c>
      <c r="AB207" s="2">
        <v>4</v>
      </c>
      <c r="AC207" s="75">
        <v>0</v>
      </c>
      <c r="AD207" s="2">
        <v>5422</v>
      </c>
      <c r="AE207" s="3">
        <f t="shared" si="3"/>
        <v>1.9365547768351161E-2</v>
      </c>
      <c r="AF207" s="1">
        <v>0</v>
      </c>
      <c r="AG207" s="1" t="s">
        <v>40</v>
      </c>
      <c r="AH207" s="1" t="s">
        <v>45</v>
      </c>
      <c r="AI207" s="1">
        <v>2.86</v>
      </c>
      <c r="AJ207" s="1">
        <v>0</v>
      </c>
      <c r="AK207" s="1" t="s">
        <v>46</v>
      </c>
      <c r="AL207" s="1">
        <v>1</v>
      </c>
      <c r="AM207" s="1">
        <v>1</v>
      </c>
      <c r="AN207" s="1">
        <v>0</v>
      </c>
    </row>
    <row r="208" spans="1:40" hidden="1" x14ac:dyDescent="0.25">
      <c r="A208" s="1">
        <v>15104</v>
      </c>
      <c r="B208" s="1" t="s">
        <v>245</v>
      </c>
      <c r="C208" s="1">
        <v>15</v>
      </c>
      <c r="D208" s="1" t="s">
        <v>245</v>
      </c>
      <c r="E208" s="2">
        <v>167</v>
      </c>
      <c r="F208" s="2">
        <v>5</v>
      </c>
      <c r="G208" s="2">
        <v>0</v>
      </c>
      <c r="H208" s="2">
        <v>0</v>
      </c>
      <c r="I208" s="75">
        <v>0</v>
      </c>
      <c r="J208">
        <v>3</v>
      </c>
      <c r="K208">
        <v>0</v>
      </c>
      <c r="L208">
        <v>0</v>
      </c>
      <c r="M208">
        <v>0</v>
      </c>
      <c r="N208">
        <v>9</v>
      </c>
      <c r="O208">
        <v>0</v>
      </c>
      <c r="P208">
        <v>0</v>
      </c>
      <c r="Q208">
        <v>0</v>
      </c>
      <c r="R208" s="2">
        <v>45</v>
      </c>
      <c r="S208" s="2">
        <v>0</v>
      </c>
      <c r="T208" s="2">
        <v>0</v>
      </c>
      <c r="U208" s="75">
        <v>2</v>
      </c>
      <c r="V208" s="2">
        <v>13</v>
      </c>
      <c r="W208" s="2">
        <v>0</v>
      </c>
      <c r="X208" s="2">
        <v>0</v>
      </c>
      <c r="Y208" s="75">
        <v>0</v>
      </c>
      <c r="Z208" s="2">
        <v>17</v>
      </c>
      <c r="AA208" s="2">
        <v>0</v>
      </c>
      <c r="AB208" s="2">
        <v>0</v>
      </c>
      <c r="AC208" s="75">
        <v>1</v>
      </c>
      <c r="AD208" s="2">
        <v>5448</v>
      </c>
      <c r="AE208" s="3">
        <f t="shared" si="3"/>
        <v>3.0653450807635828E-2</v>
      </c>
      <c r="AF208" s="1">
        <v>0</v>
      </c>
      <c r="AG208" s="1" t="s">
        <v>40</v>
      </c>
      <c r="AH208" s="1" t="s">
        <v>45</v>
      </c>
      <c r="AI208" s="1">
        <v>2.86</v>
      </c>
      <c r="AJ208" s="1">
        <v>0</v>
      </c>
      <c r="AK208" s="1" t="s">
        <v>46</v>
      </c>
      <c r="AL208" s="1">
        <v>1</v>
      </c>
      <c r="AM208" s="1">
        <v>1</v>
      </c>
      <c r="AN208" s="1">
        <v>0</v>
      </c>
    </row>
    <row r="209" spans="1:40" hidden="1" x14ac:dyDescent="0.25">
      <c r="A209" s="1">
        <v>15106</v>
      </c>
      <c r="B209" s="1" t="s">
        <v>68</v>
      </c>
      <c r="C209" s="1">
        <v>15</v>
      </c>
      <c r="D209" s="1" t="s">
        <v>245</v>
      </c>
      <c r="E209" s="2">
        <v>139</v>
      </c>
      <c r="F209" s="2">
        <v>2</v>
      </c>
      <c r="G209" s="2">
        <v>0</v>
      </c>
      <c r="H209" s="2">
        <v>0</v>
      </c>
      <c r="I209" s="75">
        <v>0</v>
      </c>
      <c r="J209">
        <v>1</v>
      </c>
      <c r="K209">
        <v>0</v>
      </c>
      <c r="L209">
        <v>0</v>
      </c>
      <c r="M209">
        <v>0</v>
      </c>
      <c r="N209">
        <v>79</v>
      </c>
      <c r="O209">
        <v>0</v>
      </c>
      <c r="P209">
        <v>2</v>
      </c>
      <c r="Q209">
        <v>5</v>
      </c>
      <c r="R209" s="2">
        <v>124</v>
      </c>
      <c r="S209" s="2">
        <v>0</v>
      </c>
      <c r="T209" s="2">
        <v>2</v>
      </c>
      <c r="U209" s="75">
        <v>4</v>
      </c>
      <c r="V209" s="2">
        <v>44</v>
      </c>
      <c r="W209" s="2">
        <v>0</v>
      </c>
      <c r="X209" s="2">
        <v>0</v>
      </c>
      <c r="Y209" s="75">
        <v>1</v>
      </c>
      <c r="Z209" s="2">
        <v>18</v>
      </c>
      <c r="AA209" s="2">
        <v>0</v>
      </c>
      <c r="AB209" s="2">
        <v>0</v>
      </c>
      <c r="AC209" s="75">
        <v>3</v>
      </c>
      <c r="AD209" s="2">
        <v>2317</v>
      </c>
      <c r="AE209" s="3">
        <f t="shared" si="3"/>
        <v>5.9991368148467845E-2</v>
      </c>
      <c r="AF209" s="1">
        <v>0</v>
      </c>
      <c r="AG209" s="1" t="s">
        <v>40</v>
      </c>
      <c r="AH209" s="1" t="s">
        <v>45</v>
      </c>
      <c r="AI209" s="1">
        <v>2.86</v>
      </c>
      <c r="AJ209" s="1">
        <v>0</v>
      </c>
      <c r="AK209" s="1" t="s">
        <v>46</v>
      </c>
      <c r="AL209" s="1">
        <v>1</v>
      </c>
      <c r="AM209" s="1">
        <v>1</v>
      </c>
      <c r="AN209" s="1">
        <v>0</v>
      </c>
    </row>
    <row r="210" spans="1:40" hidden="1" x14ac:dyDescent="0.25">
      <c r="A210" s="1">
        <v>15109</v>
      </c>
      <c r="B210" s="1" t="s">
        <v>253</v>
      </c>
      <c r="C210" s="1">
        <v>15</v>
      </c>
      <c r="D210" s="1" t="s">
        <v>245</v>
      </c>
      <c r="E210" s="2">
        <v>138</v>
      </c>
      <c r="F210" s="2">
        <v>1</v>
      </c>
      <c r="G210" s="2">
        <v>0</v>
      </c>
      <c r="H210" s="2">
        <v>0</v>
      </c>
      <c r="I210" s="75">
        <v>0</v>
      </c>
      <c r="J210">
        <v>4</v>
      </c>
      <c r="K210">
        <v>0</v>
      </c>
      <c r="L210">
        <v>0</v>
      </c>
      <c r="M210">
        <v>0</v>
      </c>
      <c r="N210">
        <v>5</v>
      </c>
      <c r="O210">
        <v>0</v>
      </c>
      <c r="P210">
        <v>0</v>
      </c>
      <c r="Q210">
        <v>0</v>
      </c>
      <c r="R210" s="2">
        <v>57</v>
      </c>
      <c r="S210" s="2">
        <v>0</v>
      </c>
      <c r="T210" s="2">
        <v>0</v>
      </c>
      <c r="U210" s="75">
        <v>3</v>
      </c>
      <c r="V210" s="2">
        <v>34</v>
      </c>
      <c r="W210" s="2">
        <v>0</v>
      </c>
      <c r="X210" s="2">
        <v>0</v>
      </c>
      <c r="Y210" s="75">
        <v>3</v>
      </c>
      <c r="Z210" s="2">
        <v>11</v>
      </c>
      <c r="AA210" s="2">
        <v>0</v>
      </c>
      <c r="AB210" s="2">
        <v>0</v>
      </c>
      <c r="AC210" s="75">
        <v>0</v>
      </c>
      <c r="AD210" s="2">
        <v>4688</v>
      </c>
      <c r="AE210" s="3">
        <f t="shared" si="3"/>
        <v>2.9436860068259386E-2</v>
      </c>
      <c r="AF210" s="1">
        <v>0</v>
      </c>
      <c r="AG210" s="1" t="s">
        <v>40</v>
      </c>
      <c r="AH210" s="1" t="s">
        <v>45</v>
      </c>
      <c r="AI210" s="1">
        <v>2.86</v>
      </c>
      <c r="AJ210" s="1">
        <v>0</v>
      </c>
      <c r="AK210" s="1" t="s">
        <v>46</v>
      </c>
      <c r="AL210" s="1">
        <v>1</v>
      </c>
      <c r="AM210" s="1">
        <v>1</v>
      </c>
      <c r="AN210" s="1">
        <v>0</v>
      </c>
    </row>
    <row r="211" spans="1:40" hidden="1" x14ac:dyDescent="0.25">
      <c r="A211" s="1">
        <v>15114</v>
      </c>
      <c r="B211" s="1" t="s">
        <v>254</v>
      </c>
      <c r="C211" s="1">
        <v>15</v>
      </c>
      <c r="D211" s="1" t="s">
        <v>245</v>
      </c>
      <c r="E211" s="2">
        <v>23</v>
      </c>
      <c r="F211" s="2">
        <v>0</v>
      </c>
      <c r="G211" s="2">
        <v>0</v>
      </c>
      <c r="H211" s="2">
        <v>0</v>
      </c>
      <c r="I211" s="75">
        <v>1</v>
      </c>
      <c r="J211">
        <v>1</v>
      </c>
      <c r="K211">
        <v>0</v>
      </c>
      <c r="L211">
        <v>0</v>
      </c>
      <c r="M211">
        <v>0</v>
      </c>
      <c r="N211">
        <v>5</v>
      </c>
      <c r="O211">
        <v>0</v>
      </c>
      <c r="P211">
        <v>0</v>
      </c>
      <c r="Q211">
        <v>5</v>
      </c>
      <c r="R211" s="2">
        <v>6</v>
      </c>
      <c r="S211" s="2">
        <v>0</v>
      </c>
      <c r="T211" s="2">
        <v>0</v>
      </c>
      <c r="U211" s="75">
        <v>2</v>
      </c>
      <c r="V211" s="2">
        <v>2</v>
      </c>
      <c r="W211" s="2">
        <v>0</v>
      </c>
      <c r="X211" s="2">
        <v>0</v>
      </c>
      <c r="Y211" s="75">
        <v>5</v>
      </c>
      <c r="Z211" s="2">
        <v>3</v>
      </c>
      <c r="AA211" s="2">
        <v>0</v>
      </c>
      <c r="AB211" s="2">
        <v>0</v>
      </c>
      <c r="AC211" s="75">
        <v>0</v>
      </c>
      <c r="AD211" s="2">
        <v>1200</v>
      </c>
      <c r="AE211" s="3">
        <f t="shared" si="3"/>
        <v>1.9166666666666665E-2</v>
      </c>
      <c r="AF211" s="1">
        <v>0</v>
      </c>
      <c r="AG211" s="1" t="s">
        <v>40</v>
      </c>
      <c r="AH211" s="1" t="s">
        <v>45</v>
      </c>
      <c r="AI211" s="1">
        <v>2.86</v>
      </c>
      <c r="AJ211" s="1">
        <v>0</v>
      </c>
      <c r="AK211" s="1" t="s">
        <v>46</v>
      </c>
      <c r="AL211" s="1">
        <v>1</v>
      </c>
      <c r="AM211" s="1">
        <v>1</v>
      </c>
      <c r="AN211" s="1">
        <v>0</v>
      </c>
    </row>
    <row r="212" spans="1:40" hidden="1" x14ac:dyDescent="0.25">
      <c r="A212" s="1">
        <v>15131</v>
      </c>
      <c r="B212" s="1" t="s">
        <v>72</v>
      </c>
      <c r="C212" s="1">
        <v>15</v>
      </c>
      <c r="D212" s="1" t="s">
        <v>245</v>
      </c>
      <c r="E212" s="2">
        <v>54</v>
      </c>
      <c r="F212" s="2">
        <v>0</v>
      </c>
      <c r="G212" s="2">
        <v>0</v>
      </c>
      <c r="H212" s="2">
        <v>0</v>
      </c>
      <c r="I212" s="75">
        <v>0</v>
      </c>
      <c r="J212">
        <v>1</v>
      </c>
      <c r="K212">
        <v>0</v>
      </c>
      <c r="L212">
        <v>0</v>
      </c>
      <c r="M212">
        <v>0</v>
      </c>
      <c r="N212">
        <v>2</v>
      </c>
      <c r="O212">
        <v>0</v>
      </c>
      <c r="P212">
        <v>0</v>
      </c>
      <c r="Q212">
        <v>0</v>
      </c>
      <c r="R212" s="2">
        <v>16</v>
      </c>
      <c r="S212" s="2">
        <v>0</v>
      </c>
      <c r="T212" s="2">
        <v>0</v>
      </c>
      <c r="U212" s="75">
        <v>1</v>
      </c>
      <c r="V212" s="2">
        <v>3</v>
      </c>
      <c r="W212" s="2">
        <v>0</v>
      </c>
      <c r="X212" s="2">
        <v>0</v>
      </c>
      <c r="Y212" s="75">
        <v>0</v>
      </c>
      <c r="Z212" s="2">
        <v>0</v>
      </c>
      <c r="AA212" s="2">
        <v>0</v>
      </c>
      <c r="AB212" s="2">
        <v>0</v>
      </c>
      <c r="AC212" s="75">
        <v>0</v>
      </c>
      <c r="AD212" s="2">
        <v>3335</v>
      </c>
      <c r="AE212" s="3">
        <f t="shared" si="3"/>
        <v>1.6191904047976012E-2</v>
      </c>
      <c r="AF212" s="1">
        <v>0</v>
      </c>
      <c r="AG212" s="1" t="s">
        <v>40</v>
      </c>
      <c r="AH212" s="1" t="s">
        <v>45</v>
      </c>
      <c r="AI212" s="1">
        <v>2.86</v>
      </c>
      <c r="AJ212" s="1">
        <v>0</v>
      </c>
      <c r="AK212" s="1" t="s">
        <v>46</v>
      </c>
      <c r="AL212" s="1">
        <v>3</v>
      </c>
      <c r="AM212" s="1">
        <v>1</v>
      </c>
      <c r="AN212" s="1">
        <v>0</v>
      </c>
    </row>
    <row r="213" spans="1:40" hidden="1" x14ac:dyDescent="0.25">
      <c r="A213" s="1">
        <v>15135</v>
      </c>
      <c r="B213" s="1" t="s">
        <v>255</v>
      </c>
      <c r="C213" s="1">
        <v>15</v>
      </c>
      <c r="D213" s="1" t="s">
        <v>245</v>
      </c>
      <c r="E213" s="2">
        <v>178</v>
      </c>
      <c r="F213" s="2">
        <v>1</v>
      </c>
      <c r="G213" s="2">
        <v>0</v>
      </c>
      <c r="H213" s="2">
        <v>0</v>
      </c>
      <c r="I213" s="75">
        <v>0</v>
      </c>
      <c r="J213">
        <v>2</v>
      </c>
      <c r="K213">
        <v>0</v>
      </c>
      <c r="L213">
        <v>0</v>
      </c>
      <c r="M213">
        <v>0</v>
      </c>
      <c r="N213">
        <v>4</v>
      </c>
      <c r="O213">
        <v>0</v>
      </c>
      <c r="P213">
        <v>0</v>
      </c>
      <c r="Q213">
        <v>0</v>
      </c>
      <c r="R213" s="2">
        <v>35</v>
      </c>
      <c r="S213" s="2">
        <v>0</v>
      </c>
      <c r="T213" s="2">
        <v>0</v>
      </c>
      <c r="U213" s="75">
        <v>0</v>
      </c>
      <c r="V213" s="2">
        <v>12</v>
      </c>
      <c r="W213" s="2">
        <v>0</v>
      </c>
      <c r="X213" s="2">
        <v>0</v>
      </c>
      <c r="Y213" s="75">
        <v>0</v>
      </c>
      <c r="Z213" s="2">
        <v>17</v>
      </c>
      <c r="AA213" s="2">
        <v>0</v>
      </c>
      <c r="AB213" s="2">
        <v>0</v>
      </c>
      <c r="AC213" s="75">
        <v>0</v>
      </c>
      <c r="AD213" s="2">
        <v>3299</v>
      </c>
      <c r="AE213" s="3">
        <f t="shared" si="3"/>
        <v>5.3955744164898456E-2</v>
      </c>
      <c r="AF213" s="1">
        <v>0</v>
      </c>
      <c r="AG213" s="1" t="s">
        <v>40</v>
      </c>
      <c r="AH213" s="1" t="s">
        <v>45</v>
      </c>
      <c r="AI213" s="1">
        <v>2.86</v>
      </c>
      <c r="AJ213" s="1">
        <v>0</v>
      </c>
      <c r="AK213" s="1" t="s">
        <v>46</v>
      </c>
      <c r="AL213" s="1">
        <v>1</v>
      </c>
      <c r="AM213" s="1">
        <v>1</v>
      </c>
      <c r="AN213" s="1">
        <v>0</v>
      </c>
    </row>
    <row r="214" spans="1:40" hidden="1" x14ac:dyDescent="0.25">
      <c r="A214" s="1">
        <v>15162</v>
      </c>
      <c r="B214" s="1" t="s">
        <v>256</v>
      </c>
      <c r="C214" s="1">
        <v>15</v>
      </c>
      <c r="D214" s="1" t="s">
        <v>245</v>
      </c>
      <c r="E214" s="2">
        <v>43</v>
      </c>
      <c r="F214" s="2">
        <v>0</v>
      </c>
      <c r="G214" s="2">
        <v>0</v>
      </c>
      <c r="H214" s="2">
        <v>0</v>
      </c>
      <c r="I214" s="75">
        <v>0</v>
      </c>
      <c r="J214">
        <v>1</v>
      </c>
      <c r="K214">
        <v>0</v>
      </c>
      <c r="L214">
        <v>0</v>
      </c>
      <c r="M214">
        <v>0</v>
      </c>
      <c r="N214">
        <v>4</v>
      </c>
      <c r="O214">
        <v>0</v>
      </c>
      <c r="P214">
        <v>0</v>
      </c>
      <c r="Q214">
        <v>0</v>
      </c>
      <c r="R214" s="2">
        <v>9</v>
      </c>
      <c r="S214" s="2">
        <v>0</v>
      </c>
      <c r="T214" s="2">
        <v>0</v>
      </c>
      <c r="U214" s="75">
        <v>0</v>
      </c>
      <c r="V214" s="2">
        <v>0</v>
      </c>
      <c r="W214" s="2">
        <v>0</v>
      </c>
      <c r="X214" s="2">
        <v>0</v>
      </c>
      <c r="Y214" s="75">
        <v>0</v>
      </c>
      <c r="Z214" s="2">
        <v>3</v>
      </c>
      <c r="AA214" s="2">
        <v>0</v>
      </c>
      <c r="AB214" s="2">
        <v>0</v>
      </c>
      <c r="AC214" s="75">
        <v>1</v>
      </c>
      <c r="AD214" s="2">
        <v>3945</v>
      </c>
      <c r="AE214" s="3">
        <f t="shared" si="3"/>
        <v>1.0899873257287706E-2</v>
      </c>
      <c r="AF214" s="1">
        <v>0</v>
      </c>
      <c r="AG214" s="1" t="s">
        <v>40</v>
      </c>
      <c r="AH214" s="1" t="s">
        <v>45</v>
      </c>
      <c r="AI214" s="1">
        <v>2.86</v>
      </c>
      <c r="AJ214" s="1">
        <v>0</v>
      </c>
      <c r="AK214" s="1" t="s">
        <v>46</v>
      </c>
      <c r="AL214" s="1">
        <v>1</v>
      </c>
      <c r="AM214" s="1">
        <v>1</v>
      </c>
      <c r="AN214" s="1">
        <v>0</v>
      </c>
    </row>
    <row r="215" spans="1:40" hidden="1" x14ac:dyDescent="0.25">
      <c r="A215" s="1">
        <v>15172</v>
      </c>
      <c r="B215" s="1" t="s">
        <v>257</v>
      </c>
      <c r="C215" s="1">
        <v>15</v>
      </c>
      <c r="D215" s="1" t="s">
        <v>245</v>
      </c>
      <c r="E215" s="2">
        <v>69</v>
      </c>
      <c r="F215" s="2">
        <v>2</v>
      </c>
      <c r="G215" s="2">
        <v>0</v>
      </c>
      <c r="H215" s="2">
        <v>0</v>
      </c>
      <c r="I215" s="75">
        <v>0</v>
      </c>
      <c r="J215">
        <v>4</v>
      </c>
      <c r="K215">
        <v>0</v>
      </c>
      <c r="L215">
        <v>0</v>
      </c>
      <c r="M215">
        <v>0</v>
      </c>
      <c r="N215">
        <v>2</v>
      </c>
      <c r="O215">
        <v>0</v>
      </c>
      <c r="P215">
        <v>0</v>
      </c>
      <c r="Q215">
        <v>0</v>
      </c>
      <c r="R215" s="2">
        <v>21</v>
      </c>
      <c r="S215" s="2">
        <v>0</v>
      </c>
      <c r="T215" s="2">
        <v>0</v>
      </c>
      <c r="U215" s="75">
        <v>0</v>
      </c>
      <c r="V215" s="2">
        <v>5</v>
      </c>
      <c r="W215" s="2">
        <v>0</v>
      </c>
      <c r="X215" s="2">
        <v>0</v>
      </c>
      <c r="Y215" s="75">
        <v>0</v>
      </c>
      <c r="Z215" s="2">
        <v>5</v>
      </c>
      <c r="AA215" s="2">
        <v>0</v>
      </c>
      <c r="AB215" s="2">
        <v>0</v>
      </c>
      <c r="AC215" s="75">
        <v>0</v>
      </c>
      <c r="AD215" s="2">
        <v>3412</v>
      </c>
      <c r="AE215" s="3">
        <f t="shared" si="3"/>
        <v>2.0222743259085581E-2</v>
      </c>
      <c r="AF215" s="1">
        <v>0</v>
      </c>
      <c r="AG215" s="1" t="s">
        <v>40</v>
      </c>
      <c r="AH215" s="1" t="s">
        <v>45</v>
      </c>
      <c r="AI215" s="1">
        <v>2.86</v>
      </c>
      <c r="AJ215" s="1">
        <v>0</v>
      </c>
      <c r="AK215" s="1" t="s">
        <v>46</v>
      </c>
      <c r="AL215" s="1">
        <v>1</v>
      </c>
      <c r="AM215" s="1">
        <v>1</v>
      </c>
      <c r="AN215" s="1">
        <v>0</v>
      </c>
    </row>
    <row r="216" spans="1:40" hidden="1" x14ac:dyDescent="0.25">
      <c r="A216" s="1">
        <v>15176</v>
      </c>
      <c r="B216" s="1" t="s">
        <v>258</v>
      </c>
      <c r="C216" s="1">
        <v>15</v>
      </c>
      <c r="D216" s="1" t="s">
        <v>245</v>
      </c>
      <c r="E216" s="2">
        <v>2103</v>
      </c>
      <c r="F216" s="2">
        <v>31</v>
      </c>
      <c r="G216" s="2">
        <v>1</v>
      </c>
      <c r="H216" s="2">
        <v>1</v>
      </c>
      <c r="I216" s="75">
        <v>0</v>
      </c>
      <c r="J216">
        <v>32</v>
      </c>
      <c r="K216">
        <v>0</v>
      </c>
      <c r="L216">
        <v>0</v>
      </c>
      <c r="M216">
        <v>0</v>
      </c>
      <c r="N216">
        <v>216</v>
      </c>
      <c r="O216">
        <v>0</v>
      </c>
      <c r="P216">
        <v>6</v>
      </c>
      <c r="Q216">
        <v>15</v>
      </c>
      <c r="R216" s="2">
        <v>468</v>
      </c>
      <c r="S216" s="2">
        <v>0</v>
      </c>
      <c r="T216" s="2">
        <v>7</v>
      </c>
      <c r="U216" s="75">
        <v>24</v>
      </c>
      <c r="V216" s="2">
        <v>273</v>
      </c>
      <c r="W216" s="2">
        <v>0</v>
      </c>
      <c r="X216" s="2">
        <v>1</v>
      </c>
      <c r="Y216" s="75">
        <v>3</v>
      </c>
      <c r="Z216" s="2">
        <v>225</v>
      </c>
      <c r="AA216" s="2">
        <v>0</v>
      </c>
      <c r="AB216" s="2">
        <v>5</v>
      </c>
      <c r="AC216" s="75">
        <v>12</v>
      </c>
      <c r="AD216" s="2">
        <v>60737</v>
      </c>
      <c r="AE216" s="3">
        <f t="shared" si="3"/>
        <v>3.4624693350017291E-2</v>
      </c>
      <c r="AF216" s="1">
        <v>0</v>
      </c>
      <c r="AG216" s="1" t="s">
        <v>40</v>
      </c>
      <c r="AH216" s="1" t="s">
        <v>45</v>
      </c>
      <c r="AI216" s="1">
        <v>2.86</v>
      </c>
      <c r="AJ216" s="1">
        <v>0</v>
      </c>
      <c r="AK216" s="1" t="s">
        <v>46</v>
      </c>
      <c r="AL216" s="1">
        <v>15</v>
      </c>
      <c r="AM216" s="1">
        <v>12</v>
      </c>
      <c r="AN216" s="1">
        <v>1</v>
      </c>
    </row>
    <row r="217" spans="1:40" hidden="1" x14ac:dyDescent="0.25">
      <c r="A217" s="1">
        <v>15180</v>
      </c>
      <c r="B217" s="1" t="s">
        <v>259</v>
      </c>
      <c r="C217" s="1">
        <v>15</v>
      </c>
      <c r="D217" s="1" t="s">
        <v>245</v>
      </c>
      <c r="E217" s="2">
        <v>210</v>
      </c>
      <c r="F217" s="2">
        <v>5</v>
      </c>
      <c r="G217" s="2">
        <v>0</v>
      </c>
      <c r="H217" s="2">
        <v>0</v>
      </c>
      <c r="I217" s="75">
        <v>1</v>
      </c>
      <c r="J217" s="75">
        <v>0</v>
      </c>
      <c r="K217" s="75">
        <v>0</v>
      </c>
      <c r="L217" s="75">
        <v>0</v>
      </c>
      <c r="M217">
        <v>0</v>
      </c>
      <c r="N217">
        <v>1</v>
      </c>
      <c r="O217">
        <v>0</v>
      </c>
      <c r="P217">
        <v>0</v>
      </c>
      <c r="Q217">
        <v>0</v>
      </c>
      <c r="R217" s="2">
        <v>51</v>
      </c>
      <c r="S217" s="2">
        <v>0</v>
      </c>
      <c r="T217" s="2">
        <v>2</v>
      </c>
      <c r="U217" s="75">
        <v>0</v>
      </c>
      <c r="V217" s="2">
        <v>15</v>
      </c>
      <c r="W217" s="2">
        <v>0</v>
      </c>
      <c r="X217" s="2">
        <v>0</v>
      </c>
      <c r="Y217" s="75">
        <v>0</v>
      </c>
      <c r="Z217" s="2">
        <v>22</v>
      </c>
      <c r="AA217" s="2">
        <v>0</v>
      </c>
      <c r="AB217" s="2">
        <v>0</v>
      </c>
      <c r="AC217" s="75">
        <v>0</v>
      </c>
      <c r="AD217" s="2">
        <v>4195</v>
      </c>
      <c r="AE217" s="3">
        <f t="shared" si="3"/>
        <v>5.0059594755661505E-2</v>
      </c>
      <c r="AF217" s="1">
        <v>0</v>
      </c>
      <c r="AG217" s="1" t="s">
        <v>40</v>
      </c>
      <c r="AH217" s="1" t="s">
        <v>45</v>
      </c>
      <c r="AI217" s="1">
        <v>2.86</v>
      </c>
      <c r="AJ217" s="1">
        <v>0</v>
      </c>
      <c r="AK217" s="1" t="s">
        <v>46</v>
      </c>
      <c r="AL217" s="1">
        <v>1</v>
      </c>
      <c r="AM217" s="1">
        <v>1</v>
      </c>
      <c r="AN217" s="1">
        <v>0</v>
      </c>
    </row>
    <row r="218" spans="1:40" hidden="1" x14ac:dyDescent="0.25">
      <c r="A218" s="1">
        <v>15183</v>
      </c>
      <c r="B218" s="1" t="s">
        <v>260</v>
      </c>
      <c r="C218" s="1">
        <v>15</v>
      </c>
      <c r="D218" s="1" t="s">
        <v>245</v>
      </c>
      <c r="E218" s="2">
        <v>504</v>
      </c>
      <c r="F218" s="2">
        <v>7</v>
      </c>
      <c r="G218" s="2">
        <v>0</v>
      </c>
      <c r="H218" s="2">
        <v>0</v>
      </c>
      <c r="I218" s="75">
        <v>0</v>
      </c>
      <c r="J218">
        <v>4</v>
      </c>
      <c r="K218">
        <v>0</v>
      </c>
      <c r="L218">
        <v>0</v>
      </c>
      <c r="M218">
        <v>0</v>
      </c>
      <c r="N218">
        <v>22</v>
      </c>
      <c r="O218">
        <v>0</v>
      </c>
      <c r="P218">
        <v>0</v>
      </c>
      <c r="Q218">
        <v>6</v>
      </c>
      <c r="R218" s="2">
        <v>160</v>
      </c>
      <c r="S218" s="2">
        <v>0</v>
      </c>
      <c r="T218" s="2">
        <v>0</v>
      </c>
      <c r="U218" s="75">
        <v>8</v>
      </c>
      <c r="V218" s="2">
        <v>49</v>
      </c>
      <c r="W218" s="2">
        <v>0</v>
      </c>
      <c r="X218" s="2">
        <v>0</v>
      </c>
      <c r="Y218" s="75">
        <v>6</v>
      </c>
      <c r="Z218" s="2">
        <v>71</v>
      </c>
      <c r="AA218" s="2">
        <v>0</v>
      </c>
      <c r="AB218" s="2">
        <v>0</v>
      </c>
      <c r="AC218" s="75">
        <v>1</v>
      </c>
      <c r="AD218" s="2">
        <v>8405</v>
      </c>
      <c r="AE218" s="3">
        <f t="shared" si="3"/>
        <v>5.9964306960142773E-2</v>
      </c>
      <c r="AF218" s="1">
        <v>0</v>
      </c>
      <c r="AG218" s="1" t="s">
        <v>40</v>
      </c>
      <c r="AH218" s="1" t="s">
        <v>45</v>
      </c>
      <c r="AI218" s="1">
        <v>2.86</v>
      </c>
      <c r="AJ218" s="1">
        <v>0</v>
      </c>
      <c r="AK218" s="1" t="s">
        <v>46</v>
      </c>
      <c r="AL218" s="1">
        <v>3</v>
      </c>
      <c r="AM218" s="1">
        <v>7</v>
      </c>
      <c r="AN218" s="1">
        <v>0</v>
      </c>
    </row>
    <row r="219" spans="1:40" hidden="1" x14ac:dyDescent="0.25">
      <c r="A219" s="1">
        <v>15185</v>
      </c>
      <c r="B219" s="1" t="s">
        <v>261</v>
      </c>
      <c r="C219" s="1">
        <v>15</v>
      </c>
      <c r="D219" s="1" t="s">
        <v>245</v>
      </c>
      <c r="E219" s="2">
        <v>205</v>
      </c>
      <c r="F219" s="2">
        <v>6</v>
      </c>
      <c r="G219" s="2">
        <v>0</v>
      </c>
      <c r="H219" s="2">
        <v>0</v>
      </c>
      <c r="I219" s="75">
        <v>0</v>
      </c>
      <c r="J219">
        <v>2</v>
      </c>
      <c r="K219">
        <v>0</v>
      </c>
      <c r="L219">
        <v>0</v>
      </c>
      <c r="M219">
        <v>0</v>
      </c>
      <c r="N219">
        <v>5</v>
      </c>
      <c r="O219">
        <v>0</v>
      </c>
      <c r="P219">
        <v>0</v>
      </c>
      <c r="Q219">
        <v>1</v>
      </c>
      <c r="R219" s="2">
        <v>93</v>
      </c>
      <c r="S219" s="2">
        <v>0</v>
      </c>
      <c r="T219" s="2">
        <v>3</v>
      </c>
      <c r="U219" s="75">
        <v>4</v>
      </c>
      <c r="V219" s="2">
        <v>5</v>
      </c>
      <c r="W219" s="2">
        <v>0</v>
      </c>
      <c r="X219" s="2">
        <v>0</v>
      </c>
      <c r="Y219" s="75">
        <v>0</v>
      </c>
      <c r="Z219" s="2">
        <v>13</v>
      </c>
      <c r="AA219" s="2">
        <v>0</v>
      </c>
      <c r="AB219" s="2">
        <v>2</v>
      </c>
      <c r="AC219" s="75">
        <v>0</v>
      </c>
      <c r="AD219" s="2">
        <v>6226</v>
      </c>
      <c r="AE219" s="3">
        <f t="shared" si="3"/>
        <v>3.2926437520077095E-2</v>
      </c>
      <c r="AF219" s="1">
        <v>0</v>
      </c>
      <c r="AG219" s="1" t="s">
        <v>40</v>
      </c>
      <c r="AH219" s="1" t="s">
        <v>45</v>
      </c>
      <c r="AI219" s="1">
        <v>2.86</v>
      </c>
      <c r="AJ219" s="1">
        <v>0</v>
      </c>
      <c r="AK219" s="1" t="s">
        <v>46</v>
      </c>
      <c r="AL219" s="1">
        <v>1</v>
      </c>
      <c r="AM219" s="1">
        <v>1</v>
      </c>
      <c r="AN219" s="1">
        <v>0</v>
      </c>
    </row>
    <row r="220" spans="1:40" hidden="1" x14ac:dyDescent="0.25">
      <c r="A220" s="1">
        <v>15187</v>
      </c>
      <c r="B220" s="1" t="s">
        <v>262</v>
      </c>
      <c r="C220" s="1">
        <v>15</v>
      </c>
      <c r="D220" s="1" t="s">
        <v>245</v>
      </c>
      <c r="E220" s="2">
        <v>19</v>
      </c>
      <c r="F220" s="2">
        <v>0</v>
      </c>
      <c r="G220" s="2">
        <v>0</v>
      </c>
      <c r="H220" s="2">
        <v>0</v>
      </c>
      <c r="I220" s="75">
        <v>0</v>
      </c>
      <c r="J220" s="75">
        <v>0</v>
      </c>
      <c r="K220" s="75">
        <v>0</v>
      </c>
      <c r="L220" s="75">
        <v>0</v>
      </c>
      <c r="M220">
        <v>0</v>
      </c>
      <c r="N220" s="75">
        <v>0</v>
      </c>
      <c r="O220" s="75">
        <v>0</v>
      </c>
      <c r="P220" s="75">
        <v>0</v>
      </c>
      <c r="Q220">
        <v>0</v>
      </c>
      <c r="R220" s="2">
        <v>3</v>
      </c>
      <c r="S220" s="2">
        <v>0</v>
      </c>
      <c r="T220" s="2">
        <v>0</v>
      </c>
      <c r="U220" s="75">
        <v>0</v>
      </c>
      <c r="V220" s="2">
        <v>4</v>
      </c>
      <c r="W220" s="2">
        <v>0</v>
      </c>
      <c r="X220" s="2">
        <v>0</v>
      </c>
      <c r="Y220" s="75">
        <v>0</v>
      </c>
      <c r="Z220" s="2">
        <v>1</v>
      </c>
      <c r="AA220" s="2">
        <v>0</v>
      </c>
      <c r="AB220" s="2">
        <v>0</v>
      </c>
      <c r="AC220" s="75">
        <v>0</v>
      </c>
      <c r="AD220" s="2">
        <v>2995</v>
      </c>
      <c r="AE220" s="3">
        <f t="shared" si="3"/>
        <v>6.3439065108514192E-3</v>
      </c>
      <c r="AF220" s="1">
        <v>0</v>
      </c>
      <c r="AG220" s="1" t="s">
        <v>40</v>
      </c>
      <c r="AH220" s="1" t="s">
        <v>45</v>
      </c>
      <c r="AI220" s="1">
        <v>2.86</v>
      </c>
      <c r="AJ220" s="1">
        <v>0</v>
      </c>
      <c r="AK220" s="1" t="s">
        <v>46</v>
      </c>
      <c r="AL220" s="1">
        <v>1</v>
      </c>
      <c r="AM220" s="1">
        <v>1</v>
      </c>
      <c r="AN220" s="1">
        <v>0</v>
      </c>
    </row>
    <row r="221" spans="1:40" hidden="1" x14ac:dyDescent="0.25">
      <c r="A221" s="1">
        <v>15189</v>
      </c>
      <c r="B221" s="1" t="s">
        <v>263</v>
      </c>
      <c r="C221" s="1">
        <v>15</v>
      </c>
      <c r="D221" s="1" t="s">
        <v>245</v>
      </c>
      <c r="E221" s="2">
        <v>30</v>
      </c>
      <c r="F221" s="2">
        <v>0</v>
      </c>
      <c r="G221" s="2">
        <v>0</v>
      </c>
      <c r="H221" s="2">
        <v>0</v>
      </c>
      <c r="I221" s="75">
        <v>0</v>
      </c>
      <c r="J221" s="75">
        <v>0</v>
      </c>
      <c r="K221" s="75">
        <v>0</v>
      </c>
      <c r="L221" s="75">
        <v>0</v>
      </c>
      <c r="M221">
        <v>0</v>
      </c>
      <c r="N221" s="75">
        <v>0</v>
      </c>
      <c r="O221" s="75">
        <v>0</v>
      </c>
      <c r="P221" s="75">
        <v>0</v>
      </c>
      <c r="Q221">
        <v>0</v>
      </c>
      <c r="R221" s="2">
        <v>10</v>
      </c>
      <c r="S221" s="2">
        <v>0</v>
      </c>
      <c r="T221" s="2">
        <v>1</v>
      </c>
      <c r="U221" s="75">
        <v>0</v>
      </c>
      <c r="V221" s="2">
        <v>0</v>
      </c>
      <c r="W221" s="2">
        <v>0</v>
      </c>
      <c r="X221" s="2">
        <v>0</v>
      </c>
      <c r="Y221" s="75">
        <v>0</v>
      </c>
      <c r="Z221" s="2">
        <v>0</v>
      </c>
      <c r="AA221" s="2">
        <v>0</v>
      </c>
      <c r="AB221" s="2">
        <v>0</v>
      </c>
      <c r="AC221" s="75">
        <v>0</v>
      </c>
      <c r="AD221" s="2">
        <v>4963</v>
      </c>
      <c r="AE221" s="3">
        <f t="shared" si="3"/>
        <v>6.0447310094700786E-3</v>
      </c>
      <c r="AF221" s="1">
        <v>0</v>
      </c>
      <c r="AG221" s="1" t="s">
        <v>40</v>
      </c>
      <c r="AH221" s="1" t="s">
        <v>45</v>
      </c>
      <c r="AI221" s="1">
        <v>2.86</v>
      </c>
      <c r="AJ221" s="1">
        <v>0</v>
      </c>
      <c r="AK221" s="1" t="s">
        <v>46</v>
      </c>
      <c r="AL221" s="1">
        <v>1</v>
      </c>
      <c r="AM221" s="1">
        <v>1</v>
      </c>
      <c r="AN221" s="1">
        <v>0</v>
      </c>
    </row>
    <row r="222" spans="1:40" hidden="1" x14ac:dyDescent="0.25">
      <c r="A222" s="1">
        <v>15204</v>
      </c>
      <c r="B222" s="1" t="s">
        <v>264</v>
      </c>
      <c r="C222" s="1">
        <v>15</v>
      </c>
      <c r="D222" s="1" t="s">
        <v>245</v>
      </c>
      <c r="E222" s="2">
        <v>429</v>
      </c>
      <c r="F222" s="2">
        <v>153</v>
      </c>
      <c r="G222" s="2">
        <v>0</v>
      </c>
      <c r="H222" s="2">
        <v>6</v>
      </c>
      <c r="I222" s="75">
        <v>28</v>
      </c>
      <c r="J222">
        <v>4</v>
      </c>
      <c r="K222">
        <v>0</v>
      </c>
      <c r="L222">
        <v>0</v>
      </c>
      <c r="M222">
        <v>0</v>
      </c>
      <c r="N222">
        <v>3</v>
      </c>
      <c r="O222">
        <v>0</v>
      </c>
      <c r="P222">
        <v>0</v>
      </c>
      <c r="Q222">
        <v>0</v>
      </c>
      <c r="R222" s="2">
        <v>67</v>
      </c>
      <c r="S222" s="2">
        <v>0</v>
      </c>
      <c r="T222" s="2">
        <v>2</v>
      </c>
      <c r="U222" s="75">
        <v>5</v>
      </c>
      <c r="V222" s="2">
        <v>13</v>
      </c>
      <c r="W222" s="2">
        <v>0</v>
      </c>
      <c r="X222" s="2">
        <v>0</v>
      </c>
      <c r="Y222" s="75">
        <v>1</v>
      </c>
      <c r="Z222" s="2">
        <v>17</v>
      </c>
      <c r="AA222" s="2">
        <v>0</v>
      </c>
      <c r="AB222" s="2">
        <v>1</v>
      </c>
      <c r="AC222" s="75">
        <v>3</v>
      </c>
      <c r="AD222" s="2">
        <v>14040</v>
      </c>
      <c r="AE222" s="3">
        <f t="shared" si="3"/>
        <v>3.0555555555555555E-2</v>
      </c>
      <c r="AF222" s="1">
        <v>0</v>
      </c>
      <c r="AG222" s="1" t="s">
        <v>40</v>
      </c>
      <c r="AH222" s="1" t="s">
        <v>45</v>
      </c>
      <c r="AI222" s="1">
        <v>2.86</v>
      </c>
      <c r="AJ222" s="1">
        <v>0</v>
      </c>
      <c r="AK222" s="1" t="s">
        <v>46</v>
      </c>
      <c r="AL222" s="1">
        <v>1</v>
      </c>
      <c r="AM222" s="1">
        <v>1</v>
      </c>
      <c r="AN222" s="1">
        <v>0</v>
      </c>
    </row>
    <row r="223" spans="1:40" hidden="1" x14ac:dyDescent="0.25">
      <c r="A223" s="1">
        <v>15212</v>
      </c>
      <c r="B223" s="1" t="s">
        <v>265</v>
      </c>
      <c r="C223" s="1">
        <v>15</v>
      </c>
      <c r="D223" s="1" t="s">
        <v>245</v>
      </c>
      <c r="E223" s="2">
        <v>119</v>
      </c>
      <c r="F223" s="2">
        <v>4</v>
      </c>
      <c r="G223" s="2">
        <v>0</v>
      </c>
      <c r="H223" s="2">
        <v>0</v>
      </c>
      <c r="I223" s="75">
        <v>0</v>
      </c>
      <c r="J223">
        <v>2</v>
      </c>
      <c r="K223">
        <v>0</v>
      </c>
      <c r="L223">
        <v>0</v>
      </c>
      <c r="M223">
        <v>0</v>
      </c>
      <c r="N223">
        <v>10</v>
      </c>
      <c r="O223">
        <v>0</v>
      </c>
      <c r="P223">
        <v>1</v>
      </c>
      <c r="Q223">
        <v>0</v>
      </c>
      <c r="R223" s="2">
        <v>48</v>
      </c>
      <c r="S223" s="2">
        <v>0</v>
      </c>
      <c r="T223" s="2">
        <v>1</v>
      </c>
      <c r="U223" s="75">
        <v>2</v>
      </c>
      <c r="V223" s="2">
        <v>9</v>
      </c>
      <c r="W223" s="2">
        <v>0</v>
      </c>
      <c r="X223" s="2">
        <v>1</v>
      </c>
      <c r="Y223" s="75">
        <v>0</v>
      </c>
      <c r="Z223" s="2">
        <v>4</v>
      </c>
      <c r="AA223" s="2">
        <v>0</v>
      </c>
      <c r="AB223" s="2">
        <v>1</v>
      </c>
      <c r="AC223" s="75">
        <v>1</v>
      </c>
      <c r="AD223" s="2">
        <v>3832</v>
      </c>
      <c r="AE223" s="3">
        <f t="shared" si="3"/>
        <v>3.1054279749478081E-2</v>
      </c>
      <c r="AF223" s="1">
        <v>0</v>
      </c>
      <c r="AG223" s="1" t="s">
        <v>40</v>
      </c>
      <c r="AH223" s="1" t="s">
        <v>45</v>
      </c>
      <c r="AI223" s="1">
        <v>2.86</v>
      </c>
      <c r="AJ223" s="1">
        <v>0</v>
      </c>
      <c r="AK223" s="1" t="s">
        <v>46</v>
      </c>
      <c r="AL223" s="1">
        <v>1</v>
      </c>
      <c r="AM223" s="1">
        <v>1</v>
      </c>
      <c r="AN223" s="1">
        <v>0</v>
      </c>
    </row>
    <row r="224" spans="1:40" hidden="1" x14ac:dyDescent="0.25">
      <c r="A224" s="1">
        <v>15215</v>
      </c>
      <c r="B224" s="1" t="s">
        <v>266</v>
      </c>
      <c r="C224" s="1">
        <v>15</v>
      </c>
      <c r="D224" s="1" t="s">
        <v>245</v>
      </c>
      <c r="E224" s="2">
        <v>35</v>
      </c>
      <c r="F224" s="2">
        <v>0</v>
      </c>
      <c r="G224" s="2">
        <v>0</v>
      </c>
      <c r="H224" s="2">
        <v>0</v>
      </c>
      <c r="I224" s="75">
        <v>0</v>
      </c>
      <c r="J224">
        <v>1</v>
      </c>
      <c r="K224">
        <v>0</v>
      </c>
      <c r="L224">
        <v>0</v>
      </c>
      <c r="M224">
        <v>0</v>
      </c>
      <c r="N224">
        <v>2</v>
      </c>
      <c r="O224">
        <v>0</v>
      </c>
      <c r="P224">
        <v>0</v>
      </c>
      <c r="Q224">
        <v>1</v>
      </c>
      <c r="R224" s="2">
        <v>13</v>
      </c>
      <c r="S224" s="2">
        <v>0</v>
      </c>
      <c r="T224" s="2">
        <v>0</v>
      </c>
      <c r="U224" s="75">
        <v>1</v>
      </c>
      <c r="V224" s="2">
        <v>1</v>
      </c>
      <c r="W224" s="2">
        <v>0</v>
      </c>
      <c r="X224" s="2">
        <v>0</v>
      </c>
      <c r="Y224" s="75">
        <v>0</v>
      </c>
      <c r="Z224" s="2">
        <v>2</v>
      </c>
      <c r="AA224" s="2">
        <v>0</v>
      </c>
      <c r="AB224" s="2">
        <v>0</v>
      </c>
      <c r="AC224" s="75">
        <v>0</v>
      </c>
      <c r="AD224" s="2">
        <v>2674</v>
      </c>
      <c r="AE224" s="3">
        <f t="shared" si="3"/>
        <v>1.3089005235602094E-2</v>
      </c>
      <c r="AF224" s="1">
        <v>0</v>
      </c>
      <c r="AG224" s="1" t="s">
        <v>40</v>
      </c>
      <c r="AH224" s="1" t="s">
        <v>45</v>
      </c>
      <c r="AI224" s="1">
        <v>2.86</v>
      </c>
      <c r="AJ224" s="1">
        <v>0</v>
      </c>
      <c r="AK224" s="1" t="s">
        <v>46</v>
      </c>
      <c r="AL224" s="1">
        <v>1</v>
      </c>
      <c r="AM224" s="1">
        <v>1</v>
      </c>
      <c r="AN224" s="1">
        <v>0</v>
      </c>
    </row>
    <row r="225" spans="1:40" hidden="1" x14ac:dyDescent="0.25">
      <c r="A225" s="1">
        <v>15218</v>
      </c>
      <c r="B225" s="1" t="s">
        <v>267</v>
      </c>
      <c r="C225" s="1">
        <v>15</v>
      </c>
      <c r="D225" s="1" t="s">
        <v>245</v>
      </c>
      <c r="E225" s="2">
        <v>60</v>
      </c>
      <c r="F225" s="2">
        <v>1</v>
      </c>
      <c r="G225" s="2">
        <v>0</v>
      </c>
      <c r="H225" s="2">
        <v>0</v>
      </c>
      <c r="I225" s="75">
        <v>0</v>
      </c>
      <c r="J225" s="75">
        <v>0</v>
      </c>
      <c r="K225" s="75">
        <v>0</v>
      </c>
      <c r="L225" s="75">
        <v>0</v>
      </c>
      <c r="M225">
        <v>0</v>
      </c>
      <c r="N225">
        <v>3</v>
      </c>
      <c r="O225">
        <v>0</v>
      </c>
      <c r="P225">
        <v>0</v>
      </c>
      <c r="Q225">
        <v>0</v>
      </c>
      <c r="R225" s="2">
        <v>9</v>
      </c>
      <c r="S225" s="2">
        <v>0</v>
      </c>
      <c r="T225" s="2">
        <v>1</v>
      </c>
      <c r="U225" s="75">
        <v>0</v>
      </c>
      <c r="V225" s="2">
        <v>1</v>
      </c>
      <c r="W225" s="2">
        <v>0</v>
      </c>
      <c r="X225" s="2">
        <v>0</v>
      </c>
      <c r="Y225" s="75">
        <v>0</v>
      </c>
      <c r="Z225" s="2">
        <v>1</v>
      </c>
      <c r="AA225" s="2">
        <v>0</v>
      </c>
      <c r="AB225" s="2">
        <v>0</v>
      </c>
      <c r="AC225" s="75">
        <v>0</v>
      </c>
      <c r="AD225" s="2">
        <v>2941</v>
      </c>
      <c r="AE225" s="3">
        <f t="shared" si="3"/>
        <v>2.0401224073444406E-2</v>
      </c>
      <c r="AF225" s="1">
        <v>0</v>
      </c>
      <c r="AG225" s="1" t="s">
        <v>40</v>
      </c>
      <c r="AH225" s="1" t="s">
        <v>45</v>
      </c>
      <c r="AI225" s="1">
        <v>2.86</v>
      </c>
      <c r="AJ225" s="1">
        <v>0</v>
      </c>
      <c r="AK225" s="1" t="s">
        <v>46</v>
      </c>
      <c r="AL225" s="1">
        <v>2</v>
      </c>
      <c r="AM225" s="1">
        <v>1</v>
      </c>
      <c r="AN225" s="1">
        <v>0</v>
      </c>
    </row>
    <row r="226" spans="1:40" hidden="1" x14ac:dyDescent="0.25">
      <c r="A226" s="1">
        <v>15223</v>
      </c>
      <c r="B226" s="1" t="s">
        <v>268</v>
      </c>
      <c r="C226" s="1">
        <v>15</v>
      </c>
      <c r="D226" s="1" t="s">
        <v>245</v>
      </c>
      <c r="E226" s="2">
        <v>1014</v>
      </c>
      <c r="F226" s="2">
        <v>7</v>
      </c>
      <c r="G226" s="2">
        <v>0</v>
      </c>
      <c r="H226" s="2">
        <v>0</v>
      </c>
      <c r="I226" s="75">
        <v>0</v>
      </c>
      <c r="J226">
        <v>24</v>
      </c>
      <c r="K226">
        <v>0</v>
      </c>
      <c r="L226">
        <v>0</v>
      </c>
      <c r="M226">
        <v>1</v>
      </c>
      <c r="N226">
        <v>204</v>
      </c>
      <c r="O226">
        <v>0</v>
      </c>
      <c r="P226">
        <v>10</v>
      </c>
      <c r="Q226">
        <v>10</v>
      </c>
      <c r="R226" s="2">
        <v>472</v>
      </c>
      <c r="S226" s="2">
        <v>0</v>
      </c>
      <c r="T226" s="2">
        <v>16</v>
      </c>
      <c r="U226" s="75">
        <v>9</v>
      </c>
      <c r="V226" s="2">
        <v>161</v>
      </c>
      <c r="W226" s="2">
        <v>0</v>
      </c>
      <c r="X226" s="2">
        <v>5</v>
      </c>
      <c r="Y226" s="75">
        <v>4</v>
      </c>
      <c r="Z226" s="2">
        <v>72</v>
      </c>
      <c r="AA226" s="2">
        <v>0</v>
      </c>
      <c r="AB226" s="2">
        <v>1</v>
      </c>
      <c r="AC226" s="75">
        <v>2</v>
      </c>
      <c r="AD226" s="2">
        <v>11295</v>
      </c>
      <c r="AE226" s="3">
        <f t="shared" si="3"/>
        <v>8.9774236387782202E-2</v>
      </c>
      <c r="AF226" s="1">
        <v>0</v>
      </c>
      <c r="AG226" s="1" t="s">
        <v>44</v>
      </c>
      <c r="AH226" s="1" t="s">
        <v>45</v>
      </c>
      <c r="AI226" s="1">
        <v>2.86</v>
      </c>
      <c r="AJ226" s="1">
        <v>0</v>
      </c>
      <c r="AK226" s="1" t="s">
        <v>46</v>
      </c>
      <c r="AL226" s="1">
        <v>3</v>
      </c>
      <c r="AM226" s="1">
        <v>10</v>
      </c>
      <c r="AN226" s="1">
        <v>0</v>
      </c>
    </row>
    <row r="227" spans="1:40" hidden="1" x14ac:dyDescent="0.25">
      <c r="A227" s="1">
        <v>15224</v>
      </c>
      <c r="B227" s="1" t="s">
        <v>269</v>
      </c>
      <c r="C227" s="1">
        <v>15</v>
      </c>
      <c r="D227" s="1" t="s">
        <v>245</v>
      </c>
      <c r="E227" s="2">
        <v>41</v>
      </c>
      <c r="F227" s="2">
        <v>0</v>
      </c>
      <c r="G227" s="2">
        <v>0</v>
      </c>
      <c r="H227" s="2">
        <v>0</v>
      </c>
      <c r="I227" s="75">
        <v>0</v>
      </c>
      <c r="J227">
        <v>1</v>
      </c>
      <c r="K227">
        <v>0</v>
      </c>
      <c r="L227">
        <v>0</v>
      </c>
      <c r="M227">
        <v>0</v>
      </c>
      <c r="N227">
        <v>3</v>
      </c>
      <c r="O227">
        <v>0</v>
      </c>
      <c r="P227">
        <v>0</v>
      </c>
      <c r="Q227">
        <v>0</v>
      </c>
      <c r="R227" s="2">
        <v>15</v>
      </c>
      <c r="S227" s="2">
        <v>0</v>
      </c>
      <c r="T227" s="2">
        <v>0</v>
      </c>
      <c r="U227" s="75">
        <v>0</v>
      </c>
      <c r="V227" s="2">
        <v>4</v>
      </c>
      <c r="W227" s="2">
        <v>0</v>
      </c>
      <c r="X227" s="2">
        <v>0</v>
      </c>
      <c r="Y227" s="75">
        <v>0</v>
      </c>
      <c r="Z227" s="2">
        <v>0</v>
      </c>
      <c r="AA227" s="2">
        <v>0</v>
      </c>
      <c r="AB227" s="2">
        <v>0</v>
      </c>
      <c r="AC227" s="75">
        <v>0</v>
      </c>
      <c r="AD227" s="2">
        <v>4020</v>
      </c>
      <c r="AE227" s="3">
        <f t="shared" si="3"/>
        <v>1.0199004975124378E-2</v>
      </c>
      <c r="AF227" s="1">
        <v>0</v>
      </c>
      <c r="AG227" s="1" t="s">
        <v>40</v>
      </c>
      <c r="AH227" s="1" t="s">
        <v>45</v>
      </c>
      <c r="AI227" s="1">
        <v>2.86</v>
      </c>
      <c r="AJ227" s="1">
        <v>0</v>
      </c>
      <c r="AK227" s="1" t="s">
        <v>46</v>
      </c>
      <c r="AL227" s="1">
        <v>1</v>
      </c>
      <c r="AM227" s="1">
        <v>1</v>
      </c>
      <c r="AN227" s="1">
        <v>0</v>
      </c>
    </row>
    <row r="228" spans="1:40" hidden="1" x14ac:dyDescent="0.25">
      <c r="A228" s="1">
        <v>15226</v>
      </c>
      <c r="B228" s="1" t="s">
        <v>270</v>
      </c>
      <c r="C228" s="1">
        <v>15</v>
      </c>
      <c r="D228" s="1" t="s">
        <v>245</v>
      </c>
      <c r="E228" s="2">
        <v>64</v>
      </c>
      <c r="F228" s="2">
        <v>0</v>
      </c>
      <c r="G228" s="2">
        <v>0</v>
      </c>
      <c r="H228" s="2">
        <v>0</v>
      </c>
      <c r="I228" s="75">
        <v>0</v>
      </c>
      <c r="J228">
        <v>1</v>
      </c>
      <c r="K228">
        <v>0</v>
      </c>
      <c r="L228">
        <v>0</v>
      </c>
      <c r="M228">
        <v>0</v>
      </c>
      <c r="N228">
        <v>4</v>
      </c>
      <c r="O228">
        <v>0</v>
      </c>
      <c r="P228">
        <v>0</v>
      </c>
      <c r="Q228">
        <v>0</v>
      </c>
      <c r="R228" s="2">
        <v>24</v>
      </c>
      <c r="S228" s="2">
        <v>0</v>
      </c>
      <c r="T228" s="2">
        <v>0</v>
      </c>
      <c r="U228" s="75">
        <v>0</v>
      </c>
      <c r="V228" s="2">
        <v>5</v>
      </c>
      <c r="W228" s="2">
        <v>0</v>
      </c>
      <c r="X228" s="2">
        <v>0</v>
      </c>
      <c r="Y228" s="75">
        <v>0</v>
      </c>
      <c r="Z228" s="2">
        <v>6</v>
      </c>
      <c r="AA228" s="2">
        <v>0</v>
      </c>
      <c r="AB228" s="2">
        <v>0</v>
      </c>
      <c r="AC228" s="75">
        <v>0</v>
      </c>
      <c r="AD228" s="2">
        <v>1910</v>
      </c>
      <c r="AE228" s="3">
        <f t="shared" si="3"/>
        <v>3.3507853403141365E-2</v>
      </c>
      <c r="AF228" s="1">
        <v>0</v>
      </c>
      <c r="AG228" s="1" t="s">
        <v>40</v>
      </c>
      <c r="AH228" s="1" t="s">
        <v>45</v>
      </c>
      <c r="AI228" s="1">
        <v>2.86</v>
      </c>
      <c r="AJ228" s="1">
        <v>0</v>
      </c>
      <c r="AK228" s="1" t="s">
        <v>46</v>
      </c>
      <c r="AL228" s="1">
        <v>1</v>
      </c>
      <c r="AM228" s="1">
        <v>1</v>
      </c>
      <c r="AN228" s="1">
        <v>0</v>
      </c>
    </row>
    <row r="229" spans="1:40" hidden="1" x14ac:dyDescent="0.25">
      <c r="A229" s="1">
        <v>15232</v>
      </c>
      <c r="B229" s="1" t="s">
        <v>271</v>
      </c>
      <c r="C229" s="1">
        <v>15</v>
      </c>
      <c r="D229" s="1" t="s">
        <v>245</v>
      </c>
      <c r="E229" s="2">
        <v>11</v>
      </c>
      <c r="F229" s="2">
        <v>0</v>
      </c>
      <c r="G229" s="2">
        <v>0</v>
      </c>
      <c r="H229" s="2">
        <v>0</v>
      </c>
      <c r="I229" s="75">
        <v>0</v>
      </c>
      <c r="J229" s="75">
        <v>0</v>
      </c>
      <c r="K229" s="75">
        <v>0</v>
      </c>
      <c r="L229" s="75">
        <v>0</v>
      </c>
      <c r="M229">
        <v>0</v>
      </c>
      <c r="N229">
        <v>2</v>
      </c>
      <c r="O229">
        <v>0</v>
      </c>
      <c r="P229">
        <v>0</v>
      </c>
      <c r="Q229">
        <v>0</v>
      </c>
      <c r="R229" s="2">
        <v>14</v>
      </c>
      <c r="S229" s="2">
        <v>0</v>
      </c>
      <c r="T229" s="2">
        <v>0</v>
      </c>
      <c r="U229" s="75">
        <v>0</v>
      </c>
      <c r="V229" s="2">
        <v>5</v>
      </c>
      <c r="W229" s="2">
        <v>0</v>
      </c>
      <c r="X229" s="2">
        <v>0</v>
      </c>
      <c r="Y229" s="75">
        <v>0</v>
      </c>
      <c r="Z229" s="2">
        <v>4</v>
      </c>
      <c r="AA229" s="2">
        <v>0</v>
      </c>
      <c r="AB229" s="2">
        <v>0</v>
      </c>
      <c r="AC229" s="75">
        <v>0</v>
      </c>
      <c r="AD229" s="2">
        <v>5026</v>
      </c>
      <c r="AE229" s="3">
        <f t="shared" si="3"/>
        <v>2.1886191802626344E-3</v>
      </c>
      <c r="AF229" s="1">
        <v>0</v>
      </c>
      <c r="AG229" s="1" t="s">
        <v>40</v>
      </c>
      <c r="AH229" s="1" t="s">
        <v>45</v>
      </c>
      <c r="AI229" s="1">
        <v>2.86</v>
      </c>
      <c r="AJ229" s="1">
        <v>0</v>
      </c>
      <c r="AK229" s="1" t="s">
        <v>46</v>
      </c>
      <c r="AL229" s="1">
        <v>1</v>
      </c>
      <c r="AM229" s="1">
        <v>1</v>
      </c>
      <c r="AN229" s="1">
        <v>0</v>
      </c>
    </row>
    <row r="230" spans="1:40" hidden="1" x14ac:dyDescent="0.25">
      <c r="A230" s="1">
        <v>15236</v>
      </c>
      <c r="B230" s="1" t="s">
        <v>272</v>
      </c>
      <c r="C230" s="1">
        <v>15</v>
      </c>
      <c r="D230" s="1" t="s">
        <v>245</v>
      </c>
      <c r="E230" s="2">
        <v>156</v>
      </c>
      <c r="F230" s="2">
        <v>7</v>
      </c>
      <c r="G230" s="2">
        <v>0</v>
      </c>
      <c r="H230" s="2">
        <v>0</v>
      </c>
      <c r="I230" s="75">
        <v>0</v>
      </c>
      <c r="J230">
        <v>1</v>
      </c>
      <c r="K230">
        <v>0</v>
      </c>
      <c r="L230">
        <v>0</v>
      </c>
      <c r="M230">
        <v>0</v>
      </c>
      <c r="N230">
        <v>1</v>
      </c>
      <c r="O230">
        <v>0</v>
      </c>
      <c r="P230">
        <v>0</v>
      </c>
      <c r="Q230">
        <v>0</v>
      </c>
      <c r="R230" s="2">
        <v>45</v>
      </c>
      <c r="S230" s="2">
        <v>0</v>
      </c>
      <c r="T230" s="2">
        <v>0</v>
      </c>
      <c r="U230" s="75">
        <v>2</v>
      </c>
      <c r="V230" s="2">
        <v>21</v>
      </c>
      <c r="W230" s="2">
        <v>0</v>
      </c>
      <c r="X230" s="2">
        <v>0</v>
      </c>
      <c r="Y230" s="75">
        <v>1</v>
      </c>
      <c r="Z230" s="2">
        <v>11</v>
      </c>
      <c r="AA230" s="2">
        <v>0</v>
      </c>
      <c r="AB230" s="2">
        <v>0</v>
      </c>
      <c r="AC230" s="75">
        <v>0</v>
      </c>
      <c r="AD230" s="2">
        <v>2664</v>
      </c>
      <c r="AE230" s="3">
        <f t="shared" si="3"/>
        <v>5.8558558558558557E-2</v>
      </c>
      <c r="AF230" s="1">
        <v>0</v>
      </c>
      <c r="AG230" s="1" t="s">
        <v>40</v>
      </c>
      <c r="AH230" s="1" t="s">
        <v>45</v>
      </c>
      <c r="AI230" s="1">
        <v>2.86</v>
      </c>
      <c r="AJ230" s="1">
        <v>0</v>
      </c>
      <c r="AK230" s="1" t="s">
        <v>46</v>
      </c>
      <c r="AL230" s="1">
        <v>1</v>
      </c>
      <c r="AM230" s="1">
        <v>1</v>
      </c>
      <c r="AN230" s="1">
        <v>0</v>
      </c>
    </row>
    <row r="231" spans="1:40" hidden="1" x14ac:dyDescent="0.25">
      <c r="A231" s="1">
        <v>15238</v>
      </c>
      <c r="B231" s="1" t="s">
        <v>273</v>
      </c>
      <c r="C231" s="1">
        <v>15</v>
      </c>
      <c r="D231" s="1" t="s">
        <v>245</v>
      </c>
      <c r="E231" s="2">
        <v>3285</v>
      </c>
      <c r="F231" s="2">
        <v>48</v>
      </c>
      <c r="G231" s="2">
        <v>0</v>
      </c>
      <c r="H231" s="2">
        <v>1</v>
      </c>
      <c r="I231" s="75">
        <v>1</v>
      </c>
      <c r="J231">
        <v>37</v>
      </c>
      <c r="K231">
        <v>0</v>
      </c>
      <c r="L231">
        <v>2</v>
      </c>
      <c r="M231">
        <v>0</v>
      </c>
      <c r="N231">
        <v>291</v>
      </c>
      <c r="O231">
        <v>0</v>
      </c>
      <c r="P231">
        <v>8</v>
      </c>
      <c r="Q231">
        <v>9</v>
      </c>
      <c r="R231" s="2">
        <v>790</v>
      </c>
      <c r="S231" s="2">
        <v>0</v>
      </c>
      <c r="T231" s="2">
        <v>14</v>
      </c>
      <c r="U231" s="75">
        <v>31</v>
      </c>
      <c r="V231" s="2">
        <v>325</v>
      </c>
      <c r="W231" s="2">
        <v>0</v>
      </c>
      <c r="X231" s="2">
        <v>8</v>
      </c>
      <c r="Y231" s="75">
        <v>4</v>
      </c>
      <c r="Z231" s="2">
        <v>188</v>
      </c>
      <c r="AA231" s="2">
        <v>0</v>
      </c>
      <c r="AB231" s="2">
        <v>5</v>
      </c>
      <c r="AC231" s="75">
        <v>7</v>
      </c>
      <c r="AD231" s="2">
        <v>132894</v>
      </c>
      <c r="AE231" s="3">
        <f t="shared" si="3"/>
        <v>2.4718948936746581E-2</v>
      </c>
      <c r="AF231" s="1">
        <v>0</v>
      </c>
      <c r="AG231" s="1" t="s">
        <v>40</v>
      </c>
      <c r="AH231" s="1" t="s">
        <v>45</v>
      </c>
      <c r="AI231" s="1">
        <v>2.86</v>
      </c>
      <c r="AJ231" s="1">
        <v>1</v>
      </c>
      <c r="AK231" s="1" t="s">
        <v>42</v>
      </c>
      <c r="AL231" s="1">
        <v>58</v>
      </c>
      <c r="AM231" s="1">
        <v>68</v>
      </c>
      <c r="AN231" s="1">
        <v>0</v>
      </c>
    </row>
    <row r="232" spans="1:40" hidden="1" x14ac:dyDescent="0.25">
      <c r="A232" s="1">
        <v>15244</v>
      </c>
      <c r="B232" s="1" t="s">
        <v>274</v>
      </c>
      <c r="C232" s="1">
        <v>15</v>
      </c>
      <c r="D232" s="1" t="s">
        <v>245</v>
      </c>
      <c r="E232" s="2">
        <v>83</v>
      </c>
      <c r="F232" s="2">
        <v>3</v>
      </c>
      <c r="G232" s="2">
        <v>0</v>
      </c>
      <c r="H232" s="2">
        <v>0</v>
      </c>
      <c r="I232" s="75">
        <v>0</v>
      </c>
      <c r="J232" s="75">
        <v>0</v>
      </c>
      <c r="K232" s="75">
        <v>0</v>
      </c>
      <c r="L232" s="75">
        <v>0</v>
      </c>
      <c r="M232">
        <v>0</v>
      </c>
      <c r="N232">
        <v>1</v>
      </c>
      <c r="O232">
        <v>0</v>
      </c>
      <c r="P232">
        <v>0</v>
      </c>
      <c r="Q232">
        <v>0</v>
      </c>
      <c r="R232" s="2">
        <v>13</v>
      </c>
      <c r="S232" s="2">
        <v>0</v>
      </c>
      <c r="T232" s="2">
        <v>0</v>
      </c>
      <c r="U232" s="75">
        <v>0</v>
      </c>
      <c r="V232" s="2">
        <v>9</v>
      </c>
      <c r="W232" s="2">
        <v>0</v>
      </c>
      <c r="X232" s="2">
        <v>0</v>
      </c>
      <c r="Y232" s="75">
        <v>0</v>
      </c>
      <c r="Z232" s="2">
        <v>3</v>
      </c>
      <c r="AA232" s="2">
        <v>0</v>
      </c>
      <c r="AB232" s="2">
        <v>0</v>
      </c>
      <c r="AC232" s="75">
        <v>0</v>
      </c>
      <c r="AD232" s="2">
        <v>4422</v>
      </c>
      <c r="AE232" s="3">
        <f t="shared" si="3"/>
        <v>1.8769787426503846E-2</v>
      </c>
      <c r="AF232" s="1">
        <v>0</v>
      </c>
      <c r="AG232" s="1" t="s">
        <v>40</v>
      </c>
      <c r="AH232" s="1" t="s">
        <v>45</v>
      </c>
      <c r="AI232" s="1">
        <v>2.86</v>
      </c>
      <c r="AJ232" s="1">
        <v>0</v>
      </c>
      <c r="AK232" s="1" t="s">
        <v>46</v>
      </c>
      <c r="AL232" s="1">
        <v>1</v>
      </c>
      <c r="AM232" s="1">
        <v>1</v>
      </c>
      <c r="AN232" s="1">
        <v>0</v>
      </c>
    </row>
    <row r="233" spans="1:40" hidden="1" x14ac:dyDescent="0.25">
      <c r="A233" s="1">
        <v>15248</v>
      </c>
      <c r="B233" s="1" t="s">
        <v>275</v>
      </c>
      <c r="C233" s="1">
        <v>15</v>
      </c>
      <c r="D233" s="1" t="s">
        <v>245</v>
      </c>
      <c r="E233" s="2">
        <v>120</v>
      </c>
      <c r="F233" s="2">
        <v>0</v>
      </c>
      <c r="G233" s="2">
        <v>0</v>
      </c>
      <c r="H233" s="2">
        <v>0</v>
      </c>
      <c r="I233" s="75">
        <v>0</v>
      </c>
      <c r="J233">
        <v>1</v>
      </c>
      <c r="K233">
        <v>0</v>
      </c>
      <c r="L233">
        <v>0</v>
      </c>
      <c r="M233">
        <v>0</v>
      </c>
      <c r="N233" s="75">
        <v>0</v>
      </c>
      <c r="O233" s="75">
        <v>0</v>
      </c>
      <c r="P233" s="75">
        <v>0</v>
      </c>
      <c r="Q233">
        <v>0</v>
      </c>
      <c r="R233" s="2">
        <v>25</v>
      </c>
      <c r="S233" s="2">
        <v>0</v>
      </c>
      <c r="T233" s="2">
        <v>0</v>
      </c>
      <c r="U233" s="75">
        <v>0</v>
      </c>
      <c r="V233" s="2">
        <v>5</v>
      </c>
      <c r="W233" s="2">
        <v>0</v>
      </c>
      <c r="X233" s="2">
        <v>0</v>
      </c>
      <c r="Y233" s="75">
        <v>0</v>
      </c>
      <c r="Z233" s="2">
        <v>7</v>
      </c>
      <c r="AA233" s="2">
        <v>0</v>
      </c>
      <c r="AB233" s="2">
        <v>0</v>
      </c>
      <c r="AC233" s="75">
        <v>0</v>
      </c>
      <c r="AD233" s="2">
        <v>3248</v>
      </c>
      <c r="AE233" s="3">
        <f t="shared" si="3"/>
        <v>3.6945812807881777E-2</v>
      </c>
      <c r="AF233" s="1">
        <v>0</v>
      </c>
      <c r="AG233" s="1" t="s">
        <v>40</v>
      </c>
      <c r="AH233" s="1" t="s">
        <v>45</v>
      </c>
      <c r="AI233" s="1">
        <v>2.86</v>
      </c>
      <c r="AJ233" s="1">
        <v>0</v>
      </c>
      <c r="AK233" s="1" t="s">
        <v>46</v>
      </c>
      <c r="AL233" s="1">
        <v>1</v>
      </c>
      <c r="AM233" s="1">
        <v>1</v>
      </c>
      <c r="AN233" s="1">
        <v>0</v>
      </c>
    </row>
    <row r="234" spans="1:40" hidden="1" x14ac:dyDescent="0.25">
      <c r="A234" s="1">
        <v>15272</v>
      </c>
      <c r="B234" s="1" t="s">
        <v>276</v>
      </c>
      <c r="C234" s="1">
        <v>15</v>
      </c>
      <c r="D234" s="1" t="s">
        <v>245</v>
      </c>
      <c r="E234" s="2">
        <v>88</v>
      </c>
      <c r="F234" s="2">
        <v>0</v>
      </c>
      <c r="G234" s="2">
        <v>0</v>
      </c>
      <c r="H234" s="2">
        <v>0</v>
      </c>
      <c r="I234" s="75">
        <v>0</v>
      </c>
      <c r="J234">
        <v>2</v>
      </c>
      <c r="K234">
        <v>0</v>
      </c>
      <c r="L234">
        <v>0</v>
      </c>
      <c r="M234">
        <v>0</v>
      </c>
      <c r="N234">
        <v>6</v>
      </c>
      <c r="O234">
        <v>0</v>
      </c>
      <c r="P234">
        <v>0</v>
      </c>
      <c r="Q234">
        <v>0</v>
      </c>
      <c r="R234" s="2">
        <v>33</v>
      </c>
      <c r="S234" s="2">
        <v>0</v>
      </c>
      <c r="T234" s="2">
        <v>0</v>
      </c>
      <c r="U234" s="75">
        <v>2</v>
      </c>
      <c r="V234" s="2">
        <v>14</v>
      </c>
      <c r="W234" s="2">
        <v>0</v>
      </c>
      <c r="X234" s="2">
        <v>0</v>
      </c>
      <c r="Y234" s="75">
        <v>0</v>
      </c>
      <c r="Z234" s="2">
        <v>11</v>
      </c>
      <c r="AA234" s="2">
        <v>0</v>
      </c>
      <c r="AB234" s="2">
        <v>0</v>
      </c>
      <c r="AC234" s="75">
        <v>0</v>
      </c>
      <c r="AD234" s="2">
        <v>7194</v>
      </c>
      <c r="AE234" s="3">
        <f t="shared" si="3"/>
        <v>1.2232415902140673E-2</v>
      </c>
      <c r="AF234" s="1">
        <v>0</v>
      </c>
      <c r="AG234" s="1" t="s">
        <v>40</v>
      </c>
      <c r="AH234" s="1" t="s">
        <v>45</v>
      </c>
      <c r="AI234" s="1">
        <v>2.86</v>
      </c>
      <c r="AJ234" s="1">
        <v>0</v>
      </c>
      <c r="AK234" s="1" t="s">
        <v>46</v>
      </c>
      <c r="AL234" s="1">
        <v>1</v>
      </c>
      <c r="AM234" s="1">
        <v>1</v>
      </c>
      <c r="AN234" s="1">
        <v>0</v>
      </c>
    </row>
    <row r="235" spans="1:40" hidden="1" x14ac:dyDescent="0.25">
      <c r="A235" s="1">
        <v>15276</v>
      </c>
      <c r="B235" s="1" t="s">
        <v>277</v>
      </c>
      <c r="C235" s="1">
        <v>15</v>
      </c>
      <c r="D235" s="1" t="s">
        <v>245</v>
      </c>
      <c r="E235" s="2">
        <v>53</v>
      </c>
      <c r="F235" s="2">
        <v>0</v>
      </c>
      <c r="G235" s="2">
        <v>0</v>
      </c>
      <c r="H235" s="2">
        <v>0</v>
      </c>
      <c r="I235" s="75">
        <v>0</v>
      </c>
      <c r="J235">
        <v>1</v>
      </c>
      <c r="K235">
        <v>0</v>
      </c>
      <c r="L235">
        <v>0</v>
      </c>
      <c r="M235">
        <v>0</v>
      </c>
      <c r="N235">
        <v>2</v>
      </c>
      <c r="O235">
        <v>0</v>
      </c>
      <c r="P235">
        <v>0</v>
      </c>
      <c r="Q235">
        <v>0</v>
      </c>
      <c r="R235" s="2">
        <v>16</v>
      </c>
      <c r="S235" s="2">
        <v>0</v>
      </c>
      <c r="T235" s="2">
        <v>0</v>
      </c>
      <c r="U235" s="75">
        <v>0</v>
      </c>
      <c r="V235" s="2">
        <v>7</v>
      </c>
      <c r="W235" s="2">
        <v>0</v>
      </c>
      <c r="X235" s="2">
        <v>0</v>
      </c>
      <c r="Y235" s="75">
        <v>0</v>
      </c>
      <c r="Z235" s="2">
        <v>6</v>
      </c>
      <c r="AA235" s="2">
        <v>0</v>
      </c>
      <c r="AB235" s="2">
        <v>0</v>
      </c>
      <c r="AC235" s="75">
        <v>0</v>
      </c>
      <c r="AD235" s="2">
        <v>3461</v>
      </c>
      <c r="AE235" s="3">
        <f t="shared" si="3"/>
        <v>1.5313493210054898E-2</v>
      </c>
      <c r="AF235" s="1">
        <v>0</v>
      </c>
      <c r="AG235" s="1" t="s">
        <v>40</v>
      </c>
      <c r="AH235" s="1" t="s">
        <v>45</v>
      </c>
      <c r="AI235" s="1">
        <v>2.86</v>
      </c>
      <c r="AJ235" s="1">
        <v>0</v>
      </c>
      <c r="AK235" s="1" t="s">
        <v>46</v>
      </c>
      <c r="AL235" s="1">
        <v>1</v>
      </c>
      <c r="AM235" s="1">
        <v>1</v>
      </c>
      <c r="AN235" s="1">
        <v>0</v>
      </c>
    </row>
    <row r="236" spans="1:40" hidden="1" x14ac:dyDescent="0.25">
      <c r="A236" s="1">
        <v>15293</v>
      </c>
      <c r="B236" s="1" t="s">
        <v>278</v>
      </c>
      <c r="C236" s="1">
        <v>15</v>
      </c>
      <c r="D236" s="1" t="s">
        <v>245</v>
      </c>
      <c r="E236" s="2">
        <v>59</v>
      </c>
      <c r="F236" s="2">
        <v>1</v>
      </c>
      <c r="G236" s="2">
        <v>0</v>
      </c>
      <c r="H236" s="2">
        <v>0</v>
      </c>
      <c r="I236" s="75">
        <v>0</v>
      </c>
      <c r="J236">
        <v>1</v>
      </c>
      <c r="K236">
        <v>0</v>
      </c>
      <c r="L236">
        <v>0</v>
      </c>
      <c r="M236">
        <v>0</v>
      </c>
      <c r="N236" s="75">
        <v>0</v>
      </c>
      <c r="O236" s="75">
        <v>0</v>
      </c>
      <c r="P236" s="75">
        <v>0</v>
      </c>
      <c r="Q236">
        <v>0</v>
      </c>
      <c r="R236" s="2">
        <v>25</v>
      </c>
      <c r="S236" s="2">
        <v>0</v>
      </c>
      <c r="T236" s="2">
        <v>0</v>
      </c>
      <c r="U236" s="75">
        <v>1</v>
      </c>
      <c r="V236" s="2">
        <v>5</v>
      </c>
      <c r="W236" s="2">
        <v>0</v>
      </c>
      <c r="X236" s="2">
        <v>0</v>
      </c>
      <c r="Y236" s="75">
        <v>0</v>
      </c>
      <c r="Z236" s="2">
        <v>2</v>
      </c>
      <c r="AA236" s="2">
        <v>0</v>
      </c>
      <c r="AB236" s="2">
        <v>0</v>
      </c>
      <c r="AC236" s="75">
        <v>0</v>
      </c>
      <c r="AD236" s="2">
        <v>2958</v>
      </c>
      <c r="AE236" s="3">
        <f t="shared" si="3"/>
        <v>1.9945909398242055E-2</v>
      </c>
      <c r="AF236" s="1">
        <v>0</v>
      </c>
      <c r="AG236" s="1" t="s">
        <v>40</v>
      </c>
      <c r="AH236" s="1" t="s">
        <v>45</v>
      </c>
      <c r="AI236" s="1">
        <v>2.86</v>
      </c>
      <c r="AJ236" s="1">
        <v>0</v>
      </c>
      <c r="AK236" s="1" t="s">
        <v>46</v>
      </c>
      <c r="AL236" s="1">
        <v>1</v>
      </c>
      <c r="AM236" s="1">
        <v>1</v>
      </c>
      <c r="AN236" s="1">
        <v>0</v>
      </c>
    </row>
    <row r="237" spans="1:40" hidden="1" x14ac:dyDescent="0.25">
      <c r="A237" s="1">
        <v>15296</v>
      </c>
      <c r="B237" s="1" t="s">
        <v>279</v>
      </c>
      <c r="C237" s="1">
        <v>15</v>
      </c>
      <c r="D237" s="1" t="s">
        <v>245</v>
      </c>
      <c r="E237" s="2">
        <v>92</v>
      </c>
      <c r="F237" s="2">
        <v>1</v>
      </c>
      <c r="G237" s="2">
        <v>0</v>
      </c>
      <c r="H237" s="2">
        <v>0</v>
      </c>
      <c r="I237" s="75">
        <v>0</v>
      </c>
      <c r="J237" s="75">
        <v>0</v>
      </c>
      <c r="K237" s="75">
        <v>0</v>
      </c>
      <c r="L237" s="75">
        <v>0</v>
      </c>
      <c r="M237">
        <v>0</v>
      </c>
      <c r="N237">
        <v>1</v>
      </c>
      <c r="O237">
        <v>0</v>
      </c>
      <c r="P237">
        <v>0</v>
      </c>
      <c r="Q237">
        <v>1</v>
      </c>
      <c r="R237" s="2">
        <v>18</v>
      </c>
      <c r="S237" s="2">
        <v>0</v>
      </c>
      <c r="T237" s="2">
        <v>0</v>
      </c>
      <c r="U237" s="75">
        <v>1</v>
      </c>
      <c r="V237" s="2">
        <v>5</v>
      </c>
      <c r="W237" s="2">
        <v>0</v>
      </c>
      <c r="X237" s="2">
        <v>0</v>
      </c>
      <c r="Y237" s="75">
        <v>1</v>
      </c>
      <c r="Z237" s="2">
        <v>0</v>
      </c>
      <c r="AA237" s="2">
        <v>0</v>
      </c>
      <c r="AB237" s="2">
        <v>0</v>
      </c>
      <c r="AC237" s="75">
        <v>0</v>
      </c>
      <c r="AD237" s="2">
        <v>5165</v>
      </c>
      <c r="AE237" s="3">
        <f t="shared" si="3"/>
        <v>1.7812197483059053E-2</v>
      </c>
      <c r="AF237" s="1">
        <v>0</v>
      </c>
      <c r="AG237" s="1" t="s">
        <v>40</v>
      </c>
      <c r="AH237" s="1" t="s">
        <v>45</v>
      </c>
      <c r="AI237" s="1">
        <v>2.86</v>
      </c>
      <c r="AJ237" s="1">
        <v>0</v>
      </c>
      <c r="AK237" s="1" t="s">
        <v>46</v>
      </c>
      <c r="AL237" s="1">
        <v>1</v>
      </c>
      <c r="AM237" s="1">
        <v>1</v>
      </c>
      <c r="AN237" s="1">
        <v>0</v>
      </c>
    </row>
    <row r="238" spans="1:40" hidden="1" x14ac:dyDescent="0.25">
      <c r="A238" s="1">
        <v>15299</v>
      </c>
      <c r="B238" s="1" t="s">
        <v>280</v>
      </c>
      <c r="C238" s="1">
        <v>15</v>
      </c>
      <c r="D238" s="1" t="s">
        <v>245</v>
      </c>
      <c r="E238" s="2">
        <v>644</v>
      </c>
      <c r="F238" s="2">
        <v>10</v>
      </c>
      <c r="G238" s="2">
        <v>0</v>
      </c>
      <c r="H238" s="2">
        <v>0</v>
      </c>
      <c r="I238" s="75">
        <v>0</v>
      </c>
      <c r="J238">
        <v>5</v>
      </c>
      <c r="K238">
        <v>0</v>
      </c>
      <c r="L238">
        <v>0</v>
      </c>
      <c r="M238">
        <v>0</v>
      </c>
      <c r="N238">
        <v>38</v>
      </c>
      <c r="O238">
        <v>0</v>
      </c>
      <c r="P238">
        <v>1</v>
      </c>
      <c r="Q238">
        <v>5</v>
      </c>
      <c r="R238" s="2">
        <v>111</v>
      </c>
      <c r="S238" s="2">
        <v>0</v>
      </c>
      <c r="T238" s="2">
        <v>5</v>
      </c>
      <c r="U238" s="75">
        <v>6</v>
      </c>
      <c r="V238" s="2">
        <v>67</v>
      </c>
      <c r="W238" s="2">
        <v>0</v>
      </c>
      <c r="X238" s="2">
        <v>2</v>
      </c>
      <c r="Y238" s="75">
        <v>0</v>
      </c>
      <c r="Z238" s="2">
        <v>22</v>
      </c>
      <c r="AA238" s="2">
        <v>0</v>
      </c>
      <c r="AB238" s="2">
        <v>0</v>
      </c>
      <c r="AC238" s="75">
        <v>0</v>
      </c>
      <c r="AD238" s="2">
        <v>19415</v>
      </c>
      <c r="AE238" s="3">
        <f t="shared" si="3"/>
        <v>3.3170229204223536E-2</v>
      </c>
      <c r="AF238" s="1">
        <v>0</v>
      </c>
      <c r="AG238" s="1" t="s">
        <v>40</v>
      </c>
      <c r="AH238" s="1" t="s">
        <v>45</v>
      </c>
      <c r="AI238" s="1">
        <v>2.86</v>
      </c>
      <c r="AJ238" s="1">
        <v>0</v>
      </c>
      <c r="AK238" s="1" t="s">
        <v>46</v>
      </c>
      <c r="AL238" s="1">
        <v>6</v>
      </c>
      <c r="AM238" s="1">
        <v>4</v>
      </c>
      <c r="AN238" s="1">
        <v>0</v>
      </c>
    </row>
    <row r="239" spans="1:40" hidden="1" x14ac:dyDescent="0.25">
      <c r="A239" s="1">
        <v>15317</v>
      </c>
      <c r="B239" s="1" t="s">
        <v>281</v>
      </c>
      <c r="C239" s="1">
        <v>15</v>
      </c>
      <c r="D239" s="1" t="s">
        <v>245</v>
      </c>
      <c r="E239" s="2">
        <v>17</v>
      </c>
      <c r="F239" s="2">
        <v>0</v>
      </c>
      <c r="G239" s="2">
        <v>0</v>
      </c>
      <c r="H239" s="2">
        <v>0</v>
      </c>
      <c r="I239" s="75">
        <v>0</v>
      </c>
      <c r="J239">
        <v>1</v>
      </c>
      <c r="K239">
        <v>0</v>
      </c>
      <c r="L239">
        <v>0</v>
      </c>
      <c r="M239">
        <v>0</v>
      </c>
      <c r="N239" s="75">
        <v>0</v>
      </c>
      <c r="O239" s="75">
        <v>0</v>
      </c>
      <c r="P239" s="75">
        <v>0</v>
      </c>
      <c r="Q239">
        <v>0</v>
      </c>
      <c r="R239" s="2">
        <v>9</v>
      </c>
      <c r="S239" s="2">
        <v>0</v>
      </c>
      <c r="T239" s="2">
        <v>0</v>
      </c>
      <c r="U239" s="75">
        <v>0</v>
      </c>
      <c r="V239" s="2">
        <v>5</v>
      </c>
      <c r="W239" s="2">
        <v>0</v>
      </c>
      <c r="X239" s="2">
        <v>0</v>
      </c>
      <c r="Y239" s="75">
        <v>0</v>
      </c>
      <c r="Z239" s="2">
        <v>2</v>
      </c>
      <c r="AA239" s="2">
        <v>0</v>
      </c>
      <c r="AB239" s="2">
        <v>0</v>
      </c>
      <c r="AC239" s="75">
        <v>0</v>
      </c>
      <c r="AD239" s="2">
        <v>1967</v>
      </c>
      <c r="AE239" s="3">
        <f t="shared" si="3"/>
        <v>8.6426029486527702E-3</v>
      </c>
      <c r="AF239" s="1">
        <v>0</v>
      </c>
      <c r="AG239" s="1" t="s">
        <v>40</v>
      </c>
      <c r="AH239" s="1" t="s">
        <v>45</v>
      </c>
      <c r="AI239" s="1">
        <v>2.86</v>
      </c>
      <c r="AJ239" s="1">
        <v>0</v>
      </c>
      <c r="AK239" s="1" t="s">
        <v>46</v>
      </c>
      <c r="AL239" s="1">
        <v>1</v>
      </c>
      <c r="AM239" s="1">
        <v>1</v>
      </c>
      <c r="AN239" s="1">
        <v>0</v>
      </c>
    </row>
    <row r="240" spans="1:40" hidden="1" x14ac:dyDescent="0.25">
      <c r="A240" s="1">
        <v>15322</v>
      </c>
      <c r="B240" s="1" t="s">
        <v>282</v>
      </c>
      <c r="C240" s="1">
        <v>15</v>
      </c>
      <c r="D240" s="1" t="s">
        <v>245</v>
      </c>
      <c r="E240" s="2">
        <v>297</v>
      </c>
      <c r="F240" s="2">
        <v>4</v>
      </c>
      <c r="G240" s="2">
        <v>0</v>
      </c>
      <c r="H240" s="2">
        <v>0</v>
      </c>
      <c r="I240" s="75">
        <v>0</v>
      </c>
      <c r="J240">
        <v>2</v>
      </c>
      <c r="K240">
        <v>0</v>
      </c>
      <c r="L240">
        <v>0</v>
      </c>
      <c r="M240">
        <v>0</v>
      </c>
      <c r="N240">
        <v>18</v>
      </c>
      <c r="O240">
        <v>0</v>
      </c>
      <c r="P240">
        <v>0</v>
      </c>
      <c r="Q240">
        <v>0</v>
      </c>
      <c r="R240" s="2">
        <v>58</v>
      </c>
      <c r="S240" s="2">
        <v>0</v>
      </c>
      <c r="T240" s="2">
        <v>0</v>
      </c>
      <c r="U240" s="75">
        <v>1</v>
      </c>
      <c r="V240" s="2">
        <v>14</v>
      </c>
      <c r="W240" s="2">
        <v>0</v>
      </c>
      <c r="X240" s="2">
        <v>0</v>
      </c>
      <c r="Y240" s="75">
        <v>0</v>
      </c>
      <c r="Z240" s="2">
        <v>25</v>
      </c>
      <c r="AA240" s="2">
        <v>0</v>
      </c>
      <c r="AB240" s="2">
        <v>0</v>
      </c>
      <c r="AC240" s="75">
        <v>0</v>
      </c>
      <c r="AD240" s="2">
        <v>11523</v>
      </c>
      <c r="AE240" s="3">
        <f t="shared" si="3"/>
        <v>2.5774537880760218E-2</v>
      </c>
      <c r="AF240" s="1">
        <v>0</v>
      </c>
      <c r="AG240" s="1" t="s">
        <v>40</v>
      </c>
      <c r="AH240" s="1" t="s">
        <v>45</v>
      </c>
      <c r="AI240" s="1">
        <v>2.86</v>
      </c>
      <c r="AJ240" s="1">
        <v>0</v>
      </c>
      <c r="AK240" s="1" t="s">
        <v>46</v>
      </c>
      <c r="AL240" s="1">
        <v>2</v>
      </c>
      <c r="AM240" s="1">
        <v>1</v>
      </c>
      <c r="AN240" s="1">
        <v>0</v>
      </c>
    </row>
    <row r="241" spans="1:40" hidden="1" x14ac:dyDescent="0.25">
      <c r="A241" s="1">
        <v>15325</v>
      </c>
      <c r="B241" s="1" t="s">
        <v>283</v>
      </c>
      <c r="C241" s="1">
        <v>15</v>
      </c>
      <c r="D241" s="1" t="s">
        <v>245</v>
      </c>
      <c r="E241" s="2">
        <v>119</v>
      </c>
      <c r="F241" s="2">
        <v>6</v>
      </c>
      <c r="G241" s="2">
        <v>0</v>
      </c>
      <c r="H241" s="2">
        <v>0</v>
      </c>
      <c r="I241" s="75">
        <v>0</v>
      </c>
      <c r="J241">
        <v>1</v>
      </c>
      <c r="K241">
        <v>0</v>
      </c>
      <c r="L241">
        <v>0</v>
      </c>
      <c r="M241">
        <v>0</v>
      </c>
      <c r="N241" s="75">
        <v>0</v>
      </c>
      <c r="O241" s="75">
        <v>0</v>
      </c>
      <c r="P241" s="75">
        <v>0</v>
      </c>
      <c r="Q241">
        <v>0</v>
      </c>
      <c r="R241" s="2">
        <v>25</v>
      </c>
      <c r="S241" s="2">
        <v>0</v>
      </c>
      <c r="T241" s="2">
        <v>1</v>
      </c>
      <c r="U241" s="75">
        <v>0</v>
      </c>
      <c r="V241" s="2">
        <v>13</v>
      </c>
      <c r="W241" s="2">
        <v>0</v>
      </c>
      <c r="X241" s="2">
        <v>0</v>
      </c>
      <c r="Y241" s="75">
        <v>0</v>
      </c>
      <c r="Z241" s="2">
        <v>7</v>
      </c>
      <c r="AA241" s="2">
        <v>0</v>
      </c>
      <c r="AB241" s="2">
        <v>0</v>
      </c>
      <c r="AC241" s="75">
        <v>0</v>
      </c>
      <c r="AD241" s="2">
        <v>3527</v>
      </c>
      <c r="AE241" s="3">
        <f t="shared" si="3"/>
        <v>3.3739722143464698E-2</v>
      </c>
      <c r="AF241" s="1">
        <v>0</v>
      </c>
      <c r="AG241" s="1" t="s">
        <v>40</v>
      </c>
      <c r="AH241" s="1" t="s">
        <v>45</v>
      </c>
      <c r="AI241" s="1">
        <v>2.86</v>
      </c>
      <c r="AJ241" s="1">
        <v>0</v>
      </c>
      <c r="AK241" s="1" t="s">
        <v>46</v>
      </c>
      <c r="AL241" s="1">
        <v>1</v>
      </c>
      <c r="AM241" s="1">
        <v>1</v>
      </c>
      <c r="AN241" s="1">
        <v>0</v>
      </c>
    </row>
    <row r="242" spans="1:40" hidden="1" x14ac:dyDescent="0.25">
      <c r="A242" s="1">
        <v>15332</v>
      </c>
      <c r="B242" s="1" t="s">
        <v>284</v>
      </c>
      <c r="C242" s="1">
        <v>15</v>
      </c>
      <c r="D242" s="1" t="s">
        <v>245</v>
      </c>
      <c r="E242" s="2">
        <v>75</v>
      </c>
      <c r="F242" s="2">
        <v>1</v>
      </c>
      <c r="G242" s="2">
        <v>0</v>
      </c>
      <c r="H242" s="2">
        <v>1</v>
      </c>
      <c r="I242" s="75">
        <v>0</v>
      </c>
      <c r="J242" s="75">
        <v>0</v>
      </c>
      <c r="K242" s="75">
        <v>0</v>
      </c>
      <c r="L242" s="75">
        <v>0</v>
      </c>
      <c r="M242">
        <v>0</v>
      </c>
      <c r="N242">
        <v>3</v>
      </c>
      <c r="O242">
        <v>0</v>
      </c>
      <c r="P242">
        <v>0</v>
      </c>
      <c r="Q242">
        <v>0</v>
      </c>
      <c r="R242" s="2">
        <v>35</v>
      </c>
      <c r="S242" s="2">
        <v>0</v>
      </c>
      <c r="T242" s="2">
        <v>0</v>
      </c>
      <c r="U242" s="75">
        <v>0</v>
      </c>
      <c r="V242" s="2">
        <v>1</v>
      </c>
      <c r="W242" s="2">
        <v>0</v>
      </c>
      <c r="X242" s="2">
        <v>0</v>
      </c>
      <c r="Y242" s="75">
        <v>0</v>
      </c>
      <c r="Z242" s="2">
        <v>3</v>
      </c>
      <c r="AA242" s="2">
        <v>0</v>
      </c>
      <c r="AB242" s="2">
        <v>0</v>
      </c>
      <c r="AC242" s="75">
        <v>0</v>
      </c>
      <c r="AD242" s="2">
        <v>4545</v>
      </c>
      <c r="AE242" s="3">
        <f t="shared" si="3"/>
        <v>1.65016501650165E-2</v>
      </c>
      <c r="AF242" s="1">
        <v>0</v>
      </c>
      <c r="AG242" s="1" t="s">
        <v>40</v>
      </c>
      <c r="AH242" s="1" t="s">
        <v>45</v>
      </c>
      <c r="AI242" s="1">
        <v>2.86</v>
      </c>
      <c r="AJ242" s="1">
        <v>0</v>
      </c>
      <c r="AK242" s="1" t="s">
        <v>46</v>
      </c>
      <c r="AL242" s="1">
        <v>1</v>
      </c>
      <c r="AM242" s="1">
        <v>1</v>
      </c>
      <c r="AN242" s="1">
        <v>0</v>
      </c>
    </row>
    <row r="243" spans="1:40" hidden="1" x14ac:dyDescent="0.25">
      <c r="A243" s="1">
        <v>15362</v>
      </c>
      <c r="B243" s="1" t="s">
        <v>285</v>
      </c>
      <c r="C243" s="1">
        <v>15</v>
      </c>
      <c r="D243" s="1" t="s">
        <v>245</v>
      </c>
      <c r="E243" s="2">
        <v>49</v>
      </c>
      <c r="F243" s="2">
        <v>0</v>
      </c>
      <c r="G243" s="2">
        <v>0</v>
      </c>
      <c r="H243" s="2">
        <v>0</v>
      </c>
      <c r="I243" s="75">
        <v>0</v>
      </c>
      <c r="J243">
        <v>2</v>
      </c>
      <c r="K243">
        <v>0</v>
      </c>
      <c r="L243">
        <v>0</v>
      </c>
      <c r="M243">
        <v>0</v>
      </c>
      <c r="N243">
        <v>5</v>
      </c>
      <c r="O243">
        <v>0</v>
      </c>
      <c r="P243">
        <v>0</v>
      </c>
      <c r="Q243">
        <v>0</v>
      </c>
      <c r="R243" s="2">
        <v>20</v>
      </c>
      <c r="S243" s="2">
        <v>0</v>
      </c>
      <c r="T243" s="2">
        <v>1</v>
      </c>
      <c r="U243" s="75">
        <v>0</v>
      </c>
      <c r="V243" s="2">
        <v>1</v>
      </c>
      <c r="W243" s="2">
        <v>0</v>
      </c>
      <c r="X243" s="2">
        <v>0</v>
      </c>
      <c r="Y243" s="75">
        <v>0</v>
      </c>
      <c r="Z243" s="2">
        <v>14</v>
      </c>
      <c r="AA243" s="2">
        <v>0</v>
      </c>
      <c r="AB243" s="2">
        <v>0</v>
      </c>
      <c r="AC243" s="75">
        <v>0</v>
      </c>
      <c r="AD243" s="2">
        <v>2094</v>
      </c>
      <c r="AE243" s="3">
        <f t="shared" si="3"/>
        <v>2.3400191021967526E-2</v>
      </c>
      <c r="AF243" s="1">
        <v>0</v>
      </c>
      <c r="AG243" s="1" t="s">
        <v>40</v>
      </c>
      <c r="AH243" s="1" t="s">
        <v>45</v>
      </c>
      <c r="AI243" s="1">
        <v>2.86</v>
      </c>
      <c r="AJ243" s="1">
        <v>0</v>
      </c>
      <c r="AK243" s="1" t="s">
        <v>46</v>
      </c>
      <c r="AL243" s="1">
        <v>1</v>
      </c>
      <c r="AM243" s="1">
        <v>1</v>
      </c>
      <c r="AN243" s="1">
        <v>0</v>
      </c>
    </row>
    <row r="244" spans="1:40" hidden="1" x14ac:dyDescent="0.25">
      <c r="A244" s="1">
        <v>15367</v>
      </c>
      <c r="B244" s="1" t="s">
        <v>286</v>
      </c>
      <c r="C244" s="1">
        <v>15</v>
      </c>
      <c r="D244" s="1" t="s">
        <v>245</v>
      </c>
      <c r="E244" s="2">
        <v>114</v>
      </c>
      <c r="F244" s="2">
        <v>1</v>
      </c>
      <c r="G244" s="2">
        <v>0</v>
      </c>
      <c r="H244" s="2">
        <v>0</v>
      </c>
      <c r="I244" s="75">
        <v>0</v>
      </c>
      <c r="J244" s="75">
        <v>0</v>
      </c>
      <c r="K244" s="75">
        <v>0</v>
      </c>
      <c r="L244" s="75">
        <v>0</v>
      </c>
      <c r="M244">
        <v>0</v>
      </c>
      <c r="N244">
        <v>7</v>
      </c>
      <c r="O244">
        <v>0</v>
      </c>
      <c r="P244">
        <v>0</v>
      </c>
      <c r="Q244">
        <v>1</v>
      </c>
      <c r="R244" s="2">
        <v>37</v>
      </c>
      <c r="S244" s="2">
        <v>0</v>
      </c>
      <c r="T244" s="2">
        <v>0</v>
      </c>
      <c r="U244" s="75">
        <v>3</v>
      </c>
      <c r="V244" s="2">
        <v>11</v>
      </c>
      <c r="W244" s="2">
        <v>0</v>
      </c>
      <c r="X244" s="2">
        <v>0</v>
      </c>
      <c r="Y244" s="75">
        <v>1</v>
      </c>
      <c r="Z244" s="2">
        <v>11</v>
      </c>
      <c r="AA244" s="2">
        <v>0</v>
      </c>
      <c r="AB244" s="2">
        <v>0</v>
      </c>
      <c r="AC244" s="75">
        <v>0</v>
      </c>
      <c r="AD244" s="2">
        <v>7755</v>
      </c>
      <c r="AE244" s="3">
        <f t="shared" si="3"/>
        <v>1.4700193423597678E-2</v>
      </c>
      <c r="AF244" s="1">
        <v>0</v>
      </c>
      <c r="AG244" s="1" t="s">
        <v>40</v>
      </c>
      <c r="AH244" s="1" t="s">
        <v>45</v>
      </c>
      <c r="AI244" s="1">
        <v>2.86</v>
      </c>
      <c r="AJ244" s="1">
        <v>0</v>
      </c>
      <c r="AK244" s="1" t="s">
        <v>46</v>
      </c>
      <c r="AL244" s="1">
        <v>1</v>
      </c>
      <c r="AM244" s="1">
        <v>1</v>
      </c>
      <c r="AN244" s="1">
        <v>0</v>
      </c>
    </row>
    <row r="245" spans="1:40" hidden="1" x14ac:dyDescent="0.25">
      <c r="A245" s="1">
        <v>15368</v>
      </c>
      <c r="B245" s="1" t="s">
        <v>107</v>
      </c>
      <c r="C245" s="1">
        <v>15</v>
      </c>
      <c r="D245" s="1" t="s">
        <v>245</v>
      </c>
      <c r="E245" s="2">
        <v>108</v>
      </c>
      <c r="F245" s="2">
        <v>1</v>
      </c>
      <c r="G245" s="2">
        <v>0</v>
      </c>
      <c r="H245" s="2">
        <v>0</v>
      </c>
      <c r="I245" s="75">
        <v>0</v>
      </c>
      <c r="J245">
        <v>2</v>
      </c>
      <c r="K245">
        <v>0</v>
      </c>
      <c r="L245">
        <v>0</v>
      </c>
      <c r="M245">
        <v>0</v>
      </c>
      <c r="N245">
        <v>7</v>
      </c>
      <c r="O245">
        <v>0</v>
      </c>
      <c r="P245">
        <v>0</v>
      </c>
      <c r="Q245">
        <v>0</v>
      </c>
      <c r="R245" s="2">
        <v>43</v>
      </c>
      <c r="S245" s="2">
        <v>0</v>
      </c>
      <c r="T245" s="2">
        <v>0</v>
      </c>
      <c r="U245" s="75">
        <v>1</v>
      </c>
      <c r="V245" s="2">
        <v>2</v>
      </c>
      <c r="W245" s="2">
        <v>0</v>
      </c>
      <c r="X245" s="2">
        <v>0</v>
      </c>
      <c r="Y245" s="75">
        <v>1</v>
      </c>
      <c r="Z245" s="2">
        <v>7</v>
      </c>
      <c r="AA245" s="2">
        <v>0</v>
      </c>
      <c r="AB245" s="2">
        <v>0</v>
      </c>
      <c r="AC245" s="75">
        <v>1</v>
      </c>
      <c r="AD245" s="2">
        <v>4168</v>
      </c>
      <c r="AE245" s="3">
        <f t="shared" si="3"/>
        <v>2.5911708253358926E-2</v>
      </c>
      <c r="AF245" s="1">
        <v>0</v>
      </c>
      <c r="AG245" s="1" t="s">
        <v>40</v>
      </c>
      <c r="AH245" s="1" t="s">
        <v>45</v>
      </c>
      <c r="AI245" s="1">
        <v>2.86</v>
      </c>
      <c r="AJ245" s="1">
        <v>0</v>
      </c>
      <c r="AK245" s="1" t="s">
        <v>46</v>
      </c>
      <c r="AL245" s="1">
        <v>1</v>
      </c>
      <c r="AM245" s="1">
        <v>1</v>
      </c>
      <c r="AN245" s="1">
        <v>0</v>
      </c>
    </row>
    <row r="246" spans="1:40" hidden="1" x14ac:dyDescent="0.25">
      <c r="A246" s="1">
        <v>15377</v>
      </c>
      <c r="B246" s="1" t="s">
        <v>287</v>
      </c>
      <c r="C246" s="1">
        <v>15</v>
      </c>
      <c r="D246" s="1" t="s">
        <v>245</v>
      </c>
      <c r="E246" s="2">
        <v>391</v>
      </c>
      <c r="F246" s="2">
        <v>6</v>
      </c>
      <c r="G246" s="2">
        <v>0</v>
      </c>
      <c r="H246" s="2">
        <v>0</v>
      </c>
      <c r="I246" s="75">
        <v>0</v>
      </c>
      <c r="J246">
        <v>5</v>
      </c>
      <c r="K246">
        <v>0</v>
      </c>
      <c r="L246">
        <v>0</v>
      </c>
      <c r="M246">
        <v>0</v>
      </c>
      <c r="N246">
        <v>7</v>
      </c>
      <c r="O246">
        <v>0</v>
      </c>
      <c r="P246">
        <v>0</v>
      </c>
      <c r="Q246">
        <v>0</v>
      </c>
      <c r="R246" s="2">
        <v>104</v>
      </c>
      <c r="S246" s="2">
        <v>0</v>
      </c>
      <c r="T246" s="2">
        <v>0</v>
      </c>
      <c r="U246" s="75">
        <v>0</v>
      </c>
      <c r="V246" s="2">
        <v>37</v>
      </c>
      <c r="W246" s="2">
        <v>0</v>
      </c>
      <c r="X246" s="2">
        <v>0</v>
      </c>
      <c r="Y246" s="75">
        <v>0</v>
      </c>
      <c r="Z246" s="2">
        <v>59</v>
      </c>
      <c r="AA246" s="2">
        <v>0</v>
      </c>
      <c r="AB246" s="2">
        <v>0</v>
      </c>
      <c r="AC246" s="75">
        <v>1</v>
      </c>
      <c r="AD246" s="2">
        <v>3730</v>
      </c>
      <c r="AE246" s="3">
        <f t="shared" si="3"/>
        <v>0.10482573726541555</v>
      </c>
      <c r="AF246" s="1">
        <v>0</v>
      </c>
      <c r="AG246" s="1" t="s">
        <v>40</v>
      </c>
      <c r="AH246" s="1" t="s">
        <v>45</v>
      </c>
      <c r="AI246" s="1">
        <v>2.86</v>
      </c>
      <c r="AJ246" s="1">
        <v>0</v>
      </c>
      <c r="AK246" s="1" t="s">
        <v>46</v>
      </c>
      <c r="AL246" s="1">
        <v>1</v>
      </c>
      <c r="AM246" s="1">
        <v>1</v>
      </c>
      <c r="AN246" s="1">
        <v>0</v>
      </c>
    </row>
    <row r="247" spans="1:40" hidden="1" x14ac:dyDescent="0.25">
      <c r="A247" s="1">
        <v>15380</v>
      </c>
      <c r="B247" s="1" t="s">
        <v>288</v>
      </c>
      <c r="C247" s="1">
        <v>15</v>
      </c>
      <c r="D247" s="1" t="s">
        <v>245</v>
      </c>
      <c r="E247" s="2">
        <v>17</v>
      </c>
      <c r="F247" s="2">
        <v>0</v>
      </c>
      <c r="G247" s="2">
        <v>0</v>
      </c>
      <c r="H247" s="2">
        <v>0</v>
      </c>
      <c r="I247" s="75">
        <v>0</v>
      </c>
      <c r="J247">
        <v>1</v>
      </c>
      <c r="K247">
        <v>0</v>
      </c>
      <c r="L247">
        <v>0</v>
      </c>
      <c r="M247">
        <v>0</v>
      </c>
      <c r="N247" s="75">
        <v>0</v>
      </c>
      <c r="O247" s="75">
        <v>0</v>
      </c>
      <c r="P247" s="75">
        <v>0</v>
      </c>
      <c r="Q247">
        <v>0</v>
      </c>
      <c r="R247" s="2">
        <v>8</v>
      </c>
      <c r="S247" s="2">
        <v>0</v>
      </c>
      <c r="T247" s="2">
        <v>0</v>
      </c>
      <c r="U247" s="75">
        <v>2</v>
      </c>
      <c r="V247" s="2">
        <v>0</v>
      </c>
      <c r="W247" s="2">
        <v>0</v>
      </c>
      <c r="X247" s="2">
        <v>0</v>
      </c>
      <c r="Y247" s="75">
        <v>3</v>
      </c>
      <c r="Z247" s="2">
        <v>1</v>
      </c>
      <c r="AA247" s="2">
        <v>0</v>
      </c>
      <c r="AB247" s="2">
        <v>0</v>
      </c>
      <c r="AC247" s="75">
        <v>1</v>
      </c>
      <c r="AD247" s="2">
        <v>2851</v>
      </c>
      <c r="AE247" s="3">
        <f t="shared" si="3"/>
        <v>5.962820063135742E-3</v>
      </c>
      <c r="AF247" s="1">
        <v>0</v>
      </c>
      <c r="AG247" s="1" t="s">
        <v>40</v>
      </c>
      <c r="AH247" s="1" t="s">
        <v>45</v>
      </c>
      <c r="AI247" s="1">
        <v>2.86</v>
      </c>
      <c r="AJ247" s="1">
        <v>0</v>
      </c>
      <c r="AK247" s="1" t="s">
        <v>46</v>
      </c>
      <c r="AL247" s="1">
        <v>1</v>
      </c>
      <c r="AM247" s="1">
        <v>1</v>
      </c>
      <c r="AN247" s="1">
        <v>0</v>
      </c>
    </row>
    <row r="248" spans="1:40" hidden="1" x14ac:dyDescent="0.25">
      <c r="A248" s="1">
        <v>15401</v>
      </c>
      <c r="B248" s="1" t="s">
        <v>289</v>
      </c>
      <c r="C248" s="1">
        <v>15</v>
      </c>
      <c r="D248" s="1" t="s">
        <v>245</v>
      </c>
      <c r="E248" s="2">
        <v>30</v>
      </c>
      <c r="F248" s="2">
        <v>0</v>
      </c>
      <c r="G248" s="2">
        <v>0</v>
      </c>
      <c r="H248" s="2">
        <v>0</v>
      </c>
      <c r="I248" s="75">
        <v>0</v>
      </c>
      <c r="J248" s="75">
        <v>0</v>
      </c>
      <c r="K248" s="75">
        <v>0</v>
      </c>
      <c r="L248" s="75">
        <v>0</v>
      </c>
      <c r="M248">
        <v>0</v>
      </c>
      <c r="N248">
        <v>2</v>
      </c>
      <c r="O248">
        <v>0</v>
      </c>
      <c r="P248">
        <v>0</v>
      </c>
      <c r="Q248">
        <v>0</v>
      </c>
      <c r="R248" s="2">
        <v>11</v>
      </c>
      <c r="S248" s="2">
        <v>0</v>
      </c>
      <c r="T248" s="2">
        <v>0</v>
      </c>
      <c r="U248" s="75">
        <v>0</v>
      </c>
      <c r="V248" s="2">
        <v>0</v>
      </c>
      <c r="W248" s="2">
        <v>0</v>
      </c>
      <c r="X248" s="2">
        <v>0</v>
      </c>
      <c r="Y248" s="75">
        <v>0</v>
      </c>
      <c r="Z248" s="2">
        <v>4</v>
      </c>
      <c r="AA248" s="2">
        <v>0</v>
      </c>
      <c r="AB248" s="2">
        <v>0</v>
      </c>
      <c r="AC248" s="75">
        <v>0</v>
      </c>
      <c r="AD248" s="2">
        <v>1197</v>
      </c>
      <c r="AE248" s="3">
        <f t="shared" si="3"/>
        <v>2.5062656641604009E-2</v>
      </c>
      <c r="AF248" s="1">
        <v>0</v>
      </c>
      <c r="AG248" s="1" t="s">
        <v>40</v>
      </c>
      <c r="AH248" s="1" t="s">
        <v>45</v>
      </c>
      <c r="AI248" s="1">
        <v>2.86</v>
      </c>
      <c r="AJ248" s="1">
        <v>0</v>
      </c>
      <c r="AK248" s="1" t="s">
        <v>46</v>
      </c>
      <c r="AL248" s="1">
        <v>1</v>
      </c>
      <c r="AM248" s="1">
        <v>1</v>
      </c>
      <c r="AN248" s="1">
        <v>0</v>
      </c>
    </row>
    <row r="249" spans="1:40" hidden="1" x14ac:dyDescent="0.25">
      <c r="A249" s="1">
        <v>15403</v>
      </c>
      <c r="B249" s="1" t="s">
        <v>290</v>
      </c>
      <c r="C249" s="1">
        <v>15</v>
      </c>
      <c r="D249" s="1" t="s">
        <v>245</v>
      </c>
      <c r="E249" s="2">
        <v>149</v>
      </c>
      <c r="F249" s="2">
        <v>0</v>
      </c>
      <c r="G249" s="2">
        <v>0</v>
      </c>
      <c r="H249" s="2">
        <v>0</v>
      </c>
      <c r="I249" s="75">
        <v>0</v>
      </c>
      <c r="J249">
        <v>1</v>
      </c>
      <c r="K249">
        <v>0</v>
      </c>
      <c r="L249">
        <v>0</v>
      </c>
      <c r="M249">
        <v>0</v>
      </c>
      <c r="N249">
        <v>1</v>
      </c>
      <c r="O249">
        <v>0</v>
      </c>
      <c r="P249">
        <v>0</v>
      </c>
      <c r="Q249">
        <v>0</v>
      </c>
      <c r="R249" s="2">
        <v>31</v>
      </c>
      <c r="S249" s="2">
        <v>0</v>
      </c>
      <c r="T249" s="2">
        <v>0</v>
      </c>
      <c r="U249" s="75">
        <v>0</v>
      </c>
      <c r="V249" s="2">
        <v>3</v>
      </c>
      <c r="W249" s="2">
        <v>0</v>
      </c>
      <c r="X249" s="2">
        <v>0</v>
      </c>
      <c r="Y249" s="75">
        <v>0</v>
      </c>
      <c r="Z249" s="2">
        <v>5</v>
      </c>
      <c r="AA249" s="2">
        <v>0</v>
      </c>
      <c r="AB249" s="2">
        <v>0</v>
      </c>
      <c r="AC249" s="75">
        <v>0</v>
      </c>
      <c r="AD249" s="2">
        <v>3220</v>
      </c>
      <c r="AE249" s="3">
        <f t="shared" si="3"/>
        <v>4.6273291925465837E-2</v>
      </c>
      <c r="AF249" s="1">
        <v>0</v>
      </c>
      <c r="AG249" s="1" t="s">
        <v>40</v>
      </c>
      <c r="AH249" s="1" t="s">
        <v>45</v>
      </c>
      <c r="AI249" s="1">
        <v>2.86</v>
      </c>
      <c r="AJ249" s="1">
        <v>0</v>
      </c>
      <c r="AK249" s="1" t="s">
        <v>46</v>
      </c>
      <c r="AL249" s="1">
        <v>1</v>
      </c>
      <c r="AM249" s="1">
        <v>1</v>
      </c>
      <c r="AN249" s="1">
        <v>0</v>
      </c>
    </row>
    <row r="250" spans="1:40" hidden="1" x14ac:dyDescent="0.25">
      <c r="A250" s="1">
        <v>15407</v>
      </c>
      <c r="B250" s="1" t="s">
        <v>291</v>
      </c>
      <c r="C250" s="1">
        <v>15</v>
      </c>
      <c r="D250" s="1" t="s">
        <v>245</v>
      </c>
      <c r="E250" s="2">
        <v>403</v>
      </c>
      <c r="F250" s="2">
        <v>2</v>
      </c>
      <c r="G250" s="2">
        <v>0</v>
      </c>
      <c r="H250" s="2">
        <v>0</v>
      </c>
      <c r="I250" s="75">
        <v>0</v>
      </c>
      <c r="J250">
        <v>8</v>
      </c>
      <c r="K250">
        <v>0</v>
      </c>
      <c r="L250">
        <v>0</v>
      </c>
      <c r="M250">
        <v>1</v>
      </c>
      <c r="N250">
        <v>15</v>
      </c>
      <c r="O250">
        <v>0</v>
      </c>
      <c r="P250">
        <v>0</v>
      </c>
      <c r="Q250">
        <v>0</v>
      </c>
      <c r="R250" s="2">
        <v>83</v>
      </c>
      <c r="S250" s="2">
        <v>1</v>
      </c>
      <c r="T250" s="2">
        <v>3</v>
      </c>
      <c r="U250" s="75">
        <v>0</v>
      </c>
      <c r="V250" s="2">
        <v>21</v>
      </c>
      <c r="W250" s="2">
        <v>0</v>
      </c>
      <c r="X250" s="2">
        <v>0</v>
      </c>
      <c r="Y250" s="75">
        <v>3</v>
      </c>
      <c r="Z250" s="2">
        <v>37</v>
      </c>
      <c r="AA250" s="2">
        <v>0</v>
      </c>
      <c r="AB250" s="2">
        <v>1</v>
      </c>
      <c r="AC250" s="75">
        <v>5</v>
      </c>
      <c r="AD250" s="2">
        <v>17627</v>
      </c>
      <c r="AE250" s="3">
        <f t="shared" si="3"/>
        <v>2.2862653883247291E-2</v>
      </c>
      <c r="AF250" s="1">
        <v>0</v>
      </c>
      <c r="AG250" s="1" t="s">
        <v>40</v>
      </c>
      <c r="AH250" s="1" t="s">
        <v>45</v>
      </c>
      <c r="AI250" s="1">
        <v>2.86</v>
      </c>
      <c r="AJ250" s="1">
        <v>0</v>
      </c>
      <c r="AK250" s="1" t="s">
        <v>46</v>
      </c>
      <c r="AL250" s="1">
        <v>1</v>
      </c>
      <c r="AM250" s="1">
        <v>1</v>
      </c>
      <c r="AN250" s="1">
        <v>0</v>
      </c>
    </row>
    <row r="251" spans="1:40" hidden="1" x14ac:dyDescent="0.25">
      <c r="A251" s="1">
        <v>15425</v>
      </c>
      <c r="B251" s="1" t="s">
        <v>292</v>
      </c>
      <c r="C251" s="1">
        <v>15</v>
      </c>
      <c r="D251" s="1" t="s">
        <v>245</v>
      </c>
      <c r="E251" s="2">
        <v>173</v>
      </c>
      <c r="F251" s="2">
        <v>4</v>
      </c>
      <c r="G251" s="2">
        <v>0</v>
      </c>
      <c r="H251" s="2">
        <v>0</v>
      </c>
      <c r="I251" s="75">
        <v>0</v>
      </c>
      <c r="J251">
        <v>1</v>
      </c>
      <c r="K251">
        <v>0</v>
      </c>
      <c r="L251">
        <v>0</v>
      </c>
      <c r="M251">
        <v>1</v>
      </c>
      <c r="N251">
        <v>3</v>
      </c>
      <c r="O251">
        <v>0</v>
      </c>
      <c r="P251">
        <v>0</v>
      </c>
      <c r="Q251">
        <v>0</v>
      </c>
      <c r="R251" s="2">
        <v>27</v>
      </c>
      <c r="S251" s="2">
        <v>0</v>
      </c>
      <c r="T251" s="2">
        <v>1</v>
      </c>
      <c r="U251" s="75">
        <v>0</v>
      </c>
      <c r="V251" s="2">
        <v>1</v>
      </c>
      <c r="W251" s="2">
        <v>0</v>
      </c>
      <c r="X251" s="2">
        <v>1</v>
      </c>
      <c r="Y251" s="75">
        <v>0</v>
      </c>
      <c r="Z251" s="2">
        <v>9</v>
      </c>
      <c r="AA251" s="2">
        <v>0</v>
      </c>
      <c r="AB251" s="2">
        <v>0</v>
      </c>
      <c r="AC251" s="75">
        <v>0</v>
      </c>
      <c r="AD251" s="2">
        <v>5355</v>
      </c>
      <c r="AE251" s="3">
        <f t="shared" si="3"/>
        <v>3.2306255835667604E-2</v>
      </c>
      <c r="AF251" s="1">
        <v>0</v>
      </c>
      <c r="AG251" s="1" t="s">
        <v>40</v>
      </c>
      <c r="AH251" s="1" t="s">
        <v>45</v>
      </c>
      <c r="AI251" s="1">
        <v>2.86</v>
      </c>
      <c r="AJ251" s="1">
        <v>0</v>
      </c>
      <c r="AK251" s="1" t="s">
        <v>46</v>
      </c>
      <c r="AL251" s="1">
        <v>1</v>
      </c>
      <c r="AM251" s="1">
        <v>1</v>
      </c>
      <c r="AN251" s="1">
        <v>0</v>
      </c>
    </row>
    <row r="252" spans="1:40" hidden="1" x14ac:dyDescent="0.25">
      <c r="A252" s="1">
        <v>15442</v>
      </c>
      <c r="B252" s="1" t="s">
        <v>293</v>
      </c>
      <c r="C252" s="1">
        <v>15</v>
      </c>
      <c r="D252" s="1" t="s">
        <v>245</v>
      </c>
      <c r="E252" s="2">
        <v>229</v>
      </c>
      <c r="F252" s="2">
        <v>4</v>
      </c>
      <c r="G252" s="2">
        <v>0</v>
      </c>
      <c r="H252" s="2">
        <v>0</v>
      </c>
      <c r="I252" s="75">
        <v>0</v>
      </c>
      <c r="J252">
        <v>3</v>
      </c>
      <c r="K252">
        <v>0</v>
      </c>
      <c r="L252">
        <v>1</v>
      </c>
      <c r="M252">
        <v>0</v>
      </c>
      <c r="N252">
        <v>15</v>
      </c>
      <c r="O252">
        <v>0</v>
      </c>
      <c r="P252">
        <v>0</v>
      </c>
      <c r="Q252">
        <v>0</v>
      </c>
      <c r="R252" s="2">
        <v>125</v>
      </c>
      <c r="S252" s="2">
        <v>0</v>
      </c>
      <c r="T252" s="2">
        <v>7</v>
      </c>
      <c r="U252" s="75">
        <v>1</v>
      </c>
      <c r="V252" s="2">
        <v>40</v>
      </c>
      <c r="W252" s="2">
        <v>0</v>
      </c>
      <c r="X252" s="2">
        <v>0</v>
      </c>
      <c r="Y252" s="75">
        <v>0</v>
      </c>
      <c r="Z252" s="2">
        <v>36</v>
      </c>
      <c r="AA252" s="2">
        <v>0</v>
      </c>
      <c r="AB252" s="2">
        <v>3</v>
      </c>
      <c r="AC252" s="75">
        <v>0</v>
      </c>
      <c r="AD252" s="2">
        <v>6078</v>
      </c>
      <c r="AE252" s="3">
        <f t="shared" si="3"/>
        <v>3.7676867390589008E-2</v>
      </c>
      <c r="AF252" s="1">
        <v>0</v>
      </c>
      <c r="AG252" s="1" t="s">
        <v>40</v>
      </c>
      <c r="AH252" s="1" t="s">
        <v>45</v>
      </c>
      <c r="AI252" s="1">
        <v>2.86</v>
      </c>
      <c r="AJ252" s="1">
        <v>0</v>
      </c>
      <c r="AK252" s="1" t="s">
        <v>46</v>
      </c>
      <c r="AL252" s="1">
        <v>1</v>
      </c>
      <c r="AM252" s="1">
        <v>1</v>
      </c>
      <c r="AN252" s="1">
        <v>0</v>
      </c>
    </row>
    <row r="253" spans="1:40" hidden="1" x14ac:dyDescent="0.25">
      <c r="A253" s="1">
        <v>15455</v>
      </c>
      <c r="B253" s="1" t="s">
        <v>294</v>
      </c>
      <c r="C253" s="1">
        <v>15</v>
      </c>
      <c r="D253" s="1" t="s">
        <v>245</v>
      </c>
      <c r="E253" s="2">
        <v>881</v>
      </c>
      <c r="F253" s="2">
        <v>12</v>
      </c>
      <c r="G253" s="2">
        <v>0</v>
      </c>
      <c r="H253" s="2">
        <v>0</v>
      </c>
      <c r="I253" s="75">
        <v>0</v>
      </c>
      <c r="J253">
        <v>3</v>
      </c>
      <c r="K253">
        <v>0</v>
      </c>
      <c r="L253">
        <v>0</v>
      </c>
      <c r="M253">
        <v>0</v>
      </c>
      <c r="N253">
        <v>20</v>
      </c>
      <c r="O253">
        <v>0</v>
      </c>
      <c r="P253">
        <v>0</v>
      </c>
      <c r="Q253">
        <v>0</v>
      </c>
      <c r="R253" s="2">
        <v>160</v>
      </c>
      <c r="S253" s="2">
        <v>0</v>
      </c>
      <c r="T253" s="2">
        <v>4</v>
      </c>
      <c r="U253" s="75">
        <v>1</v>
      </c>
      <c r="V253" s="2">
        <v>75</v>
      </c>
      <c r="W253" s="2">
        <v>0</v>
      </c>
      <c r="X253" s="2">
        <v>0</v>
      </c>
      <c r="Y253" s="75">
        <v>1</v>
      </c>
      <c r="Z253" s="2">
        <v>75</v>
      </c>
      <c r="AA253" s="2">
        <v>0</v>
      </c>
      <c r="AB253" s="2">
        <v>3</v>
      </c>
      <c r="AC253" s="75">
        <v>1</v>
      </c>
      <c r="AD253" s="2">
        <v>9481</v>
      </c>
      <c r="AE253" s="3">
        <f t="shared" si="3"/>
        <v>9.2922687480223601E-2</v>
      </c>
      <c r="AF253" s="1">
        <v>0</v>
      </c>
      <c r="AG253" s="1" t="s">
        <v>40</v>
      </c>
      <c r="AH253" s="1" t="s">
        <v>45</v>
      </c>
      <c r="AI253" s="1">
        <v>2.86</v>
      </c>
      <c r="AJ253" s="1">
        <v>0</v>
      </c>
      <c r="AK253" s="1" t="s">
        <v>46</v>
      </c>
      <c r="AL253" s="1">
        <v>2</v>
      </c>
      <c r="AM253" s="1">
        <v>1</v>
      </c>
      <c r="AN253" s="1">
        <v>0</v>
      </c>
    </row>
    <row r="254" spans="1:40" hidden="1" x14ac:dyDescent="0.25">
      <c r="A254" s="1">
        <v>15464</v>
      </c>
      <c r="B254" s="1" t="s">
        <v>295</v>
      </c>
      <c r="C254" s="1">
        <v>15</v>
      </c>
      <c r="D254" s="1" t="s">
        <v>245</v>
      </c>
      <c r="E254" s="2">
        <v>121</v>
      </c>
      <c r="F254" s="2">
        <v>1</v>
      </c>
      <c r="G254" s="2">
        <v>0</v>
      </c>
      <c r="H254" s="2">
        <v>0</v>
      </c>
      <c r="I254" s="75">
        <v>0</v>
      </c>
      <c r="J254">
        <v>1</v>
      </c>
      <c r="K254">
        <v>0</v>
      </c>
      <c r="L254">
        <v>0</v>
      </c>
      <c r="M254">
        <v>0</v>
      </c>
      <c r="N254">
        <v>1</v>
      </c>
      <c r="O254">
        <v>0</v>
      </c>
      <c r="P254">
        <v>0</v>
      </c>
      <c r="Q254">
        <v>0</v>
      </c>
      <c r="R254" s="2">
        <v>29</v>
      </c>
      <c r="S254" s="2">
        <v>0</v>
      </c>
      <c r="T254" s="2">
        <v>0</v>
      </c>
      <c r="U254" s="75">
        <v>0</v>
      </c>
      <c r="V254" s="2">
        <v>7</v>
      </c>
      <c r="W254" s="2">
        <v>0</v>
      </c>
      <c r="X254" s="2">
        <v>0</v>
      </c>
      <c r="Y254" s="75">
        <v>0</v>
      </c>
      <c r="Z254" s="2">
        <v>4</v>
      </c>
      <c r="AA254" s="2">
        <v>0</v>
      </c>
      <c r="AB254" s="2">
        <v>0</v>
      </c>
      <c r="AC254" s="75">
        <v>0</v>
      </c>
      <c r="AD254" s="2">
        <v>4944</v>
      </c>
      <c r="AE254" s="3">
        <f t="shared" si="3"/>
        <v>2.447411003236246E-2</v>
      </c>
      <c r="AF254" s="1">
        <v>0</v>
      </c>
      <c r="AG254" s="1" t="s">
        <v>40</v>
      </c>
      <c r="AH254" s="1" t="s">
        <v>45</v>
      </c>
      <c r="AI254" s="1">
        <v>2.86</v>
      </c>
      <c r="AJ254" s="1">
        <v>0</v>
      </c>
      <c r="AK254" s="1" t="s">
        <v>46</v>
      </c>
      <c r="AL254" s="1">
        <v>1</v>
      </c>
      <c r="AM254" s="1">
        <v>1</v>
      </c>
      <c r="AN254" s="1">
        <v>0</v>
      </c>
    </row>
    <row r="255" spans="1:40" hidden="1" x14ac:dyDescent="0.25">
      <c r="A255" s="1">
        <v>15466</v>
      </c>
      <c r="B255" s="1" t="s">
        <v>296</v>
      </c>
      <c r="C255" s="1">
        <v>15</v>
      </c>
      <c r="D255" s="1" t="s">
        <v>245</v>
      </c>
      <c r="E255" s="2">
        <v>29</v>
      </c>
      <c r="F255" s="2">
        <v>0</v>
      </c>
      <c r="G255" s="2">
        <v>0</v>
      </c>
      <c r="H255" s="2">
        <v>0</v>
      </c>
      <c r="I255" s="75">
        <v>0</v>
      </c>
      <c r="J255" s="75">
        <v>0</v>
      </c>
      <c r="K255" s="75">
        <v>0</v>
      </c>
      <c r="L255" s="75">
        <v>0</v>
      </c>
      <c r="M255">
        <v>0</v>
      </c>
      <c r="N255" s="75">
        <v>0</v>
      </c>
      <c r="O255" s="75">
        <v>0</v>
      </c>
      <c r="P255" s="75">
        <v>0</v>
      </c>
      <c r="Q255">
        <v>0</v>
      </c>
      <c r="R255" s="2">
        <v>9</v>
      </c>
      <c r="S255" s="2">
        <v>0</v>
      </c>
      <c r="T255" s="2">
        <v>0</v>
      </c>
      <c r="U255" s="75">
        <v>0</v>
      </c>
      <c r="V255" s="2">
        <v>2</v>
      </c>
      <c r="W255" s="2">
        <v>0</v>
      </c>
      <c r="X255" s="2">
        <v>0</v>
      </c>
      <c r="Y255" s="75">
        <v>0</v>
      </c>
      <c r="Z255" s="2">
        <v>1</v>
      </c>
      <c r="AA255" s="2">
        <v>0</v>
      </c>
      <c r="AB255" s="2">
        <v>0</v>
      </c>
      <c r="AC255" s="75">
        <v>0</v>
      </c>
      <c r="AD255" s="2">
        <v>4485</v>
      </c>
      <c r="AE255" s="3">
        <f t="shared" si="3"/>
        <v>6.4659977703455966E-3</v>
      </c>
      <c r="AF255" s="1">
        <v>0</v>
      </c>
      <c r="AG255" s="1" t="s">
        <v>40</v>
      </c>
      <c r="AH255" s="1" t="s">
        <v>45</v>
      </c>
      <c r="AI255" s="1">
        <v>2.86</v>
      </c>
      <c r="AJ255" s="1">
        <v>0</v>
      </c>
      <c r="AK255" s="1" t="s">
        <v>46</v>
      </c>
      <c r="AL255" s="1">
        <v>1</v>
      </c>
      <c r="AM255" s="1">
        <v>1</v>
      </c>
      <c r="AN255" s="1">
        <v>0</v>
      </c>
    </row>
    <row r="256" spans="1:40" hidden="1" x14ac:dyDescent="0.25">
      <c r="A256" s="1">
        <v>15469</v>
      </c>
      <c r="B256" s="1" t="s">
        <v>297</v>
      </c>
      <c r="C256" s="1">
        <v>15</v>
      </c>
      <c r="D256" s="1" t="s">
        <v>245</v>
      </c>
      <c r="E256" s="2">
        <v>675</v>
      </c>
      <c r="F256" s="2">
        <v>12</v>
      </c>
      <c r="G256" s="2">
        <v>0</v>
      </c>
      <c r="H256" s="2">
        <v>0</v>
      </c>
      <c r="I256" s="75">
        <v>0</v>
      </c>
      <c r="J256">
        <v>13</v>
      </c>
      <c r="K256">
        <v>0</v>
      </c>
      <c r="L256">
        <v>0</v>
      </c>
      <c r="M256">
        <v>0</v>
      </c>
      <c r="N256">
        <v>52</v>
      </c>
      <c r="O256">
        <v>0</v>
      </c>
      <c r="P256">
        <v>0</v>
      </c>
      <c r="Q256">
        <v>1</v>
      </c>
      <c r="R256" s="2">
        <v>233</v>
      </c>
      <c r="S256" s="2">
        <v>0</v>
      </c>
      <c r="T256" s="2">
        <v>1</v>
      </c>
      <c r="U256" s="75">
        <v>7</v>
      </c>
      <c r="V256" s="2">
        <v>75</v>
      </c>
      <c r="W256" s="2">
        <v>0</v>
      </c>
      <c r="X256" s="2">
        <v>0</v>
      </c>
      <c r="Y256" s="75">
        <v>1</v>
      </c>
      <c r="Z256" s="2">
        <v>70</v>
      </c>
      <c r="AA256" s="2">
        <v>0</v>
      </c>
      <c r="AB256" s="2">
        <v>2</v>
      </c>
      <c r="AC256" s="75">
        <v>3</v>
      </c>
      <c r="AD256" s="2">
        <v>24356</v>
      </c>
      <c r="AE256" s="3">
        <f t="shared" si="3"/>
        <v>2.7713910330103467E-2</v>
      </c>
      <c r="AF256" s="1">
        <v>0</v>
      </c>
      <c r="AG256" s="1" t="s">
        <v>40</v>
      </c>
      <c r="AH256" s="1" t="s">
        <v>45</v>
      </c>
      <c r="AI256" s="1">
        <v>2.86</v>
      </c>
      <c r="AJ256" s="1">
        <v>0</v>
      </c>
      <c r="AK256" s="1" t="s">
        <v>46</v>
      </c>
      <c r="AL256" s="1">
        <v>4</v>
      </c>
      <c r="AM256" s="1">
        <v>5</v>
      </c>
      <c r="AN256" s="1">
        <v>0</v>
      </c>
    </row>
    <row r="257" spans="1:40" hidden="1" x14ac:dyDescent="0.25">
      <c r="A257" s="1">
        <v>15476</v>
      </c>
      <c r="B257" s="1" t="s">
        <v>298</v>
      </c>
      <c r="C257" s="1">
        <v>15</v>
      </c>
      <c r="D257" s="1" t="s">
        <v>245</v>
      </c>
      <c r="E257" s="2">
        <v>34</v>
      </c>
      <c r="F257" s="2">
        <v>0</v>
      </c>
      <c r="G257" s="2">
        <v>0</v>
      </c>
      <c r="H257" s="2">
        <v>0</v>
      </c>
      <c r="I257" s="75">
        <v>0</v>
      </c>
      <c r="J257" s="75">
        <v>0</v>
      </c>
      <c r="K257" s="75">
        <v>0</v>
      </c>
      <c r="L257" s="75">
        <v>0</v>
      </c>
      <c r="M257">
        <v>0</v>
      </c>
      <c r="N257" s="75">
        <v>0</v>
      </c>
      <c r="O257" s="75">
        <v>0</v>
      </c>
      <c r="P257" s="75">
        <v>0</v>
      </c>
      <c r="Q257">
        <v>0</v>
      </c>
      <c r="R257" s="2">
        <v>9</v>
      </c>
      <c r="S257" s="2">
        <v>0</v>
      </c>
      <c r="T257" s="2">
        <v>0</v>
      </c>
      <c r="U257" s="75">
        <v>0</v>
      </c>
      <c r="V257" s="2">
        <v>1</v>
      </c>
      <c r="W257" s="2">
        <v>0</v>
      </c>
      <c r="X257" s="2">
        <v>0</v>
      </c>
      <c r="Y257" s="75">
        <v>0</v>
      </c>
      <c r="Z257" s="2">
        <v>2</v>
      </c>
      <c r="AA257" s="2">
        <v>0</v>
      </c>
      <c r="AB257" s="2">
        <v>0</v>
      </c>
      <c r="AC257" s="75">
        <v>2</v>
      </c>
      <c r="AD257" s="2">
        <v>6021</v>
      </c>
      <c r="AE257" s="3">
        <f t="shared" si="3"/>
        <v>5.6469025078890551E-3</v>
      </c>
      <c r="AF257" s="1">
        <v>0</v>
      </c>
      <c r="AG257" s="1" t="s">
        <v>40</v>
      </c>
      <c r="AH257" s="1" t="s">
        <v>45</v>
      </c>
      <c r="AI257" s="1">
        <v>2.86</v>
      </c>
      <c r="AJ257" s="1">
        <v>0</v>
      </c>
      <c r="AK257" s="1" t="s">
        <v>46</v>
      </c>
      <c r="AL257" s="1">
        <v>1</v>
      </c>
      <c r="AM257" s="1">
        <v>1</v>
      </c>
      <c r="AN257" s="1">
        <v>0</v>
      </c>
    </row>
    <row r="258" spans="1:40" hidden="1" x14ac:dyDescent="0.25">
      <c r="A258" s="1">
        <v>15480</v>
      </c>
      <c r="B258" s="1" t="s">
        <v>299</v>
      </c>
      <c r="C258" s="1">
        <v>15</v>
      </c>
      <c r="D258" s="1" t="s">
        <v>245</v>
      </c>
      <c r="E258" s="2">
        <v>404</v>
      </c>
      <c r="F258" s="2">
        <v>8</v>
      </c>
      <c r="G258" s="2">
        <v>0</v>
      </c>
      <c r="H258" s="2">
        <v>0</v>
      </c>
      <c r="I258" s="75">
        <v>0</v>
      </c>
      <c r="J258">
        <v>8</v>
      </c>
      <c r="K258">
        <v>0</v>
      </c>
      <c r="L258">
        <v>0</v>
      </c>
      <c r="M258">
        <v>0</v>
      </c>
      <c r="N258">
        <v>27</v>
      </c>
      <c r="O258">
        <v>0</v>
      </c>
      <c r="P258">
        <v>2</v>
      </c>
      <c r="Q258">
        <v>2</v>
      </c>
      <c r="R258" s="2">
        <v>111</v>
      </c>
      <c r="S258" s="2">
        <v>0</v>
      </c>
      <c r="T258" s="2">
        <v>3</v>
      </c>
      <c r="U258" s="75">
        <v>5</v>
      </c>
      <c r="V258" s="2">
        <v>57</v>
      </c>
      <c r="W258" s="2">
        <v>0</v>
      </c>
      <c r="X258" s="2">
        <v>2</v>
      </c>
      <c r="Y258" s="75">
        <v>2</v>
      </c>
      <c r="Z258" s="2">
        <v>70</v>
      </c>
      <c r="AA258" s="2">
        <v>0</v>
      </c>
      <c r="AB258" s="2">
        <v>0</v>
      </c>
      <c r="AC258" s="75">
        <v>3</v>
      </c>
      <c r="AD258" s="2">
        <v>9094</v>
      </c>
      <c r="AE258" s="3">
        <f t="shared" ref="AE258:AE321" si="4">E258/AD258</f>
        <v>4.4424895535517921E-2</v>
      </c>
      <c r="AF258" s="1">
        <v>0</v>
      </c>
      <c r="AG258" s="1" t="s">
        <v>40</v>
      </c>
      <c r="AH258" s="1" t="s">
        <v>45</v>
      </c>
      <c r="AI258" s="1">
        <v>2.86</v>
      </c>
      <c r="AJ258" s="1">
        <v>0</v>
      </c>
      <c r="AK258" s="1" t="s">
        <v>46</v>
      </c>
      <c r="AL258" s="1">
        <v>1</v>
      </c>
      <c r="AM258" s="1">
        <v>1</v>
      </c>
      <c r="AN258" s="1">
        <v>0</v>
      </c>
    </row>
    <row r="259" spans="1:40" hidden="1" x14ac:dyDescent="0.25">
      <c r="A259" s="1">
        <v>15491</v>
      </c>
      <c r="B259" s="1" t="s">
        <v>300</v>
      </c>
      <c r="C259" s="1">
        <v>15</v>
      </c>
      <c r="D259" s="1" t="s">
        <v>245</v>
      </c>
      <c r="E259" s="2">
        <v>275</v>
      </c>
      <c r="F259" s="2">
        <v>7</v>
      </c>
      <c r="G259" s="2">
        <v>0</v>
      </c>
      <c r="H259" s="2">
        <v>0</v>
      </c>
      <c r="I259" s="75">
        <v>0</v>
      </c>
      <c r="J259">
        <v>2</v>
      </c>
      <c r="K259">
        <v>0</v>
      </c>
      <c r="L259">
        <v>0</v>
      </c>
      <c r="M259">
        <v>0</v>
      </c>
      <c r="N259">
        <v>11</v>
      </c>
      <c r="O259">
        <v>0</v>
      </c>
      <c r="P259">
        <v>0</v>
      </c>
      <c r="Q259">
        <v>0</v>
      </c>
      <c r="R259" s="2">
        <v>26</v>
      </c>
      <c r="S259" s="2">
        <v>0</v>
      </c>
      <c r="T259" s="2">
        <v>0</v>
      </c>
      <c r="U259" s="75">
        <v>0</v>
      </c>
      <c r="V259" s="2">
        <v>28</v>
      </c>
      <c r="W259" s="2">
        <v>0</v>
      </c>
      <c r="X259" s="2">
        <v>0</v>
      </c>
      <c r="Y259" s="75">
        <v>0</v>
      </c>
      <c r="Z259" s="2">
        <v>3</v>
      </c>
      <c r="AA259" s="2">
        <v>0</v>
      </c>
      <c r="AB259" s="2">
        <v>0</v>
      </c>
      <c r="AC259" s="75">
        <v>0</v>
      </c>
      <c r="AD259" s="2">
        <v>17334</v>
      </c>
      <c r="AE259" s="3">
        <f t="shared" si="4"/>
        <v>1.5864774431752625E-2</v>
      </c>
      <c r="AF259" s="1">
        <v>0</v>
      </c>
      <c r="AG259" s="1" t="s">
        <v>40</v>
      </c>
      <c r="AH259" s="1" t="s">
        <v>45</v>
      </c>
      <c r="AI259" s="1">
        <v>2.86</v>
      </c>
      <c r="AJ259" s="1">
        <v>0</v>
      </c>
      <c r="AK259" s="1" t="s">
        <v>46</v>
      </c>
      <c r="AL259" s="1">
        <v>1</v>
      </c>
      <c r="AM259" s="1">
        <v>1</v>
      </c>
      <c r="AN259" s="1">
        <v>0</v>
      </c>
    </row>
    <row r="260" spans="1:40" hidden="1" x14ac:dyDescent="0.25">
      <c r="A260" s="1">
        <v>15494</v>
      </c>
      <c r="B260" s="1" t="s">
        <v>301</v>
      </c>
      <c r="C260" s="1">
        <v>15</v>
      </c>
      <c r="D260" s="1" t="s">
        <v>245</v>
      </c>
      <c r="E260" s="2">
        <v>64</v>
      </c>
      <c r="F260" s="2">
        <v>0</v>
      </c>
      <c r="G260" s="2">
        <v>0</v>
      </c>
      <c r="H260" s="2">
        <v>0</v>
      </c>
      <c r="I260" s="75">
        <v>0</v>
      </c>
      <c r="J260">
        <v>1</v>
      </c>
      <c r="K260">
        <v>0</v>
      </c>
      <c r="L260">
        <v>0</v>
      </c>
      <c r="M260">
        <v>0</v>
      </c>
      <c r="N260" s="75">
        <v>0</v>
      </c>
      <c r="O260" s="75">
        <v>0</v>
      </c>
      <c r="P260" s="75">
        <v>0</v>
      </c>
      <c r="Q260">
        <v>0</v>
      </c>
      <c r="R260" s="2">
        <v>26</v>
      </c>
      <c r="S260" s="2">
        <v>0</v>
      </c>
      <c r="T260" s="2">
        <v>1</v>
      </c>
      <c r="U260" s="75">
        <v>1</v>
      </c>
      <c r="V260" s="2">
        <v>6</v>
      </c>
      <c r="W260" s="2">
        <v>0</v>
      </c>
      <c r="X260" s="2">
        <v>0</v>
      </c>
      <c r="Y260" s="75">
        <v>0</v>
      </c>
      <c r="Z260" s="2">
        <v>2</v>
      </c>
      <c r="AA260" s="2">
        <v>0</v>
      </c>
      <c r="AB260" s="2">
        <v>1</v>
      </c>
      <c r="AC260" s="75">
        <v>0</v>
      </c>
      <c r="AD260" s="2">
        <v>5493</v>
      </c>
      <c r="AE260" s="3">
        <f t="shared" si="4"/>
        <v>1.1651192426724922E-2</v>
      </c>
      <c r="AF260" s="1">
        <v>0</v>
      </c>
      <c r="AG260" s="1" t="s">
        <v>40</v>
      </c>
      <c r="AH260" s="1" t="s">
        <v>45</v>
      </c>
      <c r="AI260" s="1">
        <v>2.86</v>
      </c>
      <c r="AJ260" s="1">
        <v>0</v>
      </c>
      <c r="AK260" s="1" t="s">
        <v>46</v>
      </c>
      <c r="AL260" s="1">
        <v>1</v>
      </c>
      <c r="AM260" s="1">
        <v>1</v>
      </c>
      <c r="AN260" s="1">
        <v>0</v>
      </c>
    </row>
    <row r="261" spans="1:40" hidden="1" x14ac:dyDescent="0.25">
      <c r="A261" s="1">
        <v>15500</v>
      </c>
      <c r="B261" s="1" t="s">
        <v>302</v>
      </c>
      <c r="C261" s="1">
        <v>15</v>
      </c>
      <c r="D261" s="1" t="s">
        <v>245</v>
      </c>
      <c r="E261" s="2">
        <v>34</v>
      </c>
      <c r="F261" s="2">
        <v>1</v>
      </c>
      <c r="G261" s="2">
        <v>0</v>
      </c>
      <c r="H261" s="2">
        <v>0</v>
      </c>
      <c r="I261" s="75">
        <v>0</v>
      </c>
      <c r="J261">
        <v>1</v>
      </c>
      <c r="K261">
        <v>0</v>
      </c>
      <c r="L261">
        <v>0</v>
      </c>
      <c r="M261">
        <v>0</v>
      </c>
      <c r="N261" s="75">
        <v>0</v>
      </c>
      <c r="O261" s="75">
        <v>0</v>
      </c>
      <c r="P261" s="75">
        <v>0</v>
      </c>
      <c r="Q261">
        <v>0</v>
      </c>
      <c r="R261" s="2">
        <v>8</v>
      </c>
      <c r="S261" s="2">
        <v>0</v>
      </c>
      <c r="T261" s="2">
        <v>0</v>
      </c>
      <c r="U261" s="75">
        <v>0</v>
      </c>
      <c r="V261" s="2">
        <v>4</v>
      </c>
      <c r="W261" s="2">
        <v>0</v>
      </c>
      <c r="X261" s="2">
        <v>0</v>
      </c>
      <c r="Y261" s="75">
        <v>1</v>
      </c>
      <c r="Z261" s="2">
        <v>7</v>
      </c>
      <c r="AA261" s="2">
        <v>0</v>
      </c>
      <c r="AB261" s="2">
        <v>1</v>
      </c>
      <c r="AC261" s="75">
        <v>0</v>
      </c>
      <c r="AD261" s="2">
        <v>3047</v>
      </c>
      <c r="AE261" s="3">
        <f t="shared" si="4"/>
        <v>1.1158516573679028E-2</v>
      </c>
      <c r="AF261" s="1">
        <v>0</v>
      </c>
      <c r="AG261" s="1" t="s">
        <v>40</v>
      </c>
      <c r="AH261" s="1" t="s">
        <v>45</v>
      </c>
      <c r="AI261" s="1">
        <v>2.86</v>
      </c>
      <c r="AJ261" s="1">
        <v>0</v>
      </c>
      <c r="AK261" s="1" t="s">
        <v>46</v>
      </c>
      <c r="AL261" s="1">
        <v>1</v>
      </c>
      <c r="AM261" s="1">
        <v>1</v>
      </c>
      <c r="AN261" s="1">
        <v>0</v>
      </c>
    </row>
    <row r="262" spans="1:40" hidden="1" x14ac:dyDescent="0.25">
      <c r="A262" s="1">
        <v>15507</v>
      </c>
      <c r="B262" s="1" t="s">
        <v>303</v>
      </c>
      <c r="C262" s="1">
        <v>15</v>
      </c>
      <c r="D262" s="1" t="s">
        <v>245</v>
      </c>
      <c r="E262" s="2">
        <v>620</v>
      </c>
      <c r="F262" s="2">
        <v>13</v>
      </c>
      <c r="G262" s="2">
        <v>0</v>
      </c>
      <c r="H262" s="2">
        <v>0</v>
      </c>
      <c r="I262" s="75">
        <v>0</v>
      </c>
      <c r="J262">
        <v>11</v>
      </c>
      <c r="K262">
        <v>0</v>
      </c>
      <c r="L262">
        <v>0</v>
      </c>
      <c r="M262">
        <v>0</v>
      </c>
      <c r="N262">
        <v>13</v>
      </c>
      <c r="O262">
        <v>0</v>
      </c>
      <c r="P262">
        <v>0</v>
      </c>
      <c r="Q262">
        <v>0</v>
      </c>
      <c r="R262" s="2">
        <v>204</v>
      </c>
      <c r="S262" s="2">
        <v>0</v>
      </c>
      <c r="T262" s="2">
        <v>2</v>
      </c>
      <c r="U262" s="75">
        <v>3</v>
      </c>
      <c r="V262" s="2">
        <v>62</v>
      </c>
      <c r="W262" s="2">
        <v>0</v>
      </c>
      <c r="X262" s="2">
        <v>0</v>
      </c>
      <c r="Y262" s="75">
        <v>1</v>
      </c>
      <c r="Z262" s="2">
        <v>54</v>
      </c>
      <c r="AA262" s="2">
        <v>0</v>
      </c>
      <c r="AB262" s="2">
        <v>0</v>
      </c>
      <c r="AC262" s="75">
        <v>1</v>
      </c>
      <c r="AD262" s="2">
        <v>8613</v>
      </c>
      <c r="AE262" s="3">
        <f t="shared" si="4"/>
        <v>7.1984209915244401E-2</v>
      </c>
      <c r="AF262" s="1">
        <v>0</v>
      </c>
      <c r="AG262" s="1" t="s">
        <v>40</v>
      </c>
      <c r="AH262" s="1" t="s">
        <v>45</v>
      </c>
      <c r="AI262" s="1">
        <v>2.86</v>
      </c>
      <c r="AJ262" s="1">
        <v>0</v>
      </c>
      <c r="AK262" s="1" t="s">
        <v>46</v>
      </c>
      <c r="AL262" s="1">
        <v>2</v>
      </c>
      <c r="AM262" s="1">
        <v>4</v>
      </c>
      <c r="AN262" s="1">
        <v>0</v>
      </c>
    </row>
    <row r="263" spans="1:40" hidden="1" x14ac:dyDescent="0.25">
      <c r="A263" s="1">
        <v>15511</v>
      </c>
      <c r="B263" s="1" t="s">
        <v>304</v>
      </c>
      <c r="C263" s="1">
        <v>15</v>
      </c>
      <c r="D263" s="1" t="s">
        <v>245</v>
      </c>
      <c r="E263" s="2">
        <v>38</v>
      </c>
      <c r="F263" s="2">
        <v>0</v>
      </c>
      <c r="G263" s="2">
        <v>0</v>
      </c>
      <c r="H263" s="2">
        <v>0</v>
      </c>
      <c r="I263" s="75">
        <v>0</v>
      </c>
      <c r="J263" s="75">
        <v>0</v>
      </c>
      <c r="K263" s="75">
        <v>0</v>
      </c>
      <c r="L263" s="75">
        <v>0</v>
      </c>
      <c r="M263">
        <v>0</v>
      </c>
      <c r="N263" s="75">
        <v>0</v>
      </c>
      <c r="O263" s="75">
        <v>0</v>
      </c>
      <c r="P263" s="75">
        <v>0</v>
      </c>
      <c r="Q263">
        <v>0</v>
      </c>
      <c r="R263" s="2">
        <v>8</v>
      </c>
      <c r="S263" s="2">
        <v>0</v>
      </c>
      <c r="T263" s="2">
        <v>0</v>
      </c>
      <c r="U263" s="75">
        <v>1</v>
      </c>
      <c r="V263" s="2">
        <v>6</v>
      </c>
      <c r="W263" s="2">
        <v>0</v>
      </c>
      <c r="X263" s="2">
        <v>0</v>
      </c>
      <c r="Y263" s="75">
        <v>0</v>
      </c>
      <c r="Z263" s="2">
        <v>1</v>
      </c>
      <c r="AA263" s="2">
        <v>0</v>
      </c>
      <c r="AB263" s="2">
        <v>0</v>
      </c>
      <c r="AC263" s="75">
        <v>0</v>
      </c>
      <c r="AD263" s="2">
        <v>2618</v>
      </c>
      <c r="AE263" s="3">
        <f t="shared" si="4"/>
        <v>1.4514896867838044E-2</v>
      </c>
      <c r="AF263" s="1">
        <v>0</v>
      </c>
      <c r="AG263" s="1" t="s">
        <v>40</v>
      </c>
      <c r="AH263" s="1" t="s">
        <v>45</v>
      </c>
      <c r="AI263" s="1">
        <v>2.86</v>
      </c>
      <c r="AJ263" s="1">
        <v>0</v>
      </c>
      <c r="AK263" s="1" t="s">
        <v>46</v>
      </c>
      <c r="AL263" s="1">
        <v>1</v>
      </c>
      <c r="AM263" s="1">
        <v>1</v>
      </c>
      <c r="AN263" s="1">
        <v>0</v>
      </c>
    </row>
    <row r="264" spans="1:40" hidden="1" x14ac:dyDescent="0.25">
      <c r="A264" s="1">
        <v>15514</v>
      </c>
      <c r="B264" s="1" t="s">
        <v>305</v>
      </c>
      <c r="C264" s="1">
        <v>15</v>
      </c>
      <c r="D264" s="1" t="s">
        <v>245</v>
      </c>
      <c r="E264" s="2">
        <v>800</v>
      </c>
      <c r="F264" s="2">
        <v>13</v>
      </c>
      <c r="G264" s="2">
        <v>0</v>
      </c>
      <c r="H264" s="2">
        <v>0</v>
      </c>
      <c r="I264" s="75">
        <v>1</v>
      </c>
      <c r="J264">
        <v>10</v>
      </c>
      <c r="K264">
        <v>0</v>
      </c>
      <c r="L264">
        <v>0</v>
      </c>
      <c r="M264">
        <v>1</v>
      </c>
      <c r="N264">
        <v>5</v>
      </c>
      <c r="O264">
        <v>0</v>
      </c>
      <c r="P264">
        <v>0</v>
      </c>
      <c r="Q264">
        <v>0</v>
      </c>
      <c r="R264" s="2">
        <v>218</v>
      </c>
      <c r="S264" s="2">
        <v>0</v>
      </c>
      <c r="T264" s="2">
        <v>0</v>
      </c>
      <c r="U264" s="75">
        <v>1</v>
      </c>
      <c r="V264" s="2">
        <v>40</v>
      </c>
      <c r="W264" s="2">
        <v>0</v>
      </c>
      <c r="X264" s="2">
        <v>0</v>
      </c>
      <c r="Y264" s="75">
        <v>0</v>
      </c>
      <c r="Z264" s="2">
        <v>63</v>
      </c>
      <c r="AA264" s="2">
        <v>0</v>
      </c>
      <c r="AB264" s="2">
        <v>0</v>
      </c>
      <c r="AC264" s="75">
        <v>0</v>
      </c>
      <c r="AD264" s="2">
        <v>3479</v>
      </c>
      <c r="AE264" s="3">
        <f t="shared" si="4"/>
        <v>0.22995113538373096</v>
      </c>
      <c r="AF264" s="1">
        <v>0</v>
      </c>
      <c r="AG264" s="1" t="s">
        <v>44</v>
      </c>
      <c r="AH264" s="1" t="s">
        <v>45</v>
      </c>
      <c r="AI264" s="1">
        <v>2.86</v>
      </c>
      <c r="AJ264" s="1">
        <v>0</v>
      </c>
      <c r="AK264" s="1" t="s">
        <v>46</v>
      </c>
      <c r="AL264" s="1">
        <v>1</v>
      </c>
      <c r="AM264" s="1">
        <v>2</v>
      </c>
      <c r="AN264" s="1">
        <v>0</v>
      </c>
    </row>
    <row r="265" spans="1:40" hidden="1" x14ac:dyDescent="0.25">
      <c r="A265" s="1">
        <v>15516</v>
      </c>
      <c r="B265" s="1" t="s">
        <v>306</v>
      </c>
      <c r="C265" s="1">
        <v>15</v>
      </c>
      <c r="D265" s="1" t="s">
        <v>245</v>
      </c>
      <c r="E265" s="2">
        <v>617</v>
      </c>
      <c r="F265" s="2">
        <v>14</v>
      </c>
      <c r="G265" s="2">
        <v>0</v>
      </c>
      <c r="H265" s="2">
        <v>0</v>
      </c>
      <c r="I265" s="75">
        <v>0</v>
      </c>
      <c r="J265">
        <v>14</v>
      </c>
      <c r="K265">
        <v>0</v>
      </c>
      <c r="L265">
        <v>0</v>
      </c>
      <c r="M265">
        <v>0</v>
      </c>
      <c r="N265">
        <v>35</v>
      </c>
      <c r="O265">
        <v>0</v>
      </c>
      <c r="P265">
        <v>4</v>
      </c>
      <c r="Q265">
        <v>0</v>
      </c>
      <c r="R265" s="2">
        <v>148</v>
      </c>
      <c r="S265" s="2">
        <v>0</v>
      </c>
      <c r="T265" s="2">
        <v>12</v>
      </c>
      <c r="U265" s="75">
        <v>1</v>
      </c>
      <c r="V265" s="2">
        <v>37</v>
      </c>
      <c r="W265" s="2">
        <v>0</v>
      </c>
      <c r="X265" s="2">
        <v>0</v>
      </c>
      <c r="Y265" s="75">
        <v>0</v>
      </c>
      <c r="Z265" s="2">
        <v>37</v>
      </c>
      <c r="AA265" s="2">
        <v>0</v>
      </c>
      <c r="AB265" s="2">
        <v>2</v>
      </c>
      <c r="AC265" s="75">
        <v>0</v>
      </c>
      <c r="AD265" s="2">
        <v>36429</v>
      </c>
      <c r="AE265" s="3">
        <f t="shared" si="4"/>
        <v>1.6937055642482636E-2</v>
      </c>
      <c r="AF265" s="1">
        <v>0</v>
      </c>
      <c r="AG265" s="1" t="s">
        <v>40</v>
      </c>
      <c r="AH265" s="1" t="s">
        <v>45</v>
      </c>
      <c r="AI265" s="1">
        <v>2.86</v>
      </c>
      <c r="AJ265" s="1">
        <v>0</v>
      </c>
      <c r="AK265" s="1" t="s">
        <v>46</v>
      </c>
      <c r="AL265" s="1">
        <v>16</v>
      </c>
      <c r="AM265" s="1">
        <v>13</v>
      </c>
      <c r="AN265" s="1">
        <v>0</v>
      </c>
    </row>
    <row r="266" spans="1:40" hidden="1" x14ac:dyDescent="0.25">
      <c r="A266" s="1">
        <v>15518</v>
      </c>
      <c r="B266" s="1" t="s">
        <v>307</v>
      </c>
      <c r="C266" s="1">
        <v>15</v>
      </c>
      <c r="D266" s="1" t="s">
        <v>245</v>
      </c>
      <c r="E266" s="2">
        <v>295</v>
      </c>
      <c r="F266" s="2">
        <v>3</v>
      </c>
      <c r="G266" s="2">
        <v>0</v>
      </c>
      <c r="H266" s="2">
        <v>0</v>
      </c>
      <c r="I266" s="75">
        <v>0</v>
      </c>
      <c r="J266">
        <v>4</v>
      </c>
      <c r="K266">
        <v>0</v>
      </c>
      <c r="L266">
        <v>0</v>
      </c>
      <c r="M266">
        <v>0</v>
      </c>
      <c r="N266">
        <v>10</v>
      </c>
      <c r="O266">
        <v>0</v>
      </c>
      <c r="P266">
        <v>0</v>
      </c>
      <c r="Q266">
        <v>0</v>
      </c>
      <c r="R266" s="2">
        <v>63</v>
      </c>
      <c r="S266" s="2">
        <v>0</v>
      </c>
      <c r="T266" s="2">
        <v>0</v>
      </c>
      <c r="U266" s="75">
        <v>0</v>
      </c>
      <c r="V266" s="2">
        <v>22</v>
      </c>
      <c r="W266" s="2">
        <v>0</v>
      </c>
      <c r="X266" s="2">
        <v>0</v>
      </c>
      <c r="Y266" s="75">
        <v>0</v>
      </c>
      <c r="Z266" s="2">
        <v>6</v>
      </c>
      <c r="AA266" s="2">
        <v>0</v>
      </c>
      <c r="AB266" s="2">
        <v>0</v>
      </c>
      <c r="AC266" s="75">
        <v>1</v>
      </c>
      <c r="AD266" s="2">
        <v>2544</v>
      </c>
      <c r="AE266" s="3">
        <f t="shared" si="4"/>
        <v>0.11595911949685535</v>
      </c>
      <c r="AF266" s="1">
        <v>0</v>
      </c>
      <c r="AG266" s="1" t="s">
        <v>40</v>
      </c>
      <c r="AH266" s="1" t="s">
        <v>45</v>
      </c>
      <c r="AI266" s="1">
        <v>2.86</v>
      </c>
      <c r="AJ266" s="1">
        <v>0</v>
      </c>
      <c r="AK266" s="1" t="s">
        <v>46</v>
      </c>
      <c r="AL266" s="1">
        <v>2</v>
      </c>
      <c r="AM266" s="1">
        <v>1</v>
      </c>
      <c r="AN266" s="1">
        <v>0</v>
      </c>
    </row>
    <row r="267" spans="1:40" hidden="1" x14ac:dyDescent="0.25">
      <c r="A267" s="1">
        <v>15522</v>
      </c>
      <c r="B267" s="1" t="s">
        <v>308</v>
      </c>
      <c r="C267" s="1">
        <v>15</v>
      </c>
      <c r="D267" s="1" t="s">
        <v>245</v>
      </c>
      <c r="E267" s="2">
        <v>28</v>
      </c>
      <c r="F267" s="2">
        <v>0</v>
      </c>
      <c r="G267" s="2">
        <v>0</v>
      </c>
      <c r="H267" s="2">
        <v>0</v>
      </c>
      <c r="I267" s="75">
        <v>0</v>
      </c>
      <c r="J267">
        <v>1</v>
      </c>
      <c r="K267">
        <v>0</v>
      </c>
      <c r="L267">
        <v>0</v>
      </c>
      <c r="M267">
        <v>0</v>
      </c>
      <c r="N267" s="75">
        <v>0</v>
      </c>
      <c r="O267" s="75">
        <v>0</v>
      </c>
      <c r="P267" s="75">
        <v>0</v>
      </c>
      <c r="Q267">
        <v>0</v>
      </c>
      <c r="R267" s="2">
        <v>4</v>
      </c>
      <c r="S267" s="2">
        <v>0</v>
      </c>
      <c r="T267" s="2">
        <v>0</v>
      </c>
      <c r="U267" s="75">
        <v>0</v>
      </c>
      <c r="V267" s="2">
        <v>1</v>
      </c>
      <c r="W267" s="2">
        <v>0</v>
      </c>
      <c r="X267" s="2">
        <v>0</v>
      </c>
      <c r="Y267" s="75">
        <v>0</v>
      </c>
      <c r="Z267" s="2">
        <v>1</v>
      </c>
      <c r="AA267" s="2">
        <v>0</v>
      </c>
      <c r="AB267" s="2">
        <v>0</v>
      </c>
      <c r="AC267" s="75">
        <v>0</v>
      </c>
      <c r="AD267" s="2">
        <v>1814</v>
      </c>
      <c r="AE267" s="3">
        <f t="shared" si="4"/>
        <v>1.5435501653803748E-2</v>
      </c>
      <c r="AF267" s="1">
        <v>0</v>
      </c>
      <c r="AG267" s="1" t="s">
        <v>40</v>
      </c>
      <c r="AH267" s="1" t="s">
        <v>45</v>
      </c>
      <c r="AI267" s="1">
        <v>2.86</v>
      </c>
      <c r="AJ267" s="1">
        <v>0</v>
      </c>
      <c r="AK267" s="1" t="s">
        <v>46</v>
      </c>
      <c r="AL267" s="1">
        <v>1</v>
      </c>
      <c r="AM267" s="1">
        <v>1</v>
      </c>
      <c r="AN267" s="1">
        <v>0</v>
      </c>
    </row>
    <row r="268" spans="1:40" hidden="1" x14ac:dyDescent="0.25">
      <c r="A268" s="1">
        <v>15531</v>
      </c>
      <c r="B268" s="1" t="s">
        <v>309</v>
      </c>
      <c r="C268" s="1">
        <v>15</v>
      </c>
      <c r="D268" s="1" t="s">
        <v>245</v>
      </c>
      <c r="E268" s="2">
        <v>398</v>
      </c>
      <c r="F268" s="2">
        <v>2</v>
      </c>
      <c r="G268" s="2">
        <v>0</v>
      </c>
      <c r="H268" s="2">
        <v>0</v>
      </c>
      <c r="I268" s="75">
        <v>0</v>
      </c>
      <c r="J268">
        <v>5</v>
      </c>
      <c r="K268">
        <v>0</v>
      </c>
      <c r="L268">
        <v>0</v>
      </c>
      <c r="M268">
        <v>0</v>
      </c>
      <c r="N268">
        <v>18</v>
      </c>
      <c r="O268">
        <v>0</v>
      </c>
      <c r="P268">
        <v>0</v>
      </c>
      <c r="Q268">
        <v>0</v>
      </c>
      <c r="R268" s="2">
        <v>82</v>
      </c>
      <c r="S268" s="2">
        <v>0</v>
      </c>
      <c r="T268" s="2">
        <v>1</v>
      </c>
      <c r="U268" s="75">
        <v>1</v>
      </c>
      <c r="V268" s="2">
        <v>26</v>
      </c>
      <c r="W268" s="2">
        <v>0</v>
      </c>
      <c r="X268" s="2">
        <v>0</v>
      </c>
      <c r="Y268" s="75">
        <v>0</v>
      </c>
      <c r="Z268" s="2">
        <v>29</v>
      </c>
      <c r="AA268" s="2">
        <v>0</v>
      </c>
      <c r="AB268" s="2">
        <v>3</v>
      </c>
      <c r="AC268" s="75">
        <v>1</v>
      </c>
      <c r="AD268" s="2">
        <v>7627</v>
      </c>
      <c r="AE268" s="3">
        <f t="shared" si="4"/>
        <v>5.2183033958306022E-2</v>
      </c>
      <c r="AF268" s="1">
        <v>0</v>
      </c>
      <c r="AG268" s="1" t="s">
        <v>40</v>
      </c>
      <c r="AH268" s="1" t="s">
        <v>45</v>
      </c>
      <c r="AI268" s="1">
        <v>2.86</v>
      </c>
      <c r="AJ268" s="1">
        <v>0</v>
      </c>
      <c r="AK268" s="1" t="s">
        <v>46</v>
      </c>
      <c r="AL268" s="1">
        <v>1</v>
      </c>
      <c r="AM268" s="1">
        <v>1</v>
      </c>
      <c r="AN268" s="1">
        <v>0</v>
      </c>
    </row>
    <row r="269" spans="1:40" hidden="1" x14ac:dyDescent="0.25">
      <c r="A269" s="1">
        <v>15533</v>
      </c>
      <c r="B269" s="1" t="s">
        <v>310</v>
      </c>
      <c r="C269" s="1">
        <v>15</v>
      </c>
      <c r="D269" s="1" t="s">
        <v>245</v>
      </c>
      <c r="E269" s="2">
        <v>159</v>
      </c>
      <c r="F269" s="2">
        <v>4</v>
      </c>
      <c r="G269" s="2">
        <v>0</v>
      </c>
      <c r="H269" s="2">
        <v>0</v>
      </c>
      <c r="I269" s="75">
        <v>1</v>
      </c>
      <c r="J269" s="75">
        <v>0</v>
      </c>
      <c r="K269" s="75">
        <v>0</v>
      </c>
      <c r="L269" s="75">
        <v>0</v>
      </c>
      <c r="M269">
        <v>0</v>
      </c>
      <c r="N269">
        <v>2</v>
      </c>
      <c r="O269">
        <v>0</v>
      </c>
      <c r="P269">
        <v>0</v>
      </c>
      <c r="Q269">
        <v>0</v>
      </c>
      <c r="R269" s="2">
        <v>23</v>
      </c>
      <c r="S269" s="2">
        <v>0</v>
      </c>
      <c r="T269" s="2">
        <v>0</v>
      </c>
      <c r="U269" s="75">
        <v>0</v>
      </c>
      <c r="V269" s="2">
        <v>6</v>
      </c>
      <c r="W269" s="2">
        <v>0</v>
      </c>
      <c r="X269" s="2">
        <v>0</v>
      </c>
      <c r="Y269" s="75">
        <v>0</v>
      </c>
      <c r="Z269" s="2">
        <v>9</v>
      </c>
      <c r="AA269" s="2">
        <v>0</v>
      </c>
      <c r="AB269" s="2">
        <v>0</v>
      </c>
      <c r="AC269" s="75">
        <v>0</v>
      </c>
      <c r="AD269" s="2">
        <v>2795</v>
      </c>
      <c r="AE269" s="3">
        <f t="shared" si="4"/>
        <v>5.6887298747763861E-2</v>
      </c>
      <c r="AF269" s="1">
        <v>0</v>
      </c>
      <c r="AG269" s="1" t="s">
        <v>40</v>
      </c>
      <c r="AH269" s="1" t="s">
        <v>45</v>
      </c>
      <c r="AI269" s="1">
        <v>2.86</v>
      </c>
      <c r="AJ269" s="1">
        <v>0</v>
      </c>
      <c r="AK269" s="1" t="s">
        <v>46</v>
      </c>
      <c r="AL269" s="1">
        <v>1</v>
      </c>
      <c r="AM269" s="1">
        <v>1</v>
      </c>
      <c r="AN269" s="1">
        <v>0</v>
      </c>
    </row>
    <row r="270" spans="1:40" hidden="1" x14ac:dyDescent="0.25">
      <c r="A270" s="1">
        <v>15537</v>
      </c>
      <c r="B270" s="1" t="s">
        <v>311</v>
      </c>
      <c r="C270" s="1">
        <v>15</v>
      </c>
      <c r="D270" s="1" t="s">
        <v>245</v>
      </c>
      <c r="E270" s="2">
        <v>81</v>
      </c>
      <c r="F270" s="2">
        <v>1</v>
      </c>
      <c r="G270" s="2">
        <v>0</v>
      </c>
      <c r="H270" s="2">
        <v>0</v>
      </c>
      <c r="I270" s="75">
        <v>0</v>
      </c>
      <c r="J270">
        <v>1</v>
      </c>
      <c r="K270">
        <v>0</v>
      </c>
      <c r="L270">
        <v>0</v>
      </c>
      <c r="M270">
        <v>0</v>
      </c>
      <c r="N270">
        <v>10</v>
      </c>
      <c r="O270">
        <v>0</v>
      </c>
      <c r="P270">
        <v>0</v>
      </c>
      <c r="Q270">
        <v>0</v>
      </c>
      <c r="R270" s="2">
        <v>17</v>
      </c>
      <c r="S270" s="2">
        <v>0</v>
      </c>
      <c r="T270" s="2">
        <v>0</v>
      </c>
      <c r="U270" s="75">
        <v>0</v>
      </c>
      <c r="V270" s="2">
        <v>9</v>
      </c>
      <c r="W270" s="2">
        <v>0</v>
      </c>
      <c r="X270" s="2">
        <v>0</v>
      </c>
      <c r="Y270" s="75">
        <v>0</v>
      </c>
      <c r="Z270" s="2">
        <v>6</v>
      </c>
      <c r="AA270" s="2">
        <v>0</v>
      </c>
      <c r="AB270" s="2">
        <v>0</v>
      </c>
      <c r="AC270" s="75">
        <v>0</v>
      </c>
      <c r="AD270" s="2">
        <v>4515</v>
      </c>
      <c r="AE270" s="3">
        <f t="shared" si="4"/>
        <v>1.7940199335548173E-2</v>
      </c>
      <c r="AF270" s="1">
        <v>0</v>
      </c>
      <c r="AG270" s="1" t="s">
        <v>40</v>
      </c>
      <c r="AH270" s="1" t="s">
        <v>45</v>
      </c>
      <c r="AI270" s="1">
        <v>2.86</v>
      </c>
      <c r="AJ270" s="1">
        <v>0</v>
      </c>
      <c r="AK270" s="1" t="s">
        <v>46</v>
      </c>
      <c r="AL270" s="1">
        <v>2</v>
      </c>
      <c r="AM270" s="1">
        <v>2</v>
      </c>
      <c r="AN270" s="1">
        <v>0</v>
      </c>
    </row>
    <row r="271" spans="1:40" hidden="1" x14ac:dyDescent="0.25">
      <c r="A271" s="1">
        <v>15542</v>
      </c>
      <c r="B271" s="1" t="s">
        <v>312</v>
      </c>
      <c r="C271" s="1">
        <v>15</v>
      </c>
      <c r="D271" s="1" t="s">
        <v>245</v>
      </c>
      <c r="E271" s="2">
        <v>70</v>
      </c>
      <c r="F271" s="2">
        <v>3</v>
      </c>
      <c r="G271" s="2">
        <v>0</v>
      </c>
      <c r="H271" s="2">
        <v>0</v>
      </c>
      <c r="I271" s="75">
        <v>0</v>
      </c>
      <c r="J271">
        <v>2</v>
      </c>
      <c r="K271">
        <v>0</v>
      </c>
      <c r="L271">
        <v>0</v>
      </c>
      <c r="M271">
        <v>0</v>
      </c>
      <c r="N271">
        <v>5</v>
      </c>
      <c r="O271">
        <v>0</v>
      </c>
      <c r="P271">
        <v>0</v>
      </c>
      <c r="Q271">
        <v>1</v>
      </c>
      <c r="R271" s="2">
        <v>26</v>
      </c>
      <c r="S271" s="2">
        <v>0</v>
      </c>
      <c r="T271" s="2">
        <v>0</v>
      </c>
      <c r="U271" s="75">
        <v>1</v>
      </c>
      <c r="V271" s="2">
        <v>14</v>
      </c>
      <c r="W271" s="2">
        <v>0</v>
      </c>
      <c r="X271" s="2">
        <v>0</v>
      </c>
      <c r="Y271" s="75">
        <v>1</v>
      </c>
      <c r="Z271" s="2">
        <v>8</v>
      </c>
      <c r="AA271" s="2">
        <v>0</v>
      </c>
      <c r="AB271" s="2">
        <v>0</v>
      </c>
      <c r="AC271" s="75">
        <v>1</v>
      </c>
      <c r="AD271" s="2">
        <v>7193</v>
      </c>
      <c r="AE271" s="3">
        <f t="shared" si="4"/>
        <v>9.7316835812595575E-3</v>
      </c>
      <c r="AF271" s="1">
        <v>0</v>
      </c>
      <c r="AG271" s="1" t="s">
        <v>40</v>
      </c>
      <c r="AH271" s="1" t="s">
        <v>45</v>
      </c>
      <c r="AI271" s="1">
        <v>2.86</v>
      </c>
      <c r="AJ271" s="1">
        <v>0</v>
      </c>
      <c r="AK271" s="1" t="s">
        <v>46</v>
      </c>
      <c r="AL271" s="1">
        <v>1</v>
      </c>
      <c r="AM271" s="1">
        <v>1</v>
      </c>
      <c r="AN271" s="1">
        <v>0</v>
      </c>
    </row>
    <row r="272" spans="1:40" hidden="1" x14ac:dyDescent="0.25">
      <c r="A272" s="1">
        <v>15550</v>
      </c>
      <c r="B272" s="1" t="s">
        <v>313</v>
      </c>
      <c r="C272" s="1">
        <v>15</v>
      </c>
      <c r="D272" s="1" t="s">
        <v>245</v>
      </c>
      <c r="E272" s="2">
        <v>120</v>
      </c>
      <c r="F272" s="2">
        <v>2</v>
      </c>
      <c r="G272" s="2">
        <v>0</v>
      </c>
      <c r="H272" s="2">
        <v>0</v>
      </c>
      <c r="I272" s="75">
        <v>0</v>
      </c>
      <c r="J272" s="75">
        <v>0</v>
      </c>
      <c r="K272" s="75">
        <v>0</v>
      </c>
      <c r="L272" s="75">
        <v>0</v>
      </c>
      <c r="M272">
        <v>0</v>
      </c>
      <c r="N272">
        <v>2</v>
      </c>
      <c r="O272">
        <v>0</v>
      </c>
      <c r="P272">
        <v>0</v>
      </c>
      <c r="Q272">
        <v>0</v>
      </c>
      <c r="R272" s="2">
        <v>37</v>
      </c>
      <c r="S272" s="2">
        <v>0</v>
      </c>
      <c r="T272" s="2">
        <v>0</v>
      </c>
      <c r="U272" s="75">
        <v>0</v>
      </c>
      <c r="V272" s="2">
        <v>3</v>
      </c>
      <c r="W272" s="2">
        <v>0</v>
      </c>
      <c r="X272" s="2">
        <v>0</v>
      </c>
      <c r="Y272" s="75">
        <v>0</v>
      </c>
      <c r="Z272" s="2">
        <v>2</v>
      </c>
      <c r="AA272" s="2">
        <v>0</v>
      </c>
      <c r="AB272" s="2">
        <v>0</v>
      </c>
      <c r="AC272" s="75">
        <v>0</v>
      </c>
      <c r="AD272" s="2">
        <v>1875</v>
      </c>
      <c r="AE272" s="3">
        <f t="shared" si="4"/>
        <v>6.4000000000000001E-2</v>
      </c>
      <c r="AF272" s="1">
        <v>0</v>
      </c>
      <c r="AG272" s="1" t="s">
        <v>40</v>
      </c>
      <c r="AH272" s="1" t="s">
        <v>45</v>
      </c>
      <c r="AI272" s="1">
        <v>2.86</v>
      </c>
      <c r="AJ272" s="1">
        <v>0</v>
      </c>
      <c r="AK272" s="1" t="s">
        <v>46</v>
      </c>
      <c r="AL272" s="1">
        <v>1</v>
      </c>
      <c r="AM272" s="1">
        <v>1</v>
      </c>
      <c r="AN272" s="1">
        <v>0</v>
      </c>
    </row>
    <row r="273" spans="1:40" hidden="1" x14ac:dyDescent="0.25">
      <c r="A273" s="1">
        <v>15572</v>
      </c>
      <c r="B273" s="1" t="s">
        <v>314</v>
      </c>
      <c r="C273" s="1">
        <v>15</v>
      </c>
      <c r="D273" s="1" t="s">
        <v>245</v>
      </c>
      <c r="E273" s="2">
        <v>5066</v>
      </c>
      <c r="F273" s="2">
        <v>97</v>
      </c>
      <c r="G273" s="2">
        <v>2</v>
      </c>
      <c r="H273" s="2">
        <v>4</v>
      </c>
      <c r="I273" s="75">
        <v>4</v>
      </c>
      <c r="J273">
        <v>79</v>
      </c>
      <c r="K273">
        <v>0</v>
      </c>
      <c r="L273">
        <v>10</v>
      </c>
      <c r="M273">
        <v>1</v>
      </c>
      <c r="N273">
        <v>220</v>
      </c>
      <c r="O273">
        <v>0</v>
      </c>
      <c r="P273">
        <v>74</v>
      </c>
      <c r="Q273">
        <v>39</v>
      </c>
      <c r="R273" s="2">
        <v>1224</v>
      </c>
      <c r="S273" s="2">
        <v>1</v>
      </c>
      <c r="T273" s="2">
        <v>128</v>
      </c>
      <c r="U273" s="75">
        <v>129</v>
      </c>
      <c r="V273" s="2">
        <v>377</v>
      </c>
      <c r="W273" s="2">
        <v>0</v>
      </c>
      <c r="X273" s="2">
        <v>37</v>
      </c>
      <c r="Y273" s="75">
        <v>36</v>
      </c>
      <c r="Z273" s="2">
        <v>314</v>
      </c>
      <c r="AA273" s="2">
        <v>1</v>
      </c>
      <c r="AB273" s="2">
        <v>31</v>
      </c>
      <c r="AC273" s="75">
        <v>20</v>
      </c>
      <c r="AD273" s="2">
        <v>50667</v>
      </c>
      <c r="AE273" s="3">
        <f t="shared" si="4"/>
        <v>9.9986184301419076E-2</v>
      </c>
      <c r="AF273" s="1">
        <v>0</v>
      </c>
      <c r="AG273" s="1" t="s">
        <v>44</v>
      </c>
      <c r="AH273" s="1" t="s">
        <v>45</v>
      </c>
      <c r="AI273" s="1">
        <v>2.86</v>
      </c>
      <c r="AJ273" s="1">
        <v>0</v>
      </c>
      <c r="AK273" s="1" t="s">
        <v>46</v>
      </c>
      <c r="AL273" s="1">
        <v>10</v>
      </c>
      <c r="AM273" s="1">
        <v>10</v>
      </c>
      <c r="AN273" s="1">
        <v>1</v>
      </c>
    </row>
    <row r="274" spans="1:40" hidden="1" x14ac:dyDescent="0.25">
      <c r="A274" s="1">
        <v>15580</v>
      </c>
      <c r="B274" s="1" t="s">
        <v>315</v>
      </c>
      <c r="C274" s="1">
        <v>15</v>
      </c>
      <c r="D274" s="1" t="s">
        <v>245</v>
      </c>
      <c r="E274" s="2">
        <v>260</v>
      </c>
      <c r="F274" s="2">
        <v>4</v>
      </c>
      <c r="G274" s="2">
        <v>0</v>
      </c>
      <c r="H274" s="2">
        <v>0</v>
      </c>
      <c r="I274" s="75">
        <v>0</v>
      </c>
      <c r="J274">
        <v>5</v>
      </c>
      <c r="K274">
        <v>0</v>
      </c>
      <c r="L274">
        <v>0</v>
      </c>
      <c r="M274">
        <v>0</v>
      </c>
      <c r="N274">
        <v>7</v>
      </c>
      <c r="O274">
        <v>0</v>
      </c>
      <c r="P274">
        <v>0</v>
      </c>
      <c r="Q274">
        <v>0</v>
      </c>
      <c r="R274" s="2">
        <v>119</v>
      </c>
      <c r="S274" s="2">
        <v>0</v>
      </c>
      <c r="T274" s="2">
        <v>0</v>
      </c>
      <c r="U274" s="75">
        <v>3</v>
      </c>
      <c r="V274" s="2">
        <v>16</v>
      </c>
      <c r="W274" s="2">
        <v>0</v>
      </c>
      <c r="X274" s="2">
        <v>0</v>
      </c>
      <c r="Y274" s="75">
        <v>0</v>
      </c>
      <c r="Z274" s="2">
        <v>26</v>
      </c>
      <c r="AA274" s="2">
        <v>0</v>
      </c>
      <c r="AB274" s="2">
        <v>0</v>
      </c>
      <c r="AC274" s="75">
        <v>2</v>
      </c>
      <c r="AD274" s="2">
        <v>5272</v>
      </c>
      <c r="AE274" s="3">
        <f t="shared" si="4"/>
        <v>4.9317147192716237E-2</v>
      </c>
      <c r="AF274" s="1">
        <v>0</v>
      </c>
      <c r="AG274" s="1" t="s">
        <v>40</v>
      </c>
      <c r="AH274" s="1" t="s">
        <v>45</v>
      </c>
      <c r="AI274" s="1">
        <v>2.86</v>
      </c>
      <c r="AJ274" s="1">
        <v>0</v>
      </c>
      <c r="AK274" s="1" t="s">
        <v>46</v>
      </c>
      <c r="AL274" s="1">
        <v>3</v>
      </c>
      <c r="AM274" s="1">
        <v>3</v>
      </c>
      <c r="AN274" s="1">
        <v>0</v>
      </c>
    </row>
    <row r="275" spans="1:40" hidden="1" x14ac:dyDescent="0.25">
      <c r="A275" s="1">
        <v>15599</v>
      </c>
      <c r="B275" s="1" t="s">
        <v>316</v>
      </c>
      <c r="C275" s="1">
        <v>15</v>
      </c>
      <c r="D275" s="1" t="s">
        <v>245</v>
      </c>
      <c r="E275" s="2">
        <v>148</v>
      </c>
      <c r="F275" s="2">
        <v>2</v>
      </c>
      <c r="G275" s="2">
        <v>0</v>
      </c>
      <c r="H275" s="2">
        <v>0</v>
      </c>
      <c r="I275" s="75">
        <v>0</v>
      </c>
      <c r="J275">
        <v>5</v>
      </c>
      <c r="K275">
        <v>0</v>
      </c>
      <c r="L275">
        <v>0</v>
      </c>
      <c r="M275">
        <v>0</v>
      </c>
      <c r="N275">
        <v>2</v>
      </c>
      <c r="O275">
        <v>0</v>
      </c>
      <c r="P275">
        <v>0</v>
      </c>
      <c r="Q275">
        <v>0</v>
      </c>
      <c r="R275" s="2">
        <v>39</v>
      </c>
      <c r="S275" s="2">
        <v>0</v>
      </c>
      <c r="T275" s="2">
        <v>4</v>
      </c>
      <c r="U275" s="75">
        <v>0</v>
      </c>
      <c r="V275" s="2">
        <v>26</v>
      </c>
      <c r="W275" s="2">
        <v>0</v>
      </c>
      <c r="X275" s="2">
        <v>5</v>
      </c>
      <c r="Y275" s="75">
        <v>0</v>
      </c>
      <c r="Z275" s="2">
        <v>24</v>
      </c>
      <c r="AA275" s="2">
        <v>0</v>
      </c>
      <c r="AB275" s="2">
        <v>1</v>
      </c>
      <c r="AC275" s="75">
        <v>0</v>
      </c>
      <c r="AD275" s="2">
        <v>10644</v>
      </c>
      <c r="AE275" s="3">
        <f t="shared" si="4"/>
        <v>1.3904547162720781E-2</v>
      </c>
      <c r="AF275" s="1">
        <v>0</v>
      </c>
      <c r="AG275" s="1" t="s">
        <v>40</v>
      </c>
      <c r="AH275" s="1" t="s">
        <v>45</v>
      </c>
      <c r="AI275" s="1">
        <v>2.86</v>
      </c>
      <c r="AJ275" s="1">
        <v>0</v>
      </c>
      <c r="AK275" s="1" t="s">
        <v>46</v>
      </c>
      <c r="AL275" s="1">
        <v>1</v>
      </c>
      <c r="AM275" s="1">
        <v>1</v>
      </c>
      <c r="AN275" s="1">
        <v>0</v>
      </c>
    </row>
    <row r="276" spans="1:40" hidden="1" x14ac:dyDescent="0.25">
      <c r="A276" s="1">
        <v>15600</v>
      </c>
      <c r="B276" s="1" t="s">
        <v>317</v>
      </c>
      <c r="C276" s="1">
        <v>15</v>
      </c>
      <c r="D276" s="1" t="s">
        <v>245</v>
      </c>
      <c r="E276" s="2">
        <v>144</v>
      </c>
      <c r="F276" s="2">
        <v>2</v>
      </c>
      <c r="G276" s="2">
        <v>0</v>
      </c>
      <c r="H276" s="2">
        <v>0</v>
      </c>
      <c r="I276" s="75">
        <v>0</v>
      </c>
      <c r="J276">
        <v>1</v>
      </c>
      <c r="K276">
        <v>0</v>
      </c>
      <c r="L276">
        <v>0</v>
      </c>
      <c r="M276">
        <v>0</v>
      </c>
      <c r="N276">
        <v>5</v>
      </c>
      <c r="O276">
        <v>0</v>
      </c>
      <c r="P276">
        <v>0</v>
      </c>
      <c r="Q276">
        <v>0</v>
      </c>
      <c r="R276" s="2">
        <v>64</v>
      </c>
      <c r="S276" s="2">
        <v>0</v>
      </c>
      <c r="T276" s="2">
        <v>2</v>
      </c>
      <c r="U276" s="75">
        <v>2</v>
      </c>
      <c r="V276" s="2">
        <v>17</v>
      </c>
      <c r="W276" s="2">
        <v>0</v>
      </c>
      <c r="X276" s="2">
        <v>0</v>
      </c>
      <c r="Y276" s="75">
        <v>0</v>
      </c>
      <c r="Z276" s="2">
        <v>13</v>
      </c>
      <c r="AA276" s="2">
        <v>0</v>
      </c>
      <c r="AB276" s="2">
        <v>0</v>
      </c>
      <c r="AC276" s="75">
        <v>0</v>
      </c>
      <c r="AD276" s="2">
        <v>8518</v>
      </c>
      <c r="AE276" s="3">
        <f t="shared" si="4"/>
        <v>1.6905376849025593E-2</v>
      </c>
      <c r="AF276" s="1">
        <v>0</v>
      </c>
      <c r="AG276" s="1" t="s">
        <v>40</v>
      </c>
      <c r="AH276" s="1" t="s">
        <v>45</v>
      </c>
      <c r="AI276" s="1">
        <v>2.86</v>
      </c>
      <c r="AJ276" s="1">
        <v>0</v>
      </c>
      <c r="AK276" s="1" t="s">
        <v>46</v>
      </c>
      <c r="AL276" s="1">
        <v>1</v>
      </c>
      <c r="AM276" s="1">
        <v>1</v>
      </c>
      <c r="AN276" s="1">
        <v>0</v>
      </c>
    </row>
    <row r="277" spans="1:40" hidden="1" x14ac:dyDescent="0.25">
      <c r="A277" s="1">
        <v>15621</v>
      </c>
      <c r="B277" s="1" t="s">
        <v>318</v>
      </c>
      <c r="C277" s="1">
        <v>15</v>
      </c>
      <c r="D277" s="1" t="s">
        <v>245</v>
      </c>
      <c r="E277" s="2">
        <v>83</v>
      </c>
      <c r="F277" s="2">
        <v>1</v>
      </c>
      <c r="G277" s="2">
        <v>0</v>
      </c>
      <c r="H277" s="2">
        <v>0</v>
      </c>
      <c r="I277" s="75">
        <v>0</v>
      </c>
      <c r="J277" s="75">
        <v>0</v>
      </c>
      <c r="K277" s="75">
        <v>0</v>
      </c>
      <c r="L277" s="75">
        <v>0</v>
      </c>
      <c r="M277">
        <v>0</v>
      </c>
      <c r="N277" s="75">
        <v>0</v>
      </c>
      <c r="O277" s="75">
        <v>0</v>
      </c>
      <c r="P277" s="75">
        <v>0</v>
      </c>
      <c r="Q277">
        <v>0</v>
      </c>
      <c r="R277" s="2">
        <v>25</v>
      </c>
      <c r="S277" s="2">
        <v>0</v>
      </c>
      <c r="T277" s="2">
        <v>1</v>
      </c>
      <c r="U277" s="75">
        <v>0</v>
      </c>
      <c r="V277" s="2">
        <v>5</v>
      </c>
      <c r="W277" s="2">
        <v>0</v>
      </c>
      <c r="X277" s="2">
        <v>0</v>
      </c>
      <c r="Y277" s="75">
        <v>0</v>
      </c>
      <c r="Z277" s="2">
        <v>3</v>
      </c>
      <c r="AA277" s="2">
        <v>0</v>
      </c>
      <c r="AB277" s="2">
        <v>0</v>
      </c>
      <c r="AC277" s="75">
        <v>0</v>
      </c>
      <c r="AD277" s="2">
        <v>2548</v>
      </c>
      <c r="AE277" s="3">
        <f t="shared" si="4"/>
        <v>3.2574568288854001E-2</v>
      </c>
      <c r="AF277" s="1">
        <v>0</v>
      </c>
      <c r="AG277" s="1" t="s">
        <v>40</v>
      </c>
      <c r="AH277" s="1" t="s">
        <v>45</v>
      </c>
      <c r="AI277" s="1">
        <v>2.86</v>
      </c>
      <c r="AJ277" s="1">
        <v>0</v>
      </c>
      <c r="AK277" s="1" t="s">
        <v>46</v>
      </c>
      <c r="AL277" s="1">
        <v>1</v>
      </c>
      <c r="AM277" s="1">
        <v>1</v>
      </c>
      <c r="AN277" s="1">
        <v>0</v>
      </c>
    </row>
    <row r="278" spans="1:40" hidden="1" x14ac:dyDescent="0.25">
      <c r="A278" s="1">
        <v>15632</v>
      </c>
      <c r="B278" s="1" t="s">
        <v>319</v>
      </c>
      <c r="C278" s="1">
        <v>15</v>
      </c>
      <c r="D278" s="1" t="s">
        <v>245</v>
      </c>
      <c r="E278" s="2">
        <v>125</v>
      </c>
      <c r="F278" s="2">
        <v>2</v>
      </c>
      <c r="G278" s="2">
        <v>0</v>
      </c>
      <c r="H278" s="2">
        <v>0</v>
      </c>
      <c r="I278" s="75">
        <v>0</v>
      </c>
      <c r="J278">
        <v>4</v>
      </c>
      <c r="K278">
        <v>0</v>
      </c>
      <c r="L278">
        <v>0</v>
      </c>
      <c r="M278">
        <v>0</v>
      </c>
      <c r="N278">
        <v>1</v>
      </c>
      <c r="O278">
        <v>0</v>
      </c>
      <c r="P278">
        <v>0</v>
      </c>
      <c r="Q278">
        <v>0</v>
      </c>
      <c r="R278" s="2">
        <v>77</v>
      </c>
      <c r="S278" s="2">
        <v>0</v>
      </c>
      <c r="T278" s="2">
        <v>1</v>
      </c>
      <c r="U278" s="75">
        <v>1</v>
      </c>
      <c r="V278" s="2">
        <v>14</v>
      </c>
      <c r="W278" s="2">
        <v>0</v>
      </c>
      <c r="X278" s="2">
        <v>0</v>
      </c>
      <c r="Y278" s="75">
        <v>2</v>
      </c>
      <c r="Z278" s="2">
        <v>14</v>
      </c>
      <c r="AA278" s="2">
        <v>0</v>
      </c>
      <c r="AB278" s="2">
        <v>0</v>
      </c>
      <c r="AC278" s="75">
        <v>1</v>
      </c>
      <c r="AD278" s="2">
        <v>14623</v>
      </c>
      <c r="AE278" s="3">
        <f t="shared" si="4"/>
        <v>8.5481775285509137E-3</v>
      </c>
      <c r="AF278" s="1">
        <v>0</v>
      </c>
      <c r="AG278" s="1" t="s">
        <v>40</v>
      </c>
      <c r="AH278" s="1" t="s">
        <v>45</v>
      </c>
      <c r="AI278" s="1">
        <v>2.86</v>
      </c>
      <c r="AJ278" s="1">
        <v>0</v>
      </c>
      <c r="AK278" s="1" t="s">
        <v>46</v>
      </c>
      <c r="AL278" s="1">
        <v>1</v>
      </c>
      <c r="AM278" s="1">
        <v>1</v>
      </c>
      <c r="AN278" s="1">
        <v>0</v>
      </c>
    </row>
    <row r="279" spans="1:40" hidden="1" x14ac:dyDescent="0.25">
      <c r="A279" s="1">
        <v>15638</v>
      </c>
      <c r="B279" s="1" t="s">
        <v>320</v>
      </c>
      <c r="C279" s="1">
        <v>15</v>
      </c>
      <c r="D279" s="1" t="s">
        <v>245</v>
      </c>
      <c r="E279" s="2">
        <v>59</v>
      </c>
      <c r="F279" s="2">
        <v>1</v>
      </c>
      <c r="G279" s="2">
        <v>0</v>
      </c>
      <c r="H279" s="2">
        <v>0</v>
      </c>
      <c r="I279" s="75">
        <v>0</v>
      </c>
      <c r="J279">
        <v>1</v>
      </c>
      <c r="K279">
        <v>0</v>
      </c>
      <c r="L279">
        <v>0</v>
      </c>
      <c r="M279">
        <v>0</v>
      </c>
      <c r="N279">
        <v>13</v>
      </c>
      <c r="O279">
        <v>0</v>
      </c>
      <c r="P279">
        <v>0</v>
      </c>
      <c r="Q279">
        <v>0</v>
      </c>
      <c r="R279" s="2">
        <v>24</v>
      </c>
      <c r="S279" s="2">
        <v>0</v>
      </c>
      <c r="T279" s="2">
        <v>0</v>
      </c>
      <c r="U279" s="75">
        <v>1</v>
      </c>
      <c r="V279" s="2">
        <v>21</v>
      </c>
      <c r="W279" s="2">
        <v>0</v>
      </c>
      <c r="X279" s="2">
        <v>0</v>
      </c>
      <c r="Y279" s="75">
        <v>0</v>
      </c>
      <c r="Z279" s="2">
        <v>9</v>
      </c>
      <c r="AA279" s="2">
        <v>0</v>
      </c>
      <c r="AB279" s="2">
        <v>0</v>
      </c>
      <c r="AC279" s="75">
        <v>0</v>
      </c>
      <c r="AD279" s="2">
        <v>5933</v>
      </c>
      <c r="AE279" s="3">
        <f t="shared" si="4"/>
        <v>9.9443788976908819E-3</v>
      </c>
      <c r="AF279" s="1">
        <v>0</v>
      </c>
      <c r="AG279" s="1" t="s">
        <v>40</v>
      </c>
      <c r="AH279" s="1" t="s">
        <v>45</v>
      </c>
      <c r="AI279" s="1">
        <v>2.86</v>
      </c>
      <c r="AJ279" s="1">
        <v>0</v>
      </c>
      <c r="AK279" s="1" t="s">
        <v>46</v>
      </c>
      <c r="AL279" s="1">
        <v>2</v>
      </c>
      <c r="AM279" s="1">
        <v>1</v>
      </c>
      <c r="AN279" s="1">
        <v>0</v>
      </c>
    </row>
    <row r="280" spans="1:40" hidden="1" x14ac:dyDescent="0.25">
      <c r="A280" s="1">
        <v>15646</v>
      </c>
      <c r="B280" s="1" t="s">
        <v>321</v>
      </c>
      <c r="C280" s="1">
        <v>15</v>
      </c>
      <c r="D280" s="1" t="s">
        <v>245</v>
      </c>
      <c r="E280" s="2">
        <v>822</v>
      </c>
      <c r="F280" s="2">
        <v>13</v>
      </c>
      <c r="G280" s="2">
        <v>0</v>
      </c>
      <c r="H280" s="2">
        <v>1</v>
      </c>
      <c r="I280" s="75">
        <v>1</v>
      </c>
      <c r="J280">
        <v>12</v>
      </c>
      <c r="K280">
        <v>0</v>
      </c>
      <c r="L280">
        <v>4</v>
      </c>
      <c r="M280">
        <v>1</v>
      </c>
      <c r="N280">
        <v>43</v>
      </c>
      <c r="O280">
        <v>0</v>
      </c>
      <c r="P280">
        <v>31</v>
      </c>
      <c r="Q280">
        <v>10</v>
      </c>
      <c r="R280" s="2">
        <v>209</v>
      </c>
      <c r="S280" s="2">
        <v>0</v>
      </c>
      <c r="T280" s="2">
        <v>39</v>
      </c>
      <c r="U280" s="75">
        <v>27</v>
      </c>
      <c r="V280" s="2">
        <v>75</v>
      </c>
      <c r="W280" s="2">
        <v>0</v>
      </c>
      <c r="X280" s="2">
        <v>18</v>
      </c>
      <c r="Y280" s="75">
        <v>5</v>
      </c>
      <c r="Z280" s="2">
        <v>61</v>
      </c>
      <c r="AA280" s="2">
        <v>0</v>
      </c>
      <c r="AB280" s="2">
        <v>5</v>
      </c>
      <c r="AC280" s="75">
        <v>9</v>
      </c>
      <c r="AD280" s="2">
        <v>19850</v>
      </c>
      <c r="AE280" s="3">
        <f t="shared" si="4"/>
        <v>4.1410579345088162E-2</v>
      </c>
      <c r="AF280" s="1">
        <v>0</v>
      </c>
      <c r="AG280" s="1" t="s">
        <v>40</v>
      </c>
      <c r="AH280" s="1" t="s">
        <v>45</v>
      </c>
      <c r="AI280" s="1">
        <v>2.86</v>
      </c>
      <c r="AJ280" s="1">
        <v>0</v>
      </c>
      <c r="AK280" s="1" t="s">
        <v>46</v>
      </c>
      <c r="AL280" s="1">
        <v>10</v>
      </c>
      <c r="AM280" s="1">
        <v>8</v>
      </c>
      <c r="AN280" s="1">
        <v>0</v>
      </c>
    </row>
    <row r="281" spans="1:40" hidden="1" x14ac:dyDescent="0.25">
      <c r="A281" s="1">
        <v>15660</v>
      </c>
      <c r="B281" s="1" t="s">
        <v>322</v>
      </c>
      <c r="C281" s="1">
        <v>15</v>
      </c>
      <c r="D281" s="1" t="s">
        <v>245</v>
      </c>
      <c r="E281" s="2">
        <v>46</v>
      </c>
      <c r="F281" s="2">
        <v>0</v>
      </c>
      <c r="G281" s="2">
        <v>0</v>
      </c>
      <c r="H281" s="2">
        <v>0</v>
      </c>
      <c r="I281" s="75">
        <v>0</v>
      </c>
      <c r="J281">
        <v>2</v>
      </c>
      <c r="K281">
        <v>0</v>
      </c>
      <c r="L281">
        <v>0</v>
      </c>
      <c r="M281">
        <v>0</v>
      </c>
      <c r="N281">
        <v>3</v>
      </c>
      <c r="O281">
        <v>0</v>
      </c>
      <c r="P281">
        <v>0</v>
      </c>
      <c r="Q281">
        <v>2</v>
      </c>
      <c r="R281" s="2">
        <v>35</v>
      </c>
      <c r="S281" s="2">
        <v>0</v>
      </c>
      <c r="T281" s="2">
        <v>0</v>
      </c>
      <c r="U281" s="75">
        <v>3</v>
      </c>
      <c r="V281" s="2">
        <v>22</v>
      </c>
      <c r="W281" s="2">
        <v>0</v>
      </c>
      <c r="X281" s="2">
        <v>0</v>
      </c>
      <c r="Y281" s="75">
        <v>0</v>
      </c>
      <c r="Z281" s="2">
        <v>9</v>
      </c>
      <c r="AA281" s="2">
        <v>0</v>
      </c>
      <c r="AB281" s="2">
        <v>0</v>
      </c>
      <c r="AC281" s="75">
        <v>1</v>
      </c>
      <c r="AD281" s="2">
        <v>1767</v>
      </c>
      <c r="AE281" s="3">
        <f t="shared" si="4"/>
        <v>2.6032823995472552E-2</v>
      </c>
      <c r="AF281" s="1">
        <v>0</v>
      </c>
      <c r="AG281" s="1" t="s">
        <v>40</v>
      </c>
      <c r="AH281" s="1" t="s">
        <v>45</v>
      </c>
      <c r="AI281" s="1">
        <v>2.86</v>
      </c>
      <c r="AJ281" s="1">
        <v>0</v>
      </c>
      <c r="AK281" s="1" t="s">
        <v>46</v>
      </c>
      <c r="AL281" s="1">
        <v>1</v>
      </c>
      <c r="AM281" s="1">
        <v>1</v>
      </c>
      <c r="AN281" s="1">
        <v>0</v>
      </c>
    </row>
    <row r="282" spans="1:40" hidden="1" x14ac:dyDescent="0.25">
      <c r="A282" s="1">
        <v>15664</v>
      </c>
      <c r="B282" s="1" t="s">
        <v>323</v>
      </c>
      <c r="C282" s="1">
        <v>15</v>
      </c>
      <c r="D282" s="1" t="s">
        <v>245</v>
      </c>
      <c r="E282" s="2">
        <v>159</v>
      </c>
      <c r="F282" s="2">
        <v>7</v>
      </c>
      <c r="G282" s="2">
        <v>0</v>
      </c>
      <c r="H282" s="2">
        <v>0</v>
      </c>
      <c r="I282" s="75">
        <v>0</v>
      </c>
      <c r="J282">
        <v>5</v>
      </c>
      <c r="K282">
        <v>0</v>
      </c>
      <c r="L282">
        <v>0</v>
      </c>
      <c r="M282">
        <v>0</v>
      </c>
      <c r="N282">
        <v>4</v>
      </c>
      <c r="O282">
        <v>0</v>
      </c>
      <c r="P282">
        <v>0</v>
      </c>
      <c r="Q282">
        <v>0</v>
      </c>
      <c r="R282" s="2">
        <v>80</v>
      </c>
      <c r="S282" s="2">
        <v>0</v>
      </c>
      <c r="T282" s="2">
        <v>0</v>
      </c>
      <c r="U282" s="75">
        <v>1</v>
      </c>
      <c r="V282" s="2">
        <v>8</v>
      </c>
      <c r="W282" s="2">
        <v>0</v>
      </c>
      <c r="X282" s="2">
        <v>0</v>
      </c>
      <c r="Y282" s="75">
        <v>0</v>
      </c>
      <c r="Z282" s="2">
        <v>21</v>
      </c>
      <c r="AA282" s="2">
        <v>0</v>
      </c>
      <c r="AB282" s="2">
        <v>0</v>
      </c>
      <c r="AC282" s="75">
        <v>0</v>
      </c>
      <c r="AD282" s="2">
        <v>5328</v>
      </c>
      <c r="AE282" s="3">
        <f t="shared" si="4"/>
        <v>2.9842342342342343E-2</v>
      </c>
      <c r="AF282" s="1">
        <v>0</v>
      </c>
      <c r="AG282" s="1" t="s">
        <v>40</v>
      </c>
      <c r="AH282" s="1" t="s">
        <v>45</v>
      </c>
      <c r="AI282" s="1">
        <v>2.86</v>
      </c>
      <c r="AJ282" s="1">
        <v>0</v>
      </c>
      <c r="AK282" s="1" t="s">
        <v>46</v>
      </c>
      <c r="AL282" s="1">
        <v>3</v>
      </c>
      <c r="AM282" s="1">
        <v>3</v>
      </c>
      <c r="AN282" s="1">
        <v>0</v>
      </c>
    </row>
    <row r="283" spans="1:40" hidden="1" x14ac:dyDescent="0.25">
      <c r="A283" s="1">
        <v>15667</v>
      </c>
      <c r="B283" s="1" t="s">
        <v>324</v>
      </c>
      <c r="C283" s="1">
        <v>15</v>
      </c>
      <c r="D283" s="1" t="s">
        <v>245</v>
      </c>
      <c r="E283" s="2">
        <v>401</v>
      </c>
      <c r="F283" s="2">
        <v>10</v>
      </c>
      <c r="G283" s="2">
        <v>0</v>
      </c>
      <c r="H283" s="2">
        <v>0</v>
      </c>
      <c r="I283" s="75">
        <v>0</v>
      </c>
      <c r="J283">
        <v>9</v>
      </c>
      <c r="K283">
        <v>0</v>
      </c>
      <c r="L283">
        <v>0</v>
      </c>
      <c r="M283">
        <v>0</v>
      </c>
      <c r="N283">
        <v>20</v>
      </c>
      <c r="O283">
        <v>0</v>
      </c>
      <c r="P283">
        <v>0</v>
      </c>
      <c r="Q283">
        <v>2</v>
      </c>
      <c r="R283" s="2">
        <v>132</v>
      </c>
      <c r="S283" s="2">
        <v>0</v>
      </c>
      <c r="T283" s="2">
        <v>0</v>
      </c>
      <c r="U283" s="75">
        <v>3</v>
      </c>
      <c r="V283" s="2">
        <v>36</v>
      </c>
      <c r="W283" s="2">
        <v>0</v>
      </c>
      <c r="X283" s="2">
        <v>0</v>
      </c>
      <c r="Y283" s="75">
        <v>0</v>
      </c>
      <c r="Z283" s="2">
        <v>15</v>
      </c>
      <c r="AA283" s="2">
        <v>0</v>
      </c>
      <c r="AB283" s="2">
        <v>0</v>
      </c>
      <c r="AC283" s="75">
        <v>0</v>
      </c>
      <c r="AD283" s="2">
        <v>5877</v>
      </c>
      <c r="AE283" s="3">
        <f t="shared" si="4"/>
        <v>6.8232091202994727E-2</v>
      </c>
      <c r="AF283" s="1">
        <v>0</v>
      </c>
      <c r="AG283" s="1" t="s">
        <v>40</v>
      </c>
      <c r="AH283" s="1" t="s">
        <v>45</v>
      </c>
      <c r="AI283" s="1">
        <v>2.86</v>
      </c>
      <c r="AJ283" s="1">
        <v>0</v>
      </c>
      <c r="AK283" s="1" t="s">
        <v>46</v>
      </c>
      <c r="AL283" s="1">
        <v>3</v>
      </c>
      <c r="AM283" s="1">
        <v>2</v>
      </c>
      <c r="AN283" s="1">
        <v>0</v>
      </c>
    </row>
    <row r="284" spans="1:40" hidden="1" x14ac:dyDescent="0.25">
      <c r="A284" s="1">
        <v>15673</v>
      </c>
      <c r="B284" s="1" t="s">
        <v>325</v>
      </c>
      <c r="C284" s="1">
        <v>15</v>
      </c>
      <c r="D284" s="1" t="s">
        <v>245</v>
      </c>
      <c r="E284" s="2">
        <v>84</v>
      </c>
      <c r="F284" s="2">
        <v>5</v>
      </c>
      <c r="G284" s="2">
        <v>0</v>
      </c>
      <c r="H284" s="2">
        <v>0</v>
      </c>
      <c r="I284" s="75">
        <v>0</v>
      </c>
      <c r="J284">
        <v>2</v>
      </c>
      <c r="K284">
        <v>0</v>
      </c>
      <c r="L284">
        <v>0</v>
      </c>
      <c r="M284">
        <v>0</v>
      </c>
      <c r="N284">
        <v>4</v>
      </c>
      <c r="O284">
        <v>0</v>
      </c>
      <c r="P284">
        <v>0</v>
      </c>
      <c r="Q284">
        <v>0</v>
      </c>
      <c r="R284" s="2">
        <v>22</v>
      </c>
      <c r="S284" s="2">
        <v>0</v>
      </c>
      <c r="T284" s="2">
        <v>0</v>
      </c>
      <c r="U284" s="75">
        <v>0</v>
      </c>
      <c r="V284" s="2">
        <v>10</v>
      </c>
      <c r="W284" s="2">
        <v>0</v>
      </c>
      <c r="X284" s="2">
        <v>0</v>
      </c>
      <c r="Y284" s="75">
        <v>0</v>
      </c>
      <c r="Z284" s="2">
        <v>11</v>
      </c>
      <c r="AA284" s="2">
        <v>0</v>
      </c>
      <c r="AB284" s="2">
        <v>0</v>
      </c>
      <c r="AC284" s="75">
        <v>0</v>
      </c>
      <c r="AD284" s="2">
        <v>3568</v>
      </c>
      <c r="AE284" s="3">
        <f t="shared" si="4"/>
        <v>2.3542600896860985E-2</v>
      </c>
      <c r="AF284" s="1">
        <v>0</v>
      </c>
      <c r="AG284" s="1" t="s">
        <v>40</v>
      </c>
      <c r="AH284" s="1" t="s">
        <v>45</v>
      </c>
      <c r="AI284" s="1">
        <v>2.86</v>
      </c>
      <c r="AJ284" s="1">
        <v>0</v>
      </c>
      <c r="AK284" s="1" t="s">
        <v>46</v>
      </c>
      <c r="AL284" s="1">
        <v>1</v>
      </c>
      <c r="AM284" s="1">
        <v>1</v>
      </c>
      <c r="AN284" s="1">
        <v>0</v>
      </c>
    </row>
    <row r="285" spans="1:40" hidden="1" x14ac:dyDescent="0.25">
      <c r="A285" s="1">
        <v>15676</v>
      </c>
      <c r="B285" s="1" t="s">
        <v>326</v>
      </c>
      <c r="C285" s="1">
        <v>15</v>
      </c>
      <c r="D285" s="1" t="s">
        <v>245</v>
      </c>
      <c r="E285" s="2">
        <v>30</v>
      </c>
      <c r="F285" s="2">
        <v>1</v>
      </c>
      <c r="G285" s="2">
        <v>0</v>
      </c>
      <c r="H285" s="2">
        <v>0</v>
      </c>
      <c r="I285" s="75">
        <v>0</v>
      </c>
      <c r="J285" s="75">
        <v>0</v>
      </c>
      <c r="K285" s="75">
        <v>0</v>
      </c>
      <c r="L285" s="75">
        <v>0</v>
      </c>
      <c r="M285">
        <v>0</v>
      </c>
      <c r="N285" s="75">
        <v>0</v>
      </c>
      <c r="O285" s="75">
        <v>0</v>
      </c>
      <c r="P285" s="75">
        <v>0</v>
      </c>
      <c r="Q285">
        <v>0</v>
      </c>
      <c r="R285" s="2">
        <v>10</v>
      </c>
      <c r="S285" s="2">
        <v>0</v>
      </c>
      <c r="T285" s="2">
        <v>0</v>
      </c>
      <c r="U285" s="75">
        <v>0</v>
      </c>
      <c r="V285" s="2">
        <v>4</v>
      </c>
      <c r="W285" s="2">
        <v>0</v>
      </c>
      <c r="X285" s="2">
        <v>0</v>
      </c>
      <c r="Y285" s="75">
        <v>0</v>
      </c>
      <c r="Z285" s="2">
        <v>2</v>
      </c>
      <c r="AA285" s="2">
        <v>0</v>
      </c>
      <c r="AB285" s="2">
        <v>0</v>
      </c>
      <c r="AC285" s="75">
        <v>0</v>
      </c>
      <c r="AD285" s="2">
        <v>3203</v>
      </c>
      <c r="AE285" s="3">
        <f t="shared" si="4"/>
        <v>9.3662191695285668E-3</v>
      </c>
      <c r="AF285" s="1">
        <v>0</v>
      </c>
      <c r="AG285" s="1" t="s">
        <v>40</v>
      </c>
      <c r="AH285" s="1" t="s">
        <v>45</v>
      </c>
      <c r="AI285" s="1">
        <v>2.86</v>
      </c>
      <c r="AJ285" s="1">
        <v>0</v>
      </c>
      <c r="AK285" s="1" t="s">
        <v>46</v>
      </c>
      <c r="AL285" s="1">
        <v>1</v>
      </c>
      <c r="AM285" s="1">
        <v>1</v>
      </c>
      <c r="AN285" s="1">
        <v>0</v>
      </c>
    </row>
    <row r="286" spans="1:40" hidden="1" x14ac:dyDescent="0.25">
      <c r="A286" s="1">
        <v>15681</v>
      </c>
      <c r="B286" s="1" t="s">
        <v>327</v>
      </c>
      <c r="C286" s="1">
        <v>15</v>
      </c>
      <c r="D286" s="1" t="s">
        <v>245</v>
      </c>
      <c r="E286" s="2">
        <v>322</v>
      </c>
      <c r="F286" s="2">
        <v>9</v>
      </c>
      <c r="G286" s="2">
        <v>0</v>
      </c>
      <c r="H286" s="2">
        <v>2</v>
      </c>
      <c r="I286" s="75">
        <v>0</v>
      </c>
      <c r="J286">
        <v>7</v>
      </c>
      <c r="K286">
        <v>0</v>
      </c>
      <c r="L286">
        <v>0</v>
      </c>
      <c r="M286">
        <v>0</v>
      </c>
      <c r="N286">
        <v>16</v>
      </c>
      <c r="O286">
        <v>0</v>
      </c>
      <c r="P286">
        <v>1</v>
      </c>
      <c r="Q286">
        <v>0</v>
      </c>
      <c r="R286" s="2">
        <v>115</v>
      </c>
      <c r="S286" s="2">
        <v>1</v>
      </c>
      <c r="T286" s="2">
        <v>4</v>
      </c>
      <c r="U286" s="75">
        <v>13</v>
      </c>
      <c r="V286" s="2">
        <v>12</v>
      </c>
      <c r="W286" s="2">
        <v>0</v>
      </c>
      <c r="X286" s="2">
        <v>3</v>
      </c>
      <c r="Y286" s="75">
        <v>1</v>
      </c>
      <c r="Z286" s="2">
        <v>17</v>
      </c>
      <c r="AA286" s="2">
        <v>0</v>
      </c>
      <c r="AB286" s="2">
        <v>1</v>
      </c>
      <c r="AC286" s="75">
        <v>1</v>
      </c>
      <c r="AD286" s="2">
        <v>7099</v>
      </c>
      <c r="AE286" s="3">
        <f t="shared" si="4"/>
        <v>4.5358501197351742E-2</v>
      </c>
      <c r="AF286" s="1">
        <v>0</v>
      </c>
      <c r="AG286" s="1" t="s">
        <v>40</v>
      </c>
      <c r="AH286" s="1" t="s">
        <v>45</v>
      </c>
      <c r="AI286" s="1">
        <v>2.86</v>
      </c>
      <c r="AJ286" s="1">
        <v>0</v>
      </c>
      <c r="AK286" s="1" t="s">
        <v>46</v>
      </c>
      <c r="AL286" s="1">
        <v>3</v>
      </c>
      <c r="AM286" s="1">
        <v>6</v>
      </c>
      <c r="AN286" s="1">
        <v>0</v>
      </c>
    </row>
    <row r="287" spans="1:40" hidden="1" x14ac:dyDescent="0.25">
      <c r="A287" s="1">
        <v>15686</v>
      </c>
      <c r="B287" s="1" t="s">
        <v>328</v>
      </c>
      <c r="C287" s="1">
        <v>15</v>
      </c>
      <c r="D287" s="1" t="s">
        <v>245</v>
      </c>
      <c r="E287" s="2">
        <v>227</v>
      </c>
      <c r="F287" s="2">
        <v>1</v>
      </c>
      <c r="G287" s="2">
        <v>0</v>
      </c>
      <c r="H287" s="2">
        <v>0</v>
      </c>
      <c r="I287" s="75">
        <v>0</v>
      </c>
      <c r="J287">
        <v>3</v>
      </c>
      <c r="K287">
        <v>0</v>
      </c>
      <c r="L287">
        <v>0</v>
      </c>
      <c r="M287">
        <v>0</v>
      </c>
      <c r="N287">
        <v>6</v>
      </c>
      <c r="O287">
        <v>0</v>
      </c>
      <c r="P287">
        <v>0</v>
      </c>
      <c r="Q287">
        <v>0</v>
      </c>
      <c r="R287" s="2">
        <v>114</v>
      </c>
      <c r="S287" s="2">
        <v>0</v>
      </c>
      <c r="T287" s="2">
        <v>1</v>
      </c>
      <c r="U287" s="75">
        <v>3</v>
      </c>
      <c r="V287" s="2">
        <v>30</v>
      </c>
      <c r="W287" s="2">
        <v>0</v>
      </c>
      <c r="X287" s="2">
        <v>3</v>
      </c>
      <c r="Y287" s="75">
        <v>4</v>
      </c>
      <c r="Z287" s="2">
        <v>23</v>
      </c>
      <c r="AA287" s="2">
        <v>0</v>
      </c>
      <c r="AB287" s="2">
        <v>1</v>
      </c>
      <c r="AC287" s="75">
        <v>0</v>
      </c>
      <c r="AD287" s="2">
        <v>8130</v>
      </c>
      <c r="AE287" s="3">
        <f t="shared" si="4"/>
        <v>2.7921279212792128E-2</v>
      </c>
      <c r="AF287" s="1">
        <v>0</v>
      </c>
      <c r="AG287" s="1" t="s">
        <v>40</v>
      </c>
      <c r="AH287" s="1" t="s">
        <v>45</v>
      </c>
      <c r="AI287" s="1">
        <v>2.86</v>
      </c>
      <c r="AJ287" s="1">
        <v>0</v>
      </c>
      <c r="AK287" s="1" t="s">
        <v>46</v>
      </c>
      <c r="AL287" s="1">
        <v>1</v>
      </c>
      <c r="AM287" s="1">
        <v>1</v>
      </c>
      <c r="AN287" s="1">
        <v>0</v>
      </c>
    </row>
    <row r="288" spans="1:40" hidden="1" x14ac:dyDescent="0.25">
      <c r="A288" s="1">
        <v>15690</v>
      </c>
      <c r="B288" s="1" t="s">
        <v>329</v>
      </c>
      <c r="C288" s="1">
        <v>15</v>
      </c>
      <c r="D288" s="1" t="s">
        <v>245</v>
      </c>
      <c r="E288" s="2">
        <v>233</v>
      </c>
      <c r="F288" s="2">
        <v>5</v>
      </c>
      <c r="G288" s="2">
        <v>0</v>
      </c>
      <c r="H288" s="2">
        <v>0</v>
      </c>
      <c r="I288" s="75">
        <v>0</v>
      </c>
      <c r="J288">
        <v>3</v>
      </c>
      <c r="K288">
        <v>0</v>
      </c>
      <c r="L288">
        <v>0</v>
      </c>
      <c r="M288">
        <v>0</v>
      </c>
      <c r="N288">
        <v>8</v>
      </c>
      <c r="O288">
        <v>0</v>
      </c>
      <c r="P288">
        <v>0</v>
      </c>
      <c r="Q288">
        <v>0</v>
      </c>
      <c r="R288" s="2">
        <v>63</v>
      </c>
      <c r="S288" s="2">
        <v>0</v>
      </c>
      <c r="T288" s="2">
        <v>0</v>
      </c>
      <c r="U288" s="75">
        <v>0</v>
      </c>
      <c r="V288" s="2">
        <v>16</v>
      </c>
      <c r="W288" s="2">
        <v>0</v>
      </c>
      <c r="X288" s="2">
        <v>0</v>
      </c>
      <c r="Y288" s="75">
        <v>0</v>
      </c>
      <c r="Z288" s="2">
        <v>18</v>
      </c>
      <c r="AA288" s="2">
        <v>0</v>
      </c>
      <c r="AB288" s="2">
        <v>1</v>
      </c>
      <c r="AC288" s="75">
        <v>0</v>
      </c>
      <c r="AD288" s="2">
        <v>3758</v>
      </c>
      <c r="AE288" s="3">
        <f t="shared" si="4"/>
        <v>6.2001064395955298E-2</v>
      </c>
      <c r="AF288" s="1">
        <v>0</v>
      </c>
      <c r="AG288" s="1" t="s">
        <v>40</v>
      </c>
      <c r="AH288" s="1" t="s">
        <v>45</v>
      </c>
      <c r="AI288" s="1">
        <v>2.86</v>
      </c>
      <c r="AJ288" s="1">
        <v>0</v>
      </c>
      <c r="AK288" s="1" t="s">
        <v>46</v>
      </c>
      <c r="AL288" s="1">
        <v>1</v>
      </c>
      <c r="AM288" s="1">
        <v>2</v>
      </c>
      <c r="AN288" s="1">
        <v>0</v>
      </c>
    </row>
    <row r="289" spans="1:40" hidden="1" x14ac:dyDescent="0.25">
      <c r="A289" s="1">
        <v>15693</v>
      </c>
      <c r="B289" s="1" t="s">
        <v>330</v>
      </c>
      <c r="C289" s="1">
        <v>15</v>
      </c>
      <c r="D289" s="1" t="s">
        <v>245</v>
      </c>
      <c r="E289" s="2">
        <v>237</v>
      </c>
      <c r="F289" s="2">
        <v>10</v>
      </c>
      <c r="G289" s="2">
        <v>0</v>
      </c>
      <c r="H289" s="2">
        <v>0</v>
      </c>
      <c r="I289" s="75">
        <v>0</v>
      </c>
      <c r="J289">
        <v>1</v>
      </c>
      <c r="K289">
        <v>0</v>
      </c>
      <c r="L289">
        <v>0</v>
      </c>
      <c r="M289">
        <v>0</v>
      </c>
      <c r="N289">
        <v>20</v>
      </c>
      <c r="O289">
        <v>0</v>
      </c>
      <c r="P289">
        <v>0</v>
      </c>
      <c r="Q289">
        <v>0</v>
      </c>
      <c r="R289" s="2">
        <v>62</v>
      </c>
      <c r="S289" s="2">
        <v>0</v>
      </c>
      <c r="T289" s="2">
        <v>3</v>
      </c>
      <c r="U289" s="75">
        <v>2</v>
      </c>
      <c r="V289" s="2">
        <v>13</v>
      </c>
      <c r="W289" s="2">
        <v>0</v>
      </c>
      <c r="X289" s="2">
        <v>1</v>
      </c>
      <c r="Y289" s="75">
        <v>1</v>
      </c>
      <c r="Z289" s="2">
        <v>5</v>
      </c>
      <c r="AA289" s="2">
        <v>0</v>
      </c>
      <c r="AB289" s="2">
        <v>0</v>
      </c>
      <c r="AC289" s="75">
        <v>2</v>
      </c>
      <c r="AD289" s="2">
        <v>14128</v>
      </c>
      <c r="AE289" s="3">
        <f t="shared" si="4"/>
        <v>1.6775198187995471E-2</v>
      </c>
      <c r="AF289" s="1">
        <v>0</v>
      </c>
      <c r="AG289" s="1" t="s">
        <v>40</v>
      </c>
      <c r="AH289" s="1" t="s">
        <v>45</v>
      </c>
      <c r="AI289" s="1">
        <v>2.86</v>
      </c>
      <c r="AJ289" s="1">
        <v>0</v>
      </c>
      <c r="AK289" s="1" t="s">
        <v>46</v>
      </c>
      <c r="AL289" s="1">
        <v>1</v>
      </c>
      <c r="AM289" s="1">
        <v>1</v>
      </c>
      <c r="AN289" s="1">
        <v>0</v>
      </c>
    </row>
    <row r="290" spans="1:40" hidden="1" x14ac:dyDescent="0.25">
      <c r="A290" s="1">
        <v>15696</v>
      </c>
      <c r="B290" s="1" t="s">
        <v>331</v>
      </c>
      <c r="C290" s="1">
        <v>15</v>
      </c>
      <c r="D290" s="1" t="s">
        <v>245</v>
      </c>
      <c r="E290" s="2">
        <v>57</v>
      </c>
      <c r="F290" s="2">
        <v>0</v>
      </c>
      <c r="G290" s="2">
        <v>0</v>
      </c>
      <c r="H290" s="2">
        <v>0</v>
      </c>
      <c r="I290" s="75">
        <v>0</v>
      </c>
      <c r="J290" s="75">
        <v>0</v>
      </c>
      <c r="K290" s="75">
        <v>0</v>
      </c>
      <c r="L290" s="75">
        <v>0</v>
      </c>
      <c r="M290">
        <v>0</v>
      </c>
      <c r="N290">
        <v>1</v>
      </c>
      <c r="O290">
        <v>0</v>
      </c>
      <c r="P290">
        <v>0</v>
      </c>
      <c r="Q290">
        <v>0</v>
      </c>
      <c r="R290" s="2">
        <v>10</v>
      </c>
      <c r="S290" s="2">
        <v>0</v>
      </c>
      <c r="T290" s="2">
        <v>2</v>
      </c>
      <c r="U290" s="75">
        <v>0</v>
      </c>
      <c r="V290" s="2">
        <v>10</v>
      </c>
      <c r="W290" s="2">
        <v>0</v>
      </c>
      <c r="X290" s="2">
        <v>0</v>
      </c>
      <c r="Y290" s="75">
        <v>0</v>
      </c>
      <c r="Z290" s="2">
        <v>6</v>
      </c>
      <c r="AA290" s="2">
        <v>0</v>
      </c>
      <c r="AB290" s="2">
        <v>1</v>
      </c>
      <c r="AC290" s="75">
        <v>0</v>
      </c>
      <c r="AD290" s="2">
        <v>3398</v>
      </c>
      <c r="AE290" s="3">
        <f t="shared" si="4"/>
        <v>1.6774573278399058E-2</v>
      </c>
      <c r="AF290" s="1">
        <v>0</v>
      </c>
      <c r="AG290" s="1" t="s">
        <v>40</v>
      </c>
      <c r="AH290" s="1" t="s">
        <v>45</v>
      </c>
      <c r="AI290" s="1">
        <v>2.86</v>
      </c>
      <c r="AJ290" s="1">
        <v>0</v>
      </c>
      <c r="AK290" s="1" t="s">
        <v>46</v>
      </c>
      <c r="AL290" s="1">
        <v>1</v>
      </c>
      <c r="AM290" s="1">
        <v>1</v>
      </c>
      <c r="AN290" s="1">
        <v>0</v>
      </c>
    </row>
    <row r="291" spans="1:40" hidden="1" x14ac:dyDescent="0.25">
      <c r="A291" s="1">
        <v>15720</v>
      </c>
      <c r="B291" s="1" t="s">
        <v>332</v>
      </c>
      <c r="C291" s="1">
        <v>15</v>
      </c>
      <c r="D291" s="1" t="s">
        <v>245</v>
      </c>
      <c r="E291" s="2">
        <v>94</v>
      </c>
      <c r="F291" s="2">
        <v>0</v>
      </c>
      <c r="G291" s="2">
        <v>0</v>
      </c>
      <c r="H291" s="2">
        <v>0</v>
      </c>
      <c r="I291" s="75">
        <v>0</v>
      </c>
      <c r="J291">
        <v>1</v>
      </c>
      <c r="K291">
        <v>0</v>
      </c>
      <c r="L291">
        <v>0</v>
      </c>
      <c r="M291">
        <v>0</v>
      </c>
      <c r="N291">
        <v>7</v>
      </c>
      <c r="O291">
        <v>0</v>
      </c>
      <c r="P291">
        <v>0</v>
      </c>
      <c r="Q291">
        <v>0</v>
      </c>
      <c r="R291" s="2">
        <v>31</v>
      </c>
      <c r="S291" s="2">
        <v>0</v>
      </c>
      <c r="T291" s="2">
        <v>1</v>
      </c>
      <c r="U291" s="75">
        <v>1</v>
      </c>
      <c r="V291" s="2">
        <v>20</v>
      </c>
      <c r="W291" s="2">
        <v>0</v>
      </c>
      <c r="X291" s="2">
        <v>1</v>
      </c>
      <c r="Y291" s="75">
        <v>0</v>
      </c>
      <c r="Z291" s="2">
        <v>5</v>
      </c>
      <c r="AA291" s="2">
        <v>0</v>
      </c>
      <c r="AB291" s="2">
        <v>1</v>
      </c>
      <c r="AC291" s="75">
        <v>0</v>
      </c>
      <c r="AD291" s="2">
        <v>2319</v>
      </c>
      <c r="AE291" s="3">
        <f t="shared" si="4"/>
        <v>4.0534713238464859E-2</v>
      </c>
      <c r="AF291" s="1">
        <v>0</v>
      </c>
      <c r="AG291" s="1" t="s">
        <v>40</v>
      </c>
      <c r="AH291" s="1" t="s">
        <v>45</v>
      </c>
      <c r="AI291" s="1">
        <v>2.86</v>
      </c>
      <c r="AJ291" s="1">
        <v>0</v>
      </c>
      <c r="AK291" s="1" t="s">
        <v>46</v>
      </c>
      <c r="AL291" s="1">
        <v>1</v>
      </c>
      <c r="AM291" s="1">
        <v>1</v>
      </c>
      <c r="AN291" s="1">
        <v>0</v>
      </c>
    </row>
    <row r="292" spans="1:40" hidden="1" x14ac:dyDescent="0.25">
      <c r="A292" s="1">
        <v>15723</v>
      </c>
      <c r="B292" s="1" t="s">
        <v>333</v>
      </c>
      <c r="C292" s="1">
        <v>15</v>
      </c>
      <c r="D292" s="1" t="s">
        <v>245</v>
      </c>
      <c r="E292" s="2">
        <v>22</v>
      </c>
      <c r="F292" s="2">
        <v>2</v>
      </c>
      <c r="G292" s="2">
        <v>0</v>
      </c>
      <c r="H292" s="2">
        <v>0</v>
      </c>
      <c r="I292" s="75">
        <v>0</v>
      </c>
      <c r="J292">
        <v>1</v>
      </c>
      <c r="K292">
        <v>0</v>
      </c>
      <c r="L292">
        <v>0</v>
      </c>
      <c r="M292">
        <v>0</v>
      </c>
      <c r="N292">
        <v>4</v>
      </c>
      <c r="O292">
        <v>0</v>
      </c>
      <c r="P292">
        <v>0</v>
      </c>
      <c r="Q292">
        <v>0</v>
      </c>
      <c r="R292" s="2">
        <v>5</v>
      </c>
      <c r="S292" s="2">
        <v>0</v>
      </c>
      <c r="T292" s="2">
        <v>0</v>
      </c>
      <c r="U292" s="75">
        <v>0</v>
      </c>
      <c r="V292" s="2">
        <v>0</v>
      </c>
      <c r="W292" s="2">
        <v>0</v>
      </c>
      <c r="X292" s="2">
        <v>0</v>
      </c>
      <c r="Y292" s="75">
        <v>0</v>
      </c>
      <c r="Z292" s="2">
        <v>0</v>
      </c>
      <c r="AA292" s="2">
        <v>0</v>
      </c>
      <c r="AB292" s="2">
        <v>0</v>
      </c>
      <c r="AC292" s="75">
        <v>0</v>
      </c>
      <c r="AD292" s="2">
        <v>1163</v>
      </c>
      <c r="AE292" s="3">
        <f t="shared" si="4"/>
        <v>1.8916595012897677E-2</v>
      </c>
      <c r="AF292" s="1">
        <v>0</v>
      </c>
      <c r="AG292" s="1" t="s">
        <v>40</v>
      </c>
      <c r="AH292" s="1" t="s">
        <v>45</v>
      </c>
      <c r="AI292" s="1">
        <v>2.86</v>
      </c>
      <c r="AJ292" s="1">
        <v>0</v>
      </c>
      <c r="AK292" s="1" t="s">
        <v>46</v>
      </c>
      <c r="AL292" s="1">
        <v>1</v>
      </c>
      <c r="AM292" s="1">
        <v>1</v>
      </c>
      <c r="AN292" s="1">
        <v>0</v>
      </c>
    </row>
    <row r="293" spans="1:40" hidden="1" x14ac:dyDescent="0.25">
      <c r="A293" s="1">
        <v>15740</v>
      </c>
      <c r="B293" s="1" t="s">
        <v>334</v>
      </c>
      <c r="C293" s="1">
        <v>15</v>
      </c>
      <c r="D293" s="1" t="s">
        <v>245</v>
      </c>
      <c r="E293" s="2">
        <v>46</v>
      </c>
      <c r="F293" s="2">
        <v>1</v>
      </c>
      <c r="G293" s="2">
        <v>0</v>
      </c>
      <c r="H293" s="2">
        <v>0</v>
      </c>
      <c r="I293" s="75">
        <v>0</v>
      </c>
      <c r="J293">
        <v>1</v>
      </c>
      <c r="K293">
        <v>0</v>
      </c>
      <c r="L293">
        <v>0</v>
      </c>
      <c r="M293">
        <v>0</v>
      </c>
      <c r="N293">
        <v>2</v>
      </c>
      <c r="O293">
        <v>0</v>
      </c>
      <c r="P293">
        <v>0</v>
      </c>
      <c r="Q293">
        <v>0</v>
      </c>
      <c r="R293" s="2">
        <v>23</v>
      </c>
      <c r="S293" s="2">
        <v>0</v>
      </c>
      <c r="T293" s="2">
        <v>0</v>
      </c>
      <c r="U293" s="75">
        <v>0</v>
      </c>
      <c r="V293" s="2">
        <v>8</v>
      </c>
      <c r="W293" s="2">
        <v>0</v>
      </c>
      <c r="X293" s="2">
        <v>0</v>
      </c>
      <c r="Y293" s="75">
        <v>0</v>
      </c>
      <c r="Z293" s="2">
        <v>3</v>
      </c>
      <c r="AA293" s="2">
        <v>0</v>
      </c>
      <c r="AB293" s="2">
        <v>0</v>
      </c>
      <c r="AC293" s="75">
        <v>0</v>
      </c>
      <c r="AD293" s="2">
        <v>7204</v>
      </c>
      <c r="AE293" s="3">
        <f t="shared" si="4"/>
        <v>6.3853414769572464E-3</v>
      </c>
      <c r="AF293" s="1">
        <v>0</v>
      </c>
      <c r="AG293" s="1" t="s">
        <v>40</v>
      </c>
      <c r="AH293" s="1" t="s">
        <v>45</v>
      </c>
      <c r="AI293" s="1">
        <v>2.86</v>
      </c>
      <c r="AJ293" s="1">
        <v>0</v>
      </c>
      <c r="AK293" s="1" t="s">
        <v>46</v>
      </c>
      <c r="AL293" s="1">
        <v>1</v>
      </c>
      <c r="AM293" s="1">
        <v>1</v>
      </c>
      <c r="AN293" s="1">
        <v>0</v>
      </c>
    </row>
    <row r="294" spans="1:40" hidden="1" x14ac:dyDescent="0.25">
      <c r="A294" s="1">
        <v>15753</v>
      </c>
      <c r="B294" s="1" t="s">
        <v>335</v>
      </c>
      <c r="C294" s="1">
        <v>15</v>
      </c>
      <c r="D294" s="1" t="s">
        <v>245</v>
      </c>
      <c r="E294" s="2">
        <v>114</v>
      </c>
      <c r="F294" s="2">
        <v>5</v>
      </c>
      <c r="G294" s="2">
        <v>0</v>
      </c>
      <c r="H294" s="2">
        <v>0</v>
      </c>
      <c r="I294" s="75">
        <v>0</v>
      </c>
      <c r="J294">
        <v>2</v>
      </c>
      <c r="K294">
        <v>0</v>
      </c>
      <c r="L294">
        <v>0</v>
      </c>
      <c r="M294">
        <v>0</v>
      </c>
      <c r="N294">
        <v>2</v>
      </c>
      <c r="O294">
        <v>0</v>
      </c>
      <c r="P294">
        <v>0</v>
      </c>
      <c r="Q294">
        <v>0</v>
      </c>
      <c r="R294" s="2">
        <v>24</v>
      </c>
      <c r="S294" s="2">
        <v>0</v>
      </c>
      <c r="T294" s="2">
        <v>1</v>
      </c>
      <c r="U294" s="75">
        <v>1</v>
      </c>
      <c r="V294" s="2">
        <v>14</v>
      </c>
      <c r="W294" s="2">
        <v>0</v>
      </c>
      <c r="X294" s="2">
        <v>0</v>
      </c>
      <c r="Y294" s="75">
        <v>0</v>
      </c>
      <c r="Z294" s="2">
        <v>8</v>
      </c>
      <c r="AA294" s="2">
        <v>0</v>
      </c>
      <c r="AB294" s="2">
        <v>0</v>
      </c>
      <c r="AC294" s="75">
        <v>0</v>
      </c>
      <c r="AD294" s="2">
        <v>9518</v>
      </c>
      <c r="AE294" s="3">
        <f t="shared" si="4"/>
        <v>1.1977306156755621E-2</v>
      </c>
      <c r="AF294" s="1">
        <v>0</v>
      </c>
      <c r="AG294" s="1" t="s">
        <v>40</v>
      </c>
      <c r="AH294" s="1" t="s">
        <v>45</v>
      </c>
      <c r="AI294" s="1">
        <v>2.86</v>
      </c>
      <c r="AJ294" s="1">
        <v>0</v>
      </c>
      <c r="AK294" s="1" t="s">
        <v>46</v>
      </c>
      <c r="AL294" s="1">
        <v>1</v>
      </c>
      <c r="AM294" s="1">
        <v>1</v>
      </c>
      <c r="AN294" s="1">
        <v>0</v>
      </c>
    </row>
    <row r="295" spans="1:40" hidden="1" x14ac:dyDescent="0.25">
      <c r="A295" s="1">
        <v>15755</v>
      </c>
      <c r="B295" s="1" t="s">
        <v>336</v>
      </c>
      <c r="C295" s="1">
        <v>15</v>
      </c>
      <c r="D295" s="1" t="s">
        <v>245</v>
      </c>
      <c r="E295" s="2">
        <v>307</v>
      </c>
      <c r="F295" s="2">
        <v>7</v>
      </c>
      <c r="G295" s="2">
        <v>0</v>
      </c>
      <c r="H295" s="2">
        <v>0</v>
      </c>
      <c r="I295" s="75">
        <v>0</v>
      </c>
      <c r="J295">
        <v>13</v>
      </c>
      <c r="K295">
        <v>0</v>
      </c>
      <c r="L295">
        <v>0</v>
      </c>
      <c r="M295">
        <v>0</v>
      </c>
      <c r="N295">
        <v>19</v>
      </c>
      <c r="O295">
        <v>0</v>
      </c>
      <c r="P295">
        <v>0</v>
      </c>
      <c r="Q295">
        <v>0</v>
      </c>
      <c r="R295" s="2">
        <v>97</v>
      </c>
      <c r="S295" s="2">
        <v>0</v>
      </c>
      <c r="T295" s="2">
        <v>10</v>
      </c>
      <c r="U295" s="75">
        <v>6</v>
      </c>
      <c r="V295" s="2">
        <v>27</v>
      </c>
      <c r="W295" s="2">
        <v>0</v>
      </c>
      <c r="X295" s="2">
        <v>0</v>
      </c>
      <c r="Y295" s="75">
        <v>5</v>
      </c>
      <c r="Z295" s="2">
        <v>15</v>
      </c>
      <c r="AA295" s="2">
        <v>0</v>
      </c>
      <c r="AB295" s="2">
        <v>3</v>
      </c>
      <c r="AC295" s="75">
        <v>3</v>
      </c>
      <c r="AD295" s="2">
        <v>7688</v>
      </c>
      <c r="AE295" s="3">
        <f t="shared" si="4"/>
        <v>3.9932362122788764E-2</v>
      </c>
      <c r="AF295" s="1">
        <v>0</v>
      </c>
      <c r="AG295" s="1" t="s">
        <v>40</v>
      </c>
      <c r="AH295" s="1" t="s">
        <v>45</v>
      </c>
      <c r="AI295" s="1">
        <v>2.86</v>
      </c>
      <c r="AJ295" s="1">
        <v>0</v>
      </c>
      <c r="AK295" s="1" t="s">
        <v>46</v>
      </c>
      <c r="AL295" s="1">
        <v>4</v>
      </c>
      <c r="AM295" s="1">
        <v>4</v>
      </c>
      <c r="AN295" s="1">
        <v>0</v>
      </c>
    </row>
    <row r="296" spans="1:40" hidden="1" x14ac:dyDescent="0.25">
      <c r="A296" s="1">
        <v>15757</v>
      </c>
      <c r="B296" s="1" t="s">
        <v>337</v>
      </c>
      <c r="C296" s="1">
        <v>15</v>
      </c>
      <c r="D296" s="1" t="s">
        <v>245</v>
      </c>
      <c r="E296" s="2">
        <v>379</v>
      </c>
      <c r="F296" s="2">
        <v>7</v>
      </c>
      <c r="G296" s="2">
        <v>0</v>
      </c>
      <c r="H296" s="2">
        <v>0</v>
      </c>
      <c r="I296" s="75">
        <v>0</v>
      </c>
      <c r="J296">
        <v>5</v>
      </c>
      <c r="K296">
        <v>0</v>
      </c>
      <c r="L296">
        <v>0</v>
      </c>
      <c r="M296">
        <v>0</v>
      </c>
      <c r="N296">
        <v>18</v>
      </c>
      <c r="O296">
        <v>0</v>
      </c>
      <c r="P296">
        <v>0</v>
      </c>
      <c r="Q296">
        <v>10</v>
      </c>
      <c r="R296" s="2">
        <v>80</v>
      </c>
      <c r="S296" s="2">
        <v>0</v>
      </c>
      <c r="T296" s="2">
        <v>3</v>
      </c>
      <c r="U296" s="75">
        <v>11</v>
      </c>
      <c r="V296" s="2">
        <v>15</v>
      </c>
      <c r="W296" s="2">
        <v>0</v>
      </c>
      <c r="X296" s="2">
        <v>0</v>
      </c>
      <c r="Y296" s="75">
        <v>1</v>
      </c>
      <c r="Z296" s="2">
        <v>8</v>
      </c>
      <c r="AA296" s="2">
        <v>0</v>
      </c>
      <c r="AB296" s="2">
        <v>0</v>
      </c>
      <c r="AC296" s="75">
        <v>2</v>
      </c>
      <c r="AD296" s="2">
        <v>8525</v>
      </c>
      <c r="AE296" s="3">
        <f t="shared" si="4"/>
        <v>4.4457478005865102E-2</v>
      </c>
      <c r="AF296" s="1">
        <v>0</v>
      </c>
      <c r="AG296" s="1" t="s">
        <v>40</v>
      </c>
      <c r="AH296" s="1" t="s">
        <v>45</v>
      </c>
      <c r="AI296" s="1">
        <v>2.86</v>
      </c>
      <c r="AJ296" s="1">
        <v>0</v>
      </c>
      <c r="AK296" s="1" t="s">
        <v>46</v>
      </c>
      <c r="AL296" s="1">
        <v>5</v>
      </c>
      <c r="AM296" s="1">
        <v>6</v>
      </c>
      <c r="AN296" s="1">
        <v>0</v>
      </c>
    </row>
    <row r="297" spans="1:40" hidden="1" x14ac:dyDescent="0.25">
      <c r="A297" s="1">
        <v>15759</v>
      </c>
      <c r="B297" s="1" t="s">
        <v>338</v>
      </c>
      <c r="C297" s="1">
        <v>15</v>
      </c>
      <c r="D297" s="1" t="s">
        <v>245</v>
      </c>
      <c r="E297" s="2">
        <v>3910</v>
      </c>
      <c r="F297" s="2">
        <v>69</v>
      </c>
      <c r="G297" s="2">
        <v>0</v>
      </c>
      <c r="H297" s="2">
        <v>2</v>
      </c>
      <c r="I297" s="75">
        <v>2</v>
      </c>
      <c r="J297">
        <v>68</v>
      </c>
      <c r="K297">
        <v>0</v>
      </c>
      <c r="L297">
        <v>0</v>
      </c>
      <c r="M297">
        <v>2</v>
      </c>
      <c r="N297">
        <v>328</v>
      </c>
      <c r="O297">
        <v>0</v>
      </c>
      <c r="P297">
        <v>11</v>
      </c>
      <c r="Q297">
        <v>30</v>
      </c>
      <c r="R297" s="2">
        <v>912</v>
      </c>
      <c r="S297" s="2">
        <v>0</v>
      </c>
      <c r="T297" s="2">
        <v>28</v>
      </c>
      <c r="U297" s="75">
        <v>27</v>
      </c>
      <c r="V297" s="2">
        <v>319</v>
      </c>
      <c r="W297" s="2">
        <v>0</v>
      </c>
      <c r="X297" s="2">
        <v>11</v>
      </c>
      <c r="Y297" s="75">
        <v>10</v>
      </c>
      <c r="Z297" s="2">
        <v>156</v>
      </c>
      <c r="AA297" s="2">
        <v>0</v>
      </c>
      <c r="AB297" s="2">
        <v>2</v>
      </c>
      <c r="AC297" s="75">
        <v>9</v>
      </c>
      <c r="AD297" s="2">
        <v>137759</v>
      </c>
      <c r="AE297" s="3">
        <f t="shared" si="4"/>
        <v>2.8382900572739348E-2</v>
      </c>
      <c r="AF297" s="1">
        <v>0</v>
      </c>
      <c r="AG297" s="1" t="s">
        <v>40</v>
      </c>
      <c r="AH297" s="1" t="s">
        <v>45</v>
      </c>
      <c r="AI297" s="1">
        <v>2.86</v>
      </c>
      <c r="AJ297" s="1">
        <v>1</v>
      </c>
      <c r="AK297" s="1" t="s">
        <v>42</v>
      </c>
      <c r="AL297" s="1">
        <v>29</v>
      </c>
      <c r="AM297" s="1">
        <v>50</v>
      </c>
      <c r="AN297" s="1">
        <v>1</v>
      </c>
    </row>
    <row r="298" spans="1:40" hidden="1" x14ac:dyDescent="0.25">
      <c r="A298" s="1">
        <v>15761</v>
      </c>
      <c r="B298" s="1" t="s">
        <v>339</v>
      </c>
      <c r="C298" s="1">
        <v>15</v>
      </c>
      <c r="D298" s="1" t="s">
        <v>245</v>
      </c>
      <c r="E298" s="2">
        <v>67</v>
      </c>
      <c r="F298" s="2">
        <v>2</v>
      </c>
      <c r="G298" s="2">
        <v>0</v>
      </c>
      <c r="H298" s="2">
        <v>0</v>
      </c>
      <c r="I298" s="75">
        <v>0</v>
      </c>
      <c r="J298">
        <v>1</v>
      </c>
      <c r="K298">
        <v>0</v>
      </c>
      <c r="L298">
        <v>0</v>
      </c>
      <c r="M298">
        <v>0</v>
      </c>
      <c r="N298" s="75">
        <v>0</v>
      </c>
      <c r="O298" s="75">
        <v>0</v>
      </c>
      <c r="P298" s="75">
        <v>0</v>
      </c>
      <c r="Q298">
        <v>0</v>
      </c>
      <c r="R298" s="2">
        <v>20</v>
      </c>
      <c r="S298" s="2">
        <v>0</v>
      </c>
      <c r="T298" s="2">
        <v>0</v>
      </c>
      <c r="U298" s="75">
        <v>0</v>
      </c>
      <c r="V298" s="2">
        <v>8</v>
      </c>
      <c r="W298" s="2">
        <v>0</v>
      </c>
      <c r="X298" s="2">
        <v>0</v>
      </c>
      <c r="Y298" s="75">
        <v>0</v>
      </c>
      <c r="Z298" s="2">
        <v>9</v>
      </c>
      <c r="AA298" s="2">
        <v>0</v>
      </c>
      <c r="AB298" s="2">
        <v>0</v>
      </c>
      <c r="AC298" s="75">
        <v>0</v>
      </c>
      <c r="AD298" s="2">
        <v>3088</v>
      </c>
      <c r="AE298" s="3">
        <f t="shared" si="4"/>
        <v>2.1696891191709845E-2</v>
      </c>
      <c r="AF298" s="1">
        <v>0</v>
      </c>
      <c r="AG298" s="1" t="s">
        <v>40</v>
      </c>
      <c r="AH298" s="1" t="s">
        <v>45</v>
      </c>
      <c r="AI298" s="1">
        <v>2.86</v>
      </c>
      <c r="AJ298" s="1">
        <v>0</v>
      </c>
      <c r="AK298" s="1" t="s">
        <v>46</v>
      </c>
      <c r="AL298" s="1">
        <v>1</v>
      </c>
      <c r="AM298" s="1">
        <v>1</v>
      </c>
      <c r="AN298" s="1">
        <v>0</v>
      </c>
    </row>
    <row r="299" spans="1:40" hidden="1" x14ac:dyDescent="0.25">
      <c r="A299" s="1">
        <v>15762</v>
      </c>
      <c r="B299" s="1" t="s">
        <v>340</v>
      </c>
      <c r="C299" s="1">
        <v>15</v>
      </c>
      <c r="D299" s="1" t="s">
        <v>245</v>
      </c>
      <c r="E299" s="2">
        <v>8</v>
      </c>
      <c r="F299" s="2">
        <v>1</v>
      </c>
      <c r="G299" s="2">
        <v>0</v>
      </c>
      <c r="H299" s="2">
        <v>0</v>
      </c>
      <c r="I299" s="75">
        <v>0</v>
      </c>
      <c r="J299" s="75">
        <v>0</v>
      </c>
      <c r="K299" s="75">
        <v>0</v>
      </c>
      <c r="L299" s="75">
        <v>0</v>
      </c>
      <c r="M299">
        <v>0</v>
      </c>
      <c r="N299" s="75">
        <v>0</v>
      </c>
      <c r="O299" s="75">
        <v>0</v>
      </c>
      <c r="P299" s="75">
        <v>0</v>
      </c>
      <c r="Q299">
        <v>0</v>
      </c>
      <c r="R299" s="2">
        <v>1</v>
      </c>
      <c r="S299" s="2">
        <v>0</v>
      </c>
      <c r="T299" s="2">
        <v>0</v>
      </c>
      <c r="U299" s="75">
        <v>0</v>
      </c>
      <c r="V299" s="2">
        <v>0</v>
      </c>
      <c r="W299" s="2">
        <v>0</v>
      </c>
      <c r="X299" s="2">
        <v>0</v>
      </c>
      <c r="Y299" s="75">
        <v>0</v>
      </c>
      <c r="Z299" s="2">
        <v>2</v>
      </c>
      <c r="AA299" s="2">
        <v>0</v>
      </c>
      <c r="AB299" s="2">
        <v>0</v>
      </c>
      <c r="AC299" s="75">
        <v>0</v>
      </c>
      <c r="AD299" s="2">
        <v>3239</v>
      </c>
      <c r="AE299" s="3">
        <f t="shared" si="4"/>
        <v>2.469898116702686E-3</v>
      </c>
      <c r="AF299" s="1">
        <v>0</v>
      </c>
      <c r="AG299" s="1" t="s">
        <v>40</v>
      </c>
      <c r="AH299" s="1" t="s">
        <v>45</v>
      </c>
      <c r="AI299" s="1">
        <v>2.86</v>
      </c>
      <c r="AJ299" s="1">
        <v>0</v>
      </c>
      <c r="AK299" s="1" t="s">
        <v>46</v>
      </c>
      <c r="AL299" s="1">
        <v>1</v>
      </c>
      <c r="AM299" s="1">
        <v>1</v>
      </c>
      <c r="AN299" s="1">
        <v>0</v>
      </c>
    </row>
    <row r="300" spans="1:40" hidden="1" x14ac:dyDescent="0.25">
      <c r="A300" s="1">
        <v>15763</v>
      </c>
      <c r="B300" s="1" t="s">
        <v>341</v>
      </c>
      <c r="C300" s="1">
        <v>15</v>
      </c>
      <c r="D300" s="1" t="s">
        <v>245</v>
      </c>
      <c r="E300" s="2">
        <v>87</v>
      </c>
      <c r="F300" s="2">
        <v>1</v>
      </c>
      <c r="G300" s="2">
        <v>0</v>
      </c>
      <c r="H300" s="2">
        <v>0</v>
      </c>
      <c r="I300" s="75">
        <v>0</v>
      </c>
      <c r="J300">
        <v>1</v>
      </c>
      <c r="K300">
        <v>0</v>
      </c>
      <c r="L300">
        <v>0</v>
      </c>
      <c r="M300">
        <v>0</v>
      </c>
      <c r="N300">
        <v>5</v>
      </c>
      <c r="O300">
        <v>0</v>
      </c>
      <c r="P300">
        <v>0</v>
      </c>
      <c r="Q300">
        <v>0</v>
      </c>
      <c r="R300" s="2">
        <v>14</v>
      </c>
      <c r="S300" s="2">
        <v>0</v>
      </c>
      <c r="T300" s="2">
        <v>4</v>
      </c>
      <c r="U300" s="75">
        <v>2</v>
      </c>
      <c r="V300" s="2">
        <v>12</v>
      </c>
      <c r="W300" s="2">
        <v>0</v>
      </c>
      <c r="X300" s="2">
        <v>0</v>
      </c>
      <c r="Y300" s="75">
        <v>0</v>
      </c>
      <c r="Z300" s="2">
        <v>21</v>
      </c>
      <c r="AA300" s="2">
        <v>0</v>
      </c>
      <c r="AB300" s="2">
        <v>0</v>
      </c>
      <c r="AC300" s="75">
        <v>0</v>
      </c>
      <c r="AD300" s="2">
        <v>8791</v>
      </c>
      <c r="AE300" s="3">
        <f t="shared" si="4"/>
        <v>9.8964850415197356E-3</v>
      </c>
      <c r="AF300" s="1">
        <v>0</v>
      </c>
      <c r="AG300" s="1" t="s">
        <v>40</v>
      </c>
      <c r="AH300" s="1" t="s">
        <v>45</v>
      </c>
      <c r="AI300" s="1">
        <v>2.86</v>
      </c>
      <c r="AJ300" s="1">
        <v>0</v>
      </c>
      <c r="AK300" s="1" t="s">
        <v>46</v>
      </c>
      <c r="AL300" s="1">
        <v>1</v>
      </c>
      <c r="AM300" s="1">
        <v>1</v>
      </c>
      <c r="AN300" s="1">
        <v>0</v>
      </c>
    </row>
    <row r="301" spans="1:40" hidden="1" x14ac:dyDescent="0.25">
      <c r="A301" s="1">
        <v>15764</v>
      </c>
      <c r="B301" s="1" t="s">
        <v>342</v>
      </c>
      <c r="C301" s="1">
        <v>15</v>
      </c>
      <c r="D301" s="1" t="s">
        <v>245</v>
      </c>
      <c r="E301" s="2">
        <v>56</v>
      </c>
      <c r="F301" s="2">
        <v>1</v>
      </c>
      <c r="G301" s="2">
        <v>0</v>
      </c>
      <c r="H301" s="2">
        <v>0</v>
      </c>
      <c r="I301" s="75">
        <v>0</v>
      </c>
      <c r="J301">
        <v>1</v>
      </c>
      <c r="K301">
        <v>0</v>
      </c>
      <c r="L301">
        <v>0</v>
      </c>
      <c r="M301">
        <v>0</v>
      </c>
      <c r="N301">
        <v>1</v>
      </c>
      <c r="O301">
        <v>0</v>
      </c>
      <c r="P301">
        <v>0</v>
      </c>
      <c r="Q301">
        <v>0</v>
      </c>
      <c r="R301" s="2">
        <v>12</v>
      </c>
      <c r="S301" s="2">
        <v>0</v>
      </c>
      <c r="T301" s="2">
        <v>0</v>
      </c>
      <c r="U301" s="75">
        <v>1</v>
      </c>
      <c r="V301" s="2">
        <v>4</v>
      </c>
      <c r="W301" s="2">
        <v>0</v>
      </c>
      <c r="X301" s="2">
        <v>0</v>
      </c>
      <c r="Y301" s="75">
        <v>0</v>
      </c>
      <c r="Z301" s="2">
        <v>4</v>
      </c>
      <c r="AA301" s="2">
        <v>0</v>
      </c>
      <c r="AB301" s="2">
        <v>1</v>
      </c>
      <c r="AC301" s="75">
        <v>0</v>
      </c>
      <c r="AD301" s="2">
        <v>6430</v>
      </c>
      <c r="AE301" s="3">
        <f t="shared" si="4"/>
        <v>8.7091757387247285E-3</v>
      </c>
      <c r="AF301" s="1">
        <v>0</v>
      </c>
      <c r="AG301" s="1" t="s">
        <v>40</v>
      </c>
      <c r="AH301" s="1" t="s">
        <v>45</v>
      </c>
      <c r="AI301" s="1">
        <v>2.86</v>
      </c>
      <c r="AJ301" s="1">
        <v>0</v>
      </c>
      <c r="AK301" s="1" t="s">
        <v>46</v>
      </c>
      <c r="AL301" s="1">
        <v>2</v>
      </c>
      <c r="AM301" s="1">
        <v>2</v>
      </c>
      <c r="AN301" s="1">
        <v>0</v>
      </c>
    </row>
    <row r="302" spans="1:40" hidden="1" x14ac:dyDescent="0.25">
      <c r="A302" s="1">
        <v>15774</v>
      </c>
      <c r="B302" s="1" t="s">
        <v>343</v>
      </c>
      <c r="C302" s="1">
        <v>15</v>
      </c>
      <c r="D302" s="1" t="s">
        <v>245</v>
      </c>
      <c r="E302" s="2">
        <v>50</v>
      </c>
      <c r="F302" s="2">
        <v>2</v>
      </c>
      <c r="G302" s="2">
        <v>0</v>
      </c>
      <c r="H302" s="2">
        <v>0</v>
      </c>
      <c r="I302" s="75">
        <v>0</v>
      </c>
      <c r="J302" s="75">
        <v>0</v>
      </c>
      <c r="K302" s="75">
        <v>0</v>
      </c>
      <c r="L302" s="75">
        <v>0</v>
      </c>
      <c r="M302">
        <v>0</v>
      </c>
      <c r="N302" s="75">
        <v>0</v>
      </c>
      <c r="O302" s="75">
        <v>0</v>
      </c>
      <c r="P302" s="75">
        <v>0</v>
      </c>
      <c r="Q302">
        <v>0</v>
      </c>
      <c r="R302" s="2">
        <v>13</v>
      </c>
      <c r="S302" s="2">
        <v>0</v>
      </c>
      <c r="T302" s="2">
        <v>0</v>
      </c>
      <c r="U302" s="75">
        <v>0</v>
      </c>
      <c r="V302" s="2">
        <v>0</v>
      </c>
      <c r="W302" s="2">
        <v>0</v>
      </c>
      <c r="X302" s="2">
        <v>0</v>
      </c>
      <c r="Y302" s="75">
        <v>0</v>
      </c>
      <c r="Z302" s="2">
        <v>0</v>
      </c>
      <c r="AA302" s="2">
        <v>0</v>
      </c>
      <c r="AB302" s="2">
        <v>0</v>
      </c>
      <c r="AC302" s="75">
        <v>0</v>
      </c>
      <c r="AD302" s="2">
        <v>2868</v>
      </c>
      <c r="AE302" s="3">
        <f t="shared" si="4"/>
        <v>1.7433751743375175E-2</v>
      </c>
      <c r="AF302" s="1">
        <v>0</v>
      </c>
      <c r="AG302" s="1" t="s">
        <v>40</v>
      </c>
      <c r="AH302" s="1" t="s">
        <v>45</v>
      </c>
      <c r="AI302" s="1">
        <v>2.86</v>
      </c>
      <c r="AJ302" s="1">
        <v>0</v>
      </c>
      <c r="AK302" s="1" t="s">
        <v>46</v>
      </c>
      <c r="AL302" s="1">
        <v>1</v>
      </c>
      <c r="AM302" s="1">
        <v>1</v>
      </c>
      <c r="AN302" s="1">
        <v>0</v>
      </c>
    </row>
    <row r="303" spans="1:40" hidden="1" x14ac:dyDescent="0.25">
      <c r="A303" s="1">
        <v>15776</v>
      </c>
      <c r="B303" s="1" t="s">
        <v>344</v>
      </c>
      <c r="C303" s="1">
        <v>15</v>
      </c>
      <c r="D303" s="1" t="s">
        <v>245</v>
      </c>
      <c r="E303" s="2">
        <v>91</v>
      </c>
      <c r="F303" s="2">
        <v>0</v>
      </c>
      <c r="G303" s="2">
        <v>0</v>
      </c>
      <c r="H303" s="2">
        <v>0</v>
      </c>
      <c r="I303" s="75">
        <v>0</v>
      </c>
      <c r="J303">
        <v>3</v>
      </c>
      <c r="K303">
        <v>0</v>
      </c>
      <c r="L303">
        <v>0</v>
      </c>
      <c r="M303">
        <v>1</v>
      </c>
      <c r="N303">
        <v>5</v>
      </c>
      <c r="O303">
        <v>0</v>
      </c>
      <c r="P303">
        <v>0</v>
      </c>
      <c r="Q303">
        <v>0</v>
      </c>
      <c r="R303" s="2">
        <v>33</v>
      </c>
      <c r="S303" s="2">
        <v>0</v>
      </c>
      <c r="T303" s="2">
        <v>0</v>
      </c>
      <c r="U303" s="75">
        <v>0</v>
      </c>
      <c r="V303" s="2">
        <v>20</v>
      </c>
      <c r="W303" s="2">
        <v>0</v>
      </c>
      <c r="X303" s="2">
        <v>0</v>
      </c>
      <c r="Y303" s="75">
        <v>1</v>
      </c>
      <c r="Z303" s="2">
        <v>5</v>
      </c>
      <c r="AA303" s="2">
        <v>0</v>
      </c>
      <c r="AB303" s="2">
        <v>0</v>
      </c>
      <c r="AC303" s="75">
        <v>0</v>
      </c>
      <c r="AD303" s="2">
        <v>6587</v>
      </c>
      <c r="AE303" s="3">
        <f t="shared" si="4"/>
        <v>1.381509032943677E-2</v>
      </c>
      <c r="AF303" s="1">
        <v>0</v>
      </c>
      <c r="AG303" s="1" t="s">
        <v>40</v>
      </c>
      <c r="AH303" s="1" t="s">
        <v>45</v>
      </c>
      <c r="AI303" s="1">
        <v>2.86</v>
      </c>
      <c r="AJ303" s="1">
        <v>0</v>
      </c>
      <c r="AK303" s="1" t="s">
        <v>46</v>
      </c>
      <c r="AL303" s="1">
        <v>1</v>
      </c>
      <c r="AM303" s="1">
        <v>2</v>
      </c>
      <c r="AN303" s="1">
        <v>0</v>
      </c>
    </row>
    <row r="304" spans="1:40" hidden="1" x14ac:dyDescent="0.25">
      <c r="A304" s="1">
        <v>15778</v>
      </c>
      <c r="B304" s="1" t="s">
        <v>345</v>
      </c>
      <c r="C304" s="1">
        <v>15</v>
      </c>
      <c r="D304" s="1" t="s">
        <v>245</v>
      </c>
      <c r="E304" s="2">
        <v>65</v>
      </c>
      <c r="F304" s="2">
        <v>0</v>
      </c>
      <c r="G304" s="2">
        <v>0</v>
      </c>
      <c r="H304" s="2">
        <v>0</v>
      </c>
      <c r="I304" s="75">
        <v>0</v>
      </c>
      <c r="J304" s="75">
        <v>0</v>
      </c>
      <c r="K304" s="75">
        <v>0</v>
      </c>
      <c r="L304" s="75">
        <v>0</v>
      </c>
      <c r="M304">
        <v>0</v>
      </c>
      <c r="N304" s="75">
        <v>0</v>
      </c>
      <c r="O304" s="75">
        <v>0</v>
      </c>
      <c r="P304" s="75">
        <v>0</v>
      </c>
      <c r="Q304">
        <v>0</v>
      </c>
      <c r="R304" s="2">
        <v>19</v>
      </c>
      <c r="S304" s="2">
        <v>0</v>
      </c>
      <c r="T304" s="2">
        <v>0</v>
      </c>
      <c r="U304" s="75">
        <v>0</v>
      </c>
      <c r="V304" s="2">
        <v>1</v>
      </c>
      <c r="W304" s="2">
        <v>0</v>
      </c>
      <c r="X304" s="2">
        <v>0</v>
      </c>
      <c r="Y304" s="75">
        <v>0</v>
      </c>
      <c r="Z304" s="2">
        <v>2</v>
      </c>
      <c r="AA304" s="2">
        <v>0</v>
      </c>
      <c r="AB304" s="2">
        <v>0</v>
      </c>
      <c r="AC304" s="75">
        <v>0</v>
      </c>
      <c r="AD304" s="2">
        <v>4536</v>
      </c>
      <c r="AE304" s="3">
        <f t="shared" si="4"/>
        <v>1.4329805996472662E-2</v>
      </c>
      <c r="AF304" s="1">
        <v>0</v>
      </c>
      <c r="AG304" s="1" t="s">
        <v>40</v>
      </c>
      <c r="AH304" s="1" t="s">
        <v>45</v>
      </c>
      <c r="AI304" s="1">
        <v>2.86</v>
      </c>
      <c r="AJ304" s="1">
        <v>0</v>
      </c>
      <c r="AK304" s="1" t="s">
        <v>46</v>
      </c>
      <c r="AL304" s="1">
        <v>1</v>
      </c>
      <c r="AM304" s="1">
        <v>1</v>
      </c>
      <c r="AN304" s="1">
        <v>0</v>
      </c>
    </row>
    <row r="305" spans="1:40" hidden="1" x14ac:dyDescent="0.25">
      <c r="A305" s="1">
        <v>15790</v>
      </c>
      <c r="B305" s="1" t="s">
        <v>346</v>
      </c>
      <c r="C305" s="1">
        <v>15</v>
      </c>
      <c r="D305" s="1" t="s">
        <v>245</v>
      </c>
      <c r="E305" s="2">
        <v>123</v>
      </c>
      <c r="F305" s="2">
        <v>4</v>
      </c>
      <c r="G305" s="2">
        <v>0</v>
      </c>
      <c r="H305" s="2">
        <v>0</v>
      </c>
      <c r="I305" s="75">
        <v>0</v>
      </c>
      <c r="J305">
        <v>3</v>
      </c>
      <c r="K305">
        <v>0</v>
      </c>
      <c r="L305">
        <v>0</v>
      </c>
      <c r="M305">
        <v>0</v>
      </c>
      <c r="N305">
        <v>7</v>
      </c>
      <c r="O305">
        <v>0</v>
      </c>
      <c r="P305">
        <v>0</v>
      </c>
      <c r="Q305">
        <v>0</v>
      </c>
      <c r="R305" s="2">
        <v>22</v>
      </c>
      <c r="S305" s="2">
        <v>0</v>
      </c>
      <c r="T305" s="2">
        <v>0</v>
      </c>
      <c r="U305" s="75">
        <v>3</v>
      </c>
      <c r="V305" s="2">
        <v>6</v>
      </c>
      <c r="W305" s="2">
        <v>0</v>
      </c>
      <c r="X305" s="2">
        <v>0</v>
      </c>
      <c r="Y305" s="75">
        <v>0</v>
      </c>
      <c r="Z305" s="2">
        <v>8</v>
      </c>
      <c r="AA305" s="2">
        <v>0</v>
      </c>
      <c r="AB305" s="2">
        <v>0</v>
      </c>
      <c r="AC305" s="75">
        <v>1</v>
      </c>
      <c r="AD305" s="2">
        <v>6216</v>
      </c>
      <c r="AE305" s="3">
        <f t="shared" si="4"/>
        <v>1.9787644787644786E-2</v>
      </c>
      <c r="AF305" s="1">
        <v>0</v>
      </c>
      <c r="AG305" s="1" t="s">
        <v>40</v>
      </c>
      <c r="AH305" s="1" t="s">
        <v>45</v>
      </c>
      <c r="AI305" s="1">
        <v>2.86</v>
      </c>
      <c r="AJ305" s="1">
        <v>0</v>
      </c>
      <c r="AK305" s="1" t="s">
        <v>46</v>
      </c>
      <c r="AL305" s="1">
        <v>3</v>
      </c>
      <c r="AM305" s="1">
        <v>3</v>
      </c>
      <c r="AN305" s="1">
        <v>0</v>
      </c>
    </row>
    <row r="306" spans="1:40" hidden="1" x14ac:dyDescent="0.25">
      <c r="A306" s="1">
        <v>15798</v>
      </c>
      <c r="B306" s="1" t="s">
        <v>347</v>
      </c>
      <c r="C306" s="1">
        <v>15</v>
      </c>
      <c r="D306" s="1" t="s">
        <v>245</v>
      </c>
      <c r="E306" s="2">
        <v>38</v>
      </c>
      <c r="F306" s="2">
        <v>0</v>
      </c>
      <c r="G306" s="2">
        <v>0</v>
      </c>
      <c r="H306" s="2">
        <v>0</v>
      </c>
      <c r="I306" s="75">
        <v>0</v>
      </c>
      <c r="J306" s="75">
        <v>0</v>
      </c>
      <c r="K306" s="75">
        <v>0</v>
      </c>
      <c r="L306" s="75">
        <v>0</v>
      </c>
      <c r="M306">
        <v>0</v>
      </c>
      <c r="N306" s="75">
        <v>0</v>
      </c>
      <c r="O306" s="75">
        <v>0</v>
      </c>
      <c r="P306" s="75">
        <v>0</v>
      </c>
      <c r="Q306">
        <v>0</v>
      </c>
      <c r="R306" s="2">
        <v>11</v>
      </c>
      <c r="S306" s="2">
        <v>0</v>
      </c>
      <c r="T306" s="2">
        <v>0</v>
      </c>
      <c r="U306" s="75">
        <v>2</v>
      </c>
      <c r="V306" s="2">
        <v>3</v>
      </c>
      <c r="W306" s="2">
        <v>0</v>
      </c>
      <c r="X306" s="2">
        <v>0</v>
      </c>
      <c r="Y306" s="75">
        <v>0</v>
      </c>
      <c r="Z306" s="2">
        <v>3</v>
      </c>
      <c r="AA306" s="2">
        <v>0</v>
      </c>
      <c r="AB306" s="2">
        <v>0</v>
      </c>
      <c r="AC306" s="75">
        <v>0</v>
      </c>
      <c r="AD306" s="2">
        <v>4087</v>
      </c>
      <c r="AE306" s="3">
        <f t="shared" si="4"/>
        <v>9.2977734279422568E-3</v>
      </c>
      <c r="AF306" s="1">
        <v>0</v>
      </c>
      <c r="AG306" s="1" t="s">
        <v>40</v>
      </c>
      <c r="AH306" s="1" t="s">
        <v>45</v>
      </c>
      <c r="AI306" s="1">
        <v>2.86</v>
      </c>
      <c r="AJ306" s="1">
        <v>0</v>
      </c>
      <c r="AK306" s="1" t="s">
        <v>46</v>
      </c>
      <c r="AL306" s="1">
        <v>1</v>
      </c>
      <c r="AM306" s="1">
        <v>1</v>
      </c>
      <c r="AN306" s="1">
        <v>0</v>
      </c>
    </row>
    <row r="307" spans="1:40" hidden="1" x14ac:dyDescent="0.25">
      <c r="A307" s="1">
        <v>15804</v>
      </c>
      <c r="B307" s="1" t="s">
        <v>348</v>
      </c>
      <c r="C307" s="1">
        <v>15</v>
      </c>
      <c r="D307" s="1" t="s">
        <v>245</v>
      </c>
      <c r="E307" s="2">
        <v>63</v>
      </c>
      <c r="F307" s="2">
        <v>2</v>
      </c>
      <c r="G307" s="2">
        <v>0</v>
      </c>
      <c r="H307" s="2">
        <v>0</v>
      </c>
      <c r="I307" s="75">
        <v>0</v>
      </c>
      <c r="J307">
        <v>2</v>
      </c>
      <c r="K307">
        <v>0</v>
      </c>
      <c r="L307">
        <v>0</v>
      </c>
      <c r="M307">
        <v>0</v>
      </c>
      <c r="N307">
        <v>4</v>
      </c>
      <c r="O307">
        <v>0</v>
      </c>
      <c r="P307">
        <v>0</v>
      </c>
      <c r="Q307">
        <v>0</v>
      </c>
      <c r="R307" s="2">
        <v>18</v>
      </c>
      <c r="S307" s="2">
        <v>0</v>
      </c>
      <c r="T307" s="2">
        <v>0</v>
      </c>
      <c r="U307" s="75">
        <v>0</v>
      </c>
      <c r="V307" s="2">
        <v>0</v>
      </c>
      <c r="W307" s="2">
        <v>0</v>
      </c>
      <c r="X307" s="2">
        <v>0</v>
      </c>
      <c r="Y307" s="75">
        <v>0</v>
      </c>
      <c r="Z307" s="2">
        <v>1</v>
      </c>
      <c r="AA307" s="2">
        <v>0</v>
      </c>
      <c r="AB307" s="2">
        <v>0</v>
      </c>
      <c r="AC307" s="75">
        <v>0</v>
      </c>
      <c r="AD307" s="2">
        <v>9694</v>
      </c>
      <c r="AE307" s="3">
        <f t="shared" si="4"/>
        <v>6.4988652774912318E-3</v>
      </c>
      <c r="AF307" s="1">
        <v>0</v>
      </c>
      <c r="AG307" s="1" t="s">
        <v>40</v>
      </c>
      <c r="AH307" s="1" t="s">
        <v>45</v>
      </c>
      <c r="AI307" s="1">
        <v>2.86</v>
      </c>
      <c r="AJ307" s="1">
        <v>0</v>
      </c>
      <c r="AK307" s="1" t="s">
        <v>46</v>
      </c>
      <c r="AL307" s="1">
        <v>1</v>
      </c>
      <c r="AM307" s="1">
        <v>1</v>
      </c>
      <c r="AN307" s="1">
        <v>0</v>
      </c>
    </row>
    <row r="308" spans="1:40" hidden="1" x14ac:dyDescent="0.25">
      <c r="A308" s="1">
        <v>15806</v>
      </c>
      <c r="B308" s="1" t="s">
        <v>349</v>
      </c>
      <c r="C308" s="1">
        <v>15</v>
      </c>
      <c r="D308" s="1" t="s">
        <v>245</v>
      </c>
      <c r="E308" s="2">
        <v>319</v>
      </c>
      <c r="F308" s="2">
        <v>6</v>
      </c>
      <c r="G308" s="2">
        <v>0</v>
      </c>
      <c r="H308" s="2">
        <v>0</v>
      </c>
      <c r="I308" s="75">
        <v>0</v>
      </c>
      <c r="J308">
        <v>3</v>
      </c>
      <c r="K308">
        <v>0</v>
      </c>
      <c r="L308">
        <v>0</v>
      </c>
      <c r="M308">
        <v>0</v>
      </c>
      <c r="N308">
        <v>31</v>
      </c>
      <c r="O308">
        <v>0</v>
      </c>
      <c r="P308">
        <v>1</v>
      </c>
      <c r="Q308">
        <v>4</v>
      </c>
      <c r="R308" s="2">
        <v>68</v>
      </c>
      <c r="S308" s="2">
        <v>0</v>
      </c>
      <c r="T308" s="2">
        <v>0</v>
      </c>
      <c r="U308" s="75">
        <v>4</v>
      </c>
      <c r="V308" s="2">
        <v>46</v>
      </c>
      <c r="W308" s="2">
        <v>1</v>
      </c>
      <c r="X308" s="2">
        <v>0</v>
      </c>
      <c r="Y308" s="75">
        <v>0</v>
      </c>
      <c r="Z308" s="2">
        <v>17</v>
      </c>
      <c r="AA308" s="2">
        <v>0</v>
      </c>
      <c r="AB308" s="2">
        <v>1</v>
      </c>
      <c r="AC308" s="75">
        <v>0</v>
      </c>
      <c r="AD308" s="2">
        <v>14063</v>
      </c>
      <c r="AE308" s="3">
        <f t="shared" si="4"/>
        <v>2.2683637915096352E-2</v>
      </c>
      <c r="AF308" s="1">
        <v>0</v>
      </c>
      <c r="AG308" s="1" t="s">
        <v>40</v>
      </c>
      <c r="AH308" s="1" t="s">
        <v>45</v>
      </c>
      <c r="AI308" s="1">
        <v>2.86</v>
      </c>
      <c r="AJ308" s="1">
        <v>0</v>
      </c>
      <c r="AK308" s="1" t="s">
        <v>46</v>
      </c>
      <c r="AL308" s="1">
        <v>4</v>
      </c>
      <c r="AM308" s="1">
        <v>4</v>
      </c>
      <c r="AN308" s="1">
        <v>0</v>
      </c>
    </row>
    <row r="309" spans="1:40" hidden="1" x14ac:dyDescent="0.25">
      <c r="A309" s="1">
        <v>15808</v>
      </c>
      <c r="B309" s="1" t="s">
        <v>350</v>
      </c>
      <c r="C309" s="1">
        <v>15</v>
      </c>
      <c r="D309" s="1" t="s">
        <v>245</v>
      </c>
      <c r="E309" s="2">
        <v>56</v>
      </c>
      <c r="F309" s="2">
        <v>1</v>
      </c>
      <c r="G309" s="2">
        <v>0</v>
      </c>
      <c r="H309" s="2">
        <v>0</v>
      </c>
      <c r="I309" s="75">
        <v>0</v>
      </c>
      <c r="J309">
        <v>1</v>
      </c>
      <c r="K309">
        <v>0</v>
      </c>
      <c r="L309">
        <v>0</v>
      </c>
      <c r="M309">
        <v>0</v>
      </c>
      <c r="N309">
        <v>3</v>
      </c>
      <c r="O309">
        <v>0</v>
      </c>
      <c r="P309">
        <v>0</v>
      </c>
      <c r="Q309">
        <v>0</v>
      </c>
      <c r="R309" s="2">
        <v>11</v>
      </c>
      <c r="S309" s="2">
        <v>0</v>
      </c>
      <c r="T309" s="2">
        <v>0</v>
      </c>
      <c r="U309" s="75">
        <v>0</v>
      </c>
      <c r="V309" s="2">
        <v>0</v>
      </c>
      <c r="W309" s="2">
        <v>0</v>
      </c>
      <c r="X309" s="2">
        <v>0</v>
      </c>
      <c r="Y309" s="75">
        <v>0</v>
      </c>
      <c r="Z309" s="2">
        <v>3</v>
      </c>
      <c r="AA309" s="2">
        <v>0</v>
      </c>
      <c r="AB309" s="2">
        <v>0</v>
      </c>
      <c r="AC309" s="75">
        <v>0</v>
      </c>
      <c r="AD309" s="2">
        <v>3537</v>
      </c>
      <c r="AE309" s="3">
        <f t="shared" si="4"/>
        <v>1.583262651964942E-2</v>
      </c>
      <c r="AF309" s="1">
        <v>0</v>
      </c>
      <c r="AG309" s="1" t="s">
        <v>40</v>
      </c>
      <c r="AH309" s="1" t="s">
        <v>45</v>
      </c>
      <c r="AI309" s="1">
        <v>2.86</v>
      </c>
      <c r="AJ309" s="1">
        <v>0</v>
      </c>
      <c r="AK309" s="1" t="s">
        <v>46</v>
      </c>
      <c r="AL309" s="1">
        <v>1</v>
      </c>
      <c r="AM309" s="1">
        <v>1</v>
      </c>
      <c r="AN309" s="1">
        <v>0</v>
      </c>
    </row>
    <row r="310" spans="1:40" hidden="1" x14ac:dyDescent="0.25">
      <c r="A310" s="1">
        <v>15810</v>
      </c>
      <c r="B310" s="1" t="s">
        <v>351</v>
      </c>
      <c r="C310" s="1">
        <v>15</v>
      </c>
      <c r="D310" s="1" t="s">
        <v>245</v>
      </c>
      <c r="E310" s="2">
        <v>29</v>
      </c>
      <c r="F310" s="2">
        <v>0</v>
      </c>
      <c r="G310" s="2">
        <v>0</v>
      </c>
      <c r="H310" s="2">
        <v>0</v>
      </c>
      <c r="I310" s="75">
        <v>0</v>
      </c>
      <c r="J310" s="75">
        <v>0</v>
      </c>
      <c r="K310" s="75">
        <v>0</v>
      </c>
      <c r="L310" s="75">
        <v>0</v>
      </c>
      <c r="M310">
        <v>0</v>
      </c>
      <c r="N310">
        <v>2</v>
      </c>
      <c r="O310">
        <v>0</v>
      </c>
      <c r="P310">
        <v>1</v>
      </c>
      <c r="Q310">
        <v>0</v>
      </c>
      <c r="R310" s="2">
        <v>5</v>
      </c>
      <c r="S310" s="2">
        <v>0</v>
      </c>
      <c r="T310" s="2">
        <v>1</v>
      </c>
      <c r="U310" s="75">
        <v>0</v>
      </c>
      <c r="V310" s="2">
        <v>2</v>
      </c>
      <c r="W310" s="2">
        <v>0</v>
      </c>
      <c r="X310" s="2">
        <v>0</v>
      </c>
      <c r="Y310" s="75">
        <v>0</v>
      </c>
      <c r="Z310" s="2">
        <v>8</v>
      </c>
      <c r="AA310" s="2">
        <v>0</v>
      </c>
      <c r="AB310" s="2">
        <v>0</v>
      </c>
      <c r="AC310" s="75">
        <v>0</v>
      </c>
      <c r="AD310" s="2">
        <v>3522</v>
      </c>
      <c r="AE310" s="3">
        <f t="shared" si="4"/>
        <v>8.233957978421351E-3</v>
      </c>
      <c r="AF310" s="1">
        <v>0</v>
      </c>
      <c r="AG310" s="1" t="s">
        <v>40</v>
      </c>
      <c r="AH310" s="1" t="s">
        <v>45</v>
      </c>
      <c r="AI310" s="1">
        <v>2.86</v>
      </c>
      <c r="AJ310" s="1">
        <v>0</v>
      </c>
      <c r="AK310" s="1" t="s">
        <v>46</v>
      </c>
      <c r="AL310" s="1">
        <v>1</v>
      </c>
      <c r="AM310" s="1">
        <v>1</v>
      </c>
      <c r="AN310" s="1">
        <v>0</v>
      </c>
    </row>
    <row r="311" spans="1:40" hidden="1" x14ac:dyDescent="0.25">
      <c r="A311" s="1">
        <v>15814</v>
      </c>
      <c r="B311" s="1" t="s">
        <v>352</v>
      </c>
      <c r="C311" s="1">
        <v>15</v>
      </c>
      <c r="D311" s="1" t="s">
        <v>245</v>
      </c>
      <c r="E311" s="2">
        <v>103</v>
      </c>
      <c r="F311" s="2">
        <v>4</v>
      </c>
      <c r="G311" s="2">
        <v>0</v>
      </c>
      <c r="H311" s="2">
        <v>0</v>
      </c>
      <c r="I311" s="75">
        <v>1</v>
      </c>
      <c r="J311">
        <v>5</v>
      </c>
      <c r="K311">
        <v>0</v>
      </c>
      <c r="L311">
        <v>0</v>
      </c>
      <c r="M311">
        <v>0</v>
      </c>
      <c r="N311">
        <v>4</v>
      </c>
      <c r="O311">
        <v>0</v>
      </c>
      <c r="P311">
        <v>0</v>
      </c>
      <c r="Q311">
        <v>0</v>
      </c>
      <c r="R311" s="2">
        <v>31</v>
      </c>
      <c r="S311" s="2">
        <v>0</v>
      </c>
      <c r="T311" s="2">
        <v>1</v>
      </c>
      <c r="U311" s="75">
        <v>0</v>
      </c>
      <c r="V311" s="2">
        <v>6</v>
      </c>
      <c r="W311" s="2">
        <v>0</v>
      </c>
      <c r="X311" s="2">
        <v>0</v>
      </c>
      <c r="Y311" s="75">
        <v>0</v>
      </c>
      <c r="Z311" s="2">
        <v>10</v>
      </c>
      <c r="AA311" s="2">
        <v>0</v>
      </c>
      <c r="AB311" s="2">
        <v>0</v>
      </c>
      <c r="AC311" s="75">
        <v>1</v>
      </c>
      <c r="AD311" s="2">
        <v>9428</v>
      </c>
      <c r="AE311" s="3">
        <f t="shared" si="4"/>
        <v>1.0924904539669071E-2</v>
      </c>
      <c r="AF311" s="1">
        <v>0</v>
      </c>
      <c r="AG311" s="1" t="s">
        <v>40</v>
      </c>
      <c r="AH311" s="1" t="s">
        <v>45</v>
      </c>
      <c r="AI311" s="1">
        <v>2.86</v>
      </c>
      <c r="AJ311" s="1">
        <v>0</v>
      </c>
      <c r="AK311" s="1" t="s">
        <v>46</v>
      </c>
      <c r="AL311" s="1">
        <v>1</v>
      </c>
      <c r="AM311" s="1">
        <v>1</v>
      </c>
      <c r="AN311" s="1">
        <v>0</v>
      </c>
    </row>
    <row r="312" spans="1:40" hidden="1" x14ac:dyDescent="0.25">
      <c r="A312" s="1">
        <v>15816</v>
      </c>
      <c r="B312" s="1" t="s">
        <v>353</v>
      </c>
      <c r="C312" s="1">
        <v>15</v>
      </c>
      <c r="D312" s="1" t="s">
        <v>245</v>
      </c>
      <c r="E312" s="2">
        <v>63</v>
      </c>
      <c r="F312" s="2">
        <v>4</v>
      </c>
      <c r="G312" s="2">
        <v>0</v>
      </c>
      <c r="H312" s="2">
        <v>0</v>
      </c>
      <c r="I312" s="75">
        <v>0</v>
      </c>
      <c r="J312">
        <v>4</v>
      </c>
      <c r="K312">
        <v>0</v>
      </c>
      <c r="L312">
        <v>0</v>
      </c>
      <c r="M312">
        <v>0</v>
      </c>
      <c r="N312">
        <v>6</v>
      </c>
      <c r="O312">
        <v>0</v>
      </c>
      <c r="P312">
        <v>0</v>
      </c>
      <c r="Q312">
        <v>1</v>
      </c>
      <c r="R312" s="2">
        <v>52</v>
      </c>
      <c r="S312" s="2">
        <v>0</v>
      </c>
      <c r="T312" s="2">
        <v>0</v>
      </c>
      <c r="U312" s="75">
        <v>0</v>
      </c>
      <c r="V312" s="2">
        <v>7</v>
      </c>
      <c r="W312" s="2">
        <v>0</v>
      </c>
      <c r="X312" s="2">
        <v>0</v>
      </c>
      <c r="Y312" s="75">
        <v>0</v>
      </c>
      <c r="Z312" s="2">
        <v>7</v>
      </c>
      <c r="AA312" s="2">
        <v>0</v>
      </c>
      <c r="AB312" s="2">
        <v>0</v>
      </c>
      <c r="AC312" s="75">
        <v>0</v>
      </c>
      <c r="AD312" s="2">
        <v>4629</v>
      </c>
      <c r="AE312" s="3">
        <f t="shared" si="4"/>
        <v>1.3609850939727802E-2</v>
      </c>
      <c r="AF312" s="1">
        <v>0</v>
      </c>
      <c r="AG312" s="1" t="s">
        <v>40</v>
      </c>
      <c r="AH312" s="1" t="s">
        <v>45</v>
      </c>
      <c r="AI312" s="1">
        <v>2.86</v>
      </c>
      <c r="AJ312" s="1">
        <v>0</v>
      </c>
      <c r="AK312" s="1" t="s">
        <v>46</v>
      </c>
      <c r="AL312" s="1">
        <v>1</v>
      </c>
      <c r="AM312" s="1">
        <v>1</v>
      </c>
      <c r="AN312" s="1">
        <v>0</v>
      </c>
    </row>
    <row r="313" spans="1:40" hidden="1" x14ac:dyDescent="0.25">
      <c r="A313" s="1">
        <v>15820</v>
      </c>
      <c r="B313" s="1" t="s">
        <v>354</v>
      </c>
      <c r="C313" s="1">
        <v>15</v>
      </c>
      <c r="D313" s="1" t="s">
        <v>245</v>
      </c>
      <c r="E313" s="2">
        <v>104</v>
      </c>
      <c r="F313" s="2">
        <v>1</v>
      </c>
      <c r="G313" s="2">
        <v>0</v>
      </c>
      <c r="H313" s="2">
        <v>0</v>
      </c>
      <c r="I313" s="75">
        <v>0</v>
      </c>
      <c r="J313">
        <v>5</v>
      </c>
      <c r="K313">
        <v>0</v>
      </c>
      <c r="L313">
        <v>0</v>
      </c>
      <c r="M313">
        <v>0</v>
      </c>
      <c r="N313">
        <v>7</v>
      </c>
      <c r="O313">
        <v>0</v>
      </c>
      <c r="P313">
        <v>0</v>
      </c>
      <c r="Q313">
        <v>2</v>
      </c>
      <c r="R313" s="2">
        <v>18</v>
      </c>
      <c r="S313" s="2">
        <v>0</v>
      </c>
      <c r="T313" s="2">
        <v>0</v>
      </c>
      <c r="U313" s="75">
        <v>2</v>
      </c>
      <c r="V313" s="2">
        <v>2</v>
      </c>
      <c r="W313" s="2">
        <v>0</v>
      </c>
      <c r="X313" s="2">
        <v>0</v>
      </c>
      <c r="Y313" s="75">
        <v>0</v>
      </c>
      <c r="Z313" s="2">
        <v>13</v>
      </c>
      <c r="AA313" s="2">
        <v>0</v>
      </c>
      <c r="AB313" s="2">
        <v>1</v>
      </c>
      <c r="AC313" s="75">
        <v>3</v>
      </c>
      <c r="AD313" s="2">
        <v>3877</v>
      </c>
      <c r="AE313" s="3">
        <f t="shared" si="4"/>
        <v>2.6824864586020118E-2</v>
      </c>
      <c r="AF313" s="1">
        <v>0</v>
      </c>
      <c r="AG313" s="1" t="s">
        <v>40</v>
      </c>
      <c r="AH313" s="1" t="s">
        <v>45</v>
      </c>
      <c r="AI313" s="1">
        <v>2.86</v>
      </c>
      <c r="AJ313" s="1">
        <v>0</v>
      </c>
      <c r="AK313" s="1" t="s">
        <v>46</v>
      </c>
      <c r="AL313" s="1">
        <v>2</v>
      </c>
      <c r="AM313" s="1">
        <v>1</v>
      </c>
      <c r="AN313" s="1">
        <v>0</v>
      </c>
    </row>
    <row r="314" spans="1:40" hidden="1" x14ac:dyDescent="0.25">
      <c r="A314" s="1">
        <v>15822</v>
      </c>
      <c r="B314" s="1" t="s">
        <v>355</v>
      </c>
      <c r="C314" s="1">
        <v>15</v>
      </c>
      <c r="D314" s="1" t="s">
        <v>245</v>
      </c>
      <c r="E314" s="2">
        <v>56</v>
      </c>
      <c r="F314" s="2">
        <v>0</v>
      </c>
      <c r="G314" s="2">
        <v>0</v>
      </c>
      <c r="H314" s="2">
        <v>0</v>
      </c>
      <c r="I314" s="75">
        <v>0</v>
      </c>
      <c r="J314" s="75">
        <v>0</v>
      </c>
      <c r="K314" s="75">
        <v>0</v>
      </c>
      <c r="L314" s="75">
        <v>0</v>
      </c>
      <c r="M314">
        <v>0</v>
      </c>
      <c r="N314">
        <v>0</v>
      </c>
      <c r="O314">
        <v>0</v>
      </c>
      <c r="P314">
        <v>0</v>
      </c>
      <c r="Q314">
        <v>1</v>
      </c>
      <c r="R314" s="2">
        <v>21</v>
      </c>
      <c r="S314" s="2">
        <v>0</v>
      </c>
      <c r="T314" s="2">
        <v>0</v>
      </c>
      <c r="U314" s="75">
        <v>6</v>
      </c>
      <c r="V314" s="2">
        <v>3</v>
      </c>
      <c r="W314" s="2">
        <v>0</v>
      </c>
      <c r="X314" s="2">
        <v>2</v>
      </c>
      <c r="Y314" s="75">
        <v>4</v>
      </c>
      <c r="Z314" s="2">
        <v>3</v>
      </c>
      <c r="AA314" s="2">
        <v>0</v>
      </c>
      <c r="AB314" s="2">
        <v>0</v>
      </c>
      <c r="AC314" s="75">
        <v>3</v>
      </c>
      <c r="AD314" s="2">
        <v>5551</v>
      </c>
      <c r="AE314" s="3">
        <f t="shared" si="4"/>
        <v>1.0088272383354351E-2</v>
      </c>
      <c r="AF314" s="1">
        <v>0</v>
      </c>
      <c r="AG314" s="1" t="s">
        <v>40</v>
      </c>
      <c r="AH314" s="1" t="s">
        <v>45</v>
      </c>
      <c r="AI314" s="1">
        <v>2.86</v>
      </c>
      <c r="AJ314" s="1">
        <v>0</v>
      </c>
      <c r="AK314" s="1" t="s">
        <v>46</v>
      </c>
      <c r="AL314" s="1">
        <v>1</v>
      </c>
      <c r="AM314" s="1">
        <v>1</v>
      </c>
      <c r="AN314" s="1">
        <v>0</v>
      </c>
    </row>
    <row r="315" spans="1:40" hidden="1" x14ac:dyDescent="0.25">
      <c r="A315" s="1">
        <v>15832</v>
      </c>
      <c r="B315" s="1" t="s">
        <v>356</v>
      </c>
      <c r="C315" s="1">
        <v>15</v>
      </c>
      <c r="D315" s="1" t="s">
        <v>245</v>
      </c>
      <c r="E315" s="2">
        <v>93</v>
      </c>
      <c r="F315" s="2">
        <v>0</v>
      </c>
      <c r="G315" s="2">
        <v>0</v>
      </c>
      <c r="H315" s="2">
        <v>0</v>
      </c>
      <c r="I315" s="75">
        <v>1</v>
      </c>
      <c r="J315">
        <v>2</v>
      </c>
      <c r="K315">
        <v>0</v>
      </c>
      <c r="L315">
        <v>0</v>
      </c>
      <c r="M315">
        <v>0</v>
      </c>
      <c r="N315">
        <v>9</v>
      </c>
      <c r="O315">
        <v>0</v>
      </c>
      <c r="P315">
        <v>0</v>
      </c>
      <c r="Q315">
        <v>3</v>
      </c>
      <c r="R315" s="2">
        <v>35</v>
      </c>
      <c r="S315" s="2">
        <v>0</v>
      </c>
      <c r="T315" s="2">
        <v>1</v>
      </c>
      <c r="U315" s="75">
        <v>6</v>
      </c>
      <c r="V315" s="2">
        <v>2</v>
      </c>
      <c r="W315" s="2">
        <v>0</v>
      </c>
      <c r="X315" s="2">
        <v>0</v>
      </c>
      <c r="Y315" s="75">
        <v>1</v>
      </c>
      <c r="Z315" s="2">
        <v>6</v>
      </c>
      <c r="AA315" s="2">
        <v>0</v>
      </c>
      <c r="AB315" s="2">
        <v>1</v>
      </c>
      <c r="AC315" s="75">
        <v>1</v>
      </c>
      <c r="AD315" s="2">
        <v>1651</v>
      </c>
      <c r="AE315" s="3">
        <f t="shared" si="4"/>
        <v>5.6329497274379164E-2</v>
      </c>
      <c r="AF315" s="1">
        <v>0</v>
      </c>
      <c r="AG315" s="1" t="s">
        <v>40</v>
      </c>
      <c r="AH315" s="1" t="s">
        <v>45</v>
      </c>
      <c r="AI315" s="1">
        <v>2.86</v>
      </c>
      <c r="AJ315" s="1">
        <v>0</v>
      </c>
      <c r="AK315" s="1" t="s">
        <v>46</v>
      </c>
      <c r="AL315" s="1">
        <v>1</v>
      </c>
      <c r="AM315" s="1">
        <v>1</v>
      </c>
      <c r="AN315" s="1">
        <v>0</v>
      </c>
    </row>
    <row r="316" spans="1:40" hidden="1" x14ac:dyDescent="0.25">
      <c r="A316" s="1">
        <v>15835</v>
      </c>
      <c r="B316" s="1" t="s">
        <v>357</v>
      </c>
      <c r="C316" s="1">
        <v>15</v>
      </c>
      <c r="D316" s="1" t="s">
        <v>245</v>
      </c>
      <c r="E316" s="2">
        <v>63</v>
      </c>
      <c r="F316" s="2">
        <v>3</v>
      </c>
      <c r="G316" s="2">
        <v>0</v>
      </c>
      <c r="H316" s="2">
        <v>0</v>
      </c>
      <c r="I316" s="75">
        <v>0</v>
      </c>
      <c r="J316">
        <v>1</v>
      </c>
      <c r="K316">
        <v>0</v>
      </c>
      <c r="L316">
        <v>0</v>
      </c>
      <c r="M316">
        <v>0</v>
      </c>
      <c r="N316">
        <v>5</v>
      </c>
      <c r="O316">
        <v>0</v>
      </c>
      <c r="P316">
        <v>0</v>
      </c>
      <c r="Q316">
        <v>0</v>
      </c>
      <c r="R316" s="2">
        <v>22</v>
      </c>
      <c r="S316" s="2">
        <v>0</v>
      </c>
      <c r="T316" s="2">
        <v>0</v>
      </c>
      <c r="U316" s="75">
        <v>0</v>
      </c>
      <c r="V316" s="2">
        <v>9</v>
      </c>
      <c r="W316" s="2">
        <v>0</v>
      </c>
      <c r="X316" s="2">
        <v>0</v>
      </c>
      <c r="Y316" s="75">
        <v>0</v>
      </c>
      <c r="Z316" s="2">
        <v>8</v>
      </c>
      <c r="AA316" s="2">
        <v>0</v>
      </c>
      <c r="AB316" s="2">
        <v>0</v>
      </c>
      <c r="AC316" s="75">
        <v>0</v>
      </c>
      <c r="AD316" s="2">
        <v>6528</v>
      </c>
      <c r="AE316" s="3">
        <f t="shared" si="4"/>
        <v>9.6507352941176475E-3</v>
      </c>
      <c r="AF316" s="1">
        <v>0</v>
      </c>
      <c r="AG316" s="1" t="s">
        <v>40</v>
      </c>
      <c r="AH316" s="1" t="s">
        <v>45</v>
      </c>
      <c r="AI316" s="1">
        <v>2.86</v>
      </c>
      <c r="AJ316" s="1">
        <v>0</v>
      </c>
      <c r="AK316" s="1" t="s">
        <v>46</v>
      </c>
      <c r="AL316" s="1">
        <v>1</v>
      </c>
      <c r="AM316" s="1">
        <v>1</v>
      </c>
      <c r="AN316" s="1">
        <v>0</v>
      </c>
    </row>
    <row r="317" spans="1:40" hidden="1" x14ac:dyDescent="0.25">
      <c r="A317" s="1">
        <v>15837</v>
      </c>
      <c r="B317" s="1" t="s">
        <v>358</v>
      </c>
      <c r="C317" s="1">
        <v>15</v>
      </c>
      <c r="D317" s="1" t="s">
        <v>245</v>
      </c>
      <c r="E317" s="2">
        <v>137</v>
      </c>
      <c r="F317" s="2">
        <v>4</v>
      </c>
      <c r="G317" s="2">
        <v>0</v>
      </c>
      <c r="H317" s="2">
        <v>0</v>
      </c>
      <c r="I317" s="75">
        <v>0</v>
      </c>
      <c r="J317">
        <v>4</v>
      </c>
      <c r="K317">
        <v>0</v>
      </c>
      <c r="L317">
        <v>0</v>
      </c>
      <c r="M317">
        <v>0</v>
      </c>
      <c r="N317">
        <v>12</v>
      </c>
      <c r="O317">
        <v>0</v>
      </c>
      <c r="P317">
        <v>0</v>
      </c>
      <c r="Q317">
        <v>0</v>
      </c>
      <c r="R317" s="2">
        <v>41</v>
      </c>
      <c r="S317" s="2">
        <v>0</v>
      </c>
      <c r="T317" s="2">
        <v>5</v>
      </c>
      <c r="U317" s="75">
        <v>0</v>
      </c>
      <c r="V317" s="2">
        <v>11</v>
      </c>
      <c r="W317" s="2">
        <v>0</v>
      </c>
      <c r="X317" s="2">
        <v>0</v>
      </c>
      <c r="Y317" s="75">
        <v>0</v>
      </c>
      <c r="Z317" s="2">
        <v>7</v>
      </c>
      <c r="AA317" s="2">
        <v>0</v>
      </c>
      <c r="AB317" s="2">
        <v>0</v>
      </c>
      <c r="AC317" s="75">
        <v>0</v>
      </c>
      <c r="AD317" s="2">
        <v>8915</v>
      </c>
      <c r="AE317" s="3">
        <f t="shared" si="4"/>
        <v>1.5367358384744812E-2</v>
      </c>
      <c r="AF317" s="1">
        <v>0</v>
      </c>
      <c r="AG317" s="1" t="s">
        <v>40</v>
      </c>
      <c r="AH317" s="1" t="s">
        <v>45</v>
      </c>
      <c r="AI317" s="1">
        <v>2.86</v>
      </c>
      <c r="AJ317" s="1">
        <v>0</v>
      </c>
      <c r="AK317" s="1" t="s">
        <v>46</v>
      </c>
      <c r="AL317" s="1">
        <v>1</v>
      </c>
      <c r="AM317" s="1">
        <v>1</v>
      </c>
      <c r="AN317" s="1">
        <v>0</v>
      </c>
    </row>
    <row r="318" spans="1:40" hidden="1" x14ac:dyDescent="0.25">
      <c r="A318" s="1">
        <v>15839</v>
      </c>
      <c r="B318" s="1" t="s">
        <v>359</v>
      </c>
      <c r="C318" s="1">
        <v>15</v>
      </c>
      <c r="D318" s="1" t="s">
        <v>245</v>
      </c>
      <c r="E318" s="2">
        <v>14</v>
      </c>
      <c r="F318" s="2">
        <v>0</v>
      </c>
      <c r="G318" s="2">
        <v>0</v>
      </c>
      <c r="H318" s="2">
        <v>0</v>
      </c>
      <c r="I318" s="75">
        <v>0</v>
      </c>
      <c r="J318" s="75">
        <v>0</v>
      </c>
      <c r="K318" s="75">
        <v>0</v>
      </c>
      <c r="L318" s="75">
        <v>0</v>
      </c>
      <c r="M318">
        <v>0</v>
      </c>
      <c r="N318" s="75">
        <v>0</v>
      </c>
      <c r="O318" s="75">
        <v>0</v>
      </c>
      <c r="P318" s="75">
        <v>0</v>
      </c>
      <c r="Q318">
        <v>0</v>
      </c>
      <c r="R318" s="2">
        <v>2</v>
      </c>
      <c r="S318" s="2">
        <v>0</v>
      </c>
      <c r="T318" s="2">
        <v>0</v>
      </c>
      <c r="U318" s="75">
        <v>0</v>
      </c>
      <c r="V318" s="2">
        <v>0</v>
      </c>
      <c r="W318" s="2">
        <v>0</v>
      </c>
      <c r="X318" s="2">
        <v>0</v>
      </c>
      <c r="Y318" s="75">
        <v>0</v>
      </c>
      <c r="Z318" s="2">
        <v>3</v>
      </c>
      <c r="AA318" s="2">
        <v>0</v>
      </c>
      <c r="AB318" s="2">
        <v>0</v>
      </c>
      <c r="AC318" s="75">
        <v>0</v>
      </c>
      <c r="AD318" s="2">
        <v>2193</v>
      </c>
      <c r="AE318" s="3">
        <f t="shared" si="4"/>
        <v>6.3839489284085726E-3</v>
      </c>
      <c r="AF318" s="1">
        <v>0</v>
      </c>
      <c r="AG318" s="1" t="s">
        <v>40</v>
      </c>
      <c r="AH318" s="1" t="s">
        <v>45</v>
      </c>
      <c r="AI318" s="1">
        <v>2.86</v>
      </c>
      <c r="AJ318" s="1">
        <v>0</v>
      </c>
      <c r="AK318" s="1" t="s">
        <v>46</v>
      </c>
      <c r="AL318" s="1">
        <v>1</v>
      </c>
      <c r="AM318" s="1">
        <v>1</v>
      </c>
      <c r="AN318" s="1">
        <v>0</v>
      </c>
    </row>
    <row r="319" spans="1:40" hidden="1" x14ac:dyDescent="0.25">
      <c r="A319" s="1">
        <v>15842</v>
      </c>
      <c r="B319" s="1" t="s">
        <v>360</v>
      </c>
      <c r="C319" s="1">
        <v>15</v>
      </c>
      <c r="D319" s="1" t="s">
        <v>245</v>
      </c>
      <c r="E319" s="2">
        <v>47</v>
      </c>
      <c r="F319" s="2">
        <v>1</v>
      </c>
      <c r="G319" s="2">
        <v>0</v>
      </c>
      <c r="H319" s="2">
        <v>2</v>
      </c>
      <c r="I319" s="75">
        <v>0</v>
      </c>
      <c r="J319" s="75">
        <v>0</v>
      </c>
      <c r="K319" s="75">
        <v>0</v>
      </c>
      <c r="L319" s="75">
        <v>0</v>
      </c>
      <c r="M319">
        <v>0</v>
      </c>
      <c r="N319" s="75">
        <v>0</v>
      </c>
      <c r="O319" s="75">
        <v>0</v>
      </c>
      <c r="P319" s="75">
        <v>0</v>
      </c>
      <c r="Q319">
        <v>0</v>
      </c>
      <c r="R319" s="2">
        <v>13</v>
      </c>
      <c r="S319" s="2">
        <v>0</v>
      </c>
      <c r="T319" s="2">
        <v>0</v>
      </c>
      <c r="U319" s="75">
        <v>0</v>
      </c>
      <c r="V319" s="2">
        <v>0</v>
      </c>
      <c r="W319" s="2">
        <v>0</v>
      </c>
      <c r="X319" s="2">
        <v>0</v>
      </c>
      <c r="Y319" s="75">
        <v>0</v>
      </c>
      <c r="Z319" s="2">
        <v>5</v>
      </c>
      <c r="AA319" s="2">
        <v>0</v>
      </c>
      <c r="AB319" s="2">
        <v>0</v>
      </c>
      <c r="AC319" s="75">
        <v>0</v>
      </c>
      <c r="AD319" s="2">
        <v>8043</v>
      </c>
      <c r="AE319" s="3">
        <f t="shared" si="4"/>
        <v>5.8435906999875671E-3</v>
      </c>
      <c r="AF319" s="1">
        <v>0</v>
      </c>
      <c r="AG319" s="1" t="s">
        <v>40</v>
      </c>
      <c r="AH319" s="1" t="s">
        <v>45</v>
      </c>
      <c r="AI319" s="1">
        <v>2.86</v>
      </c>
      <c r="AJ319" s="1">
        <v>0</v>
      </c>
      <c r="AK319" s="1" t="s">
        <v>46</v>
      </c>
      <c r="AL319" s="1">
        <v>1</v>
      </c>
      <c r="AM319" s="1">
        <v>1</v>
      </c>
      <c r="AN319" s="1">
        <v>0</v>
      </c>
    </row>
    <row r="320" spans="1:40" hidden="1" x14ac:dyDescent="0.25">
      <c r="A320" s="1">
        <v>15861</v>
      </c>
      <c r="B320" s="1" t="s">
        <v>361</v>
      </c>
      <c r="C320" s="1">
        <v>15</v>
      </c>
      <c r="D320" s="1" t="s">
        <v>245</v>
      </c>
      <c r="E320" s="2">
        <v>105</v>
      </c>
      <c r="F320" s="2">
        <v>1</v>
      </c>
      <c r="G320" s="2">
        <v>0</v>
      </c>
      <c r="H320" s="2">
        <v>0</v>
      </c>
      <c r="I320" s="75">
        <v>0</v>
      </c>
      <c r="J320">
        <v>1</v>
      </c>
      <c r="K320">
        <v>0</v>
      </c>
      <c r="L320">
        <v>0</v>
      </c>
      <c r="M320">
        <v>0</v>
      </c>
      <c r="N320">
        <v>2</v>
      </c>
      <c r="O320">
        <v>0</v>
      </c>
      <c r="P320">
        <v>0</v>
      </c>
      <c r="Q320">
        <v>0</v>
      </c>
      <c r="R320" s="2">
        <v>19</v>
      </c>
      <c r="S320" s="2">
        <v>0</v>
      </c>
      <c r="T320" s="2">
        <v>0</v>
      </c>
      <c r="U320" s="75">
        <v>3</v>
      </c>
      <c r="V320" s="2">
        <v>8</v>
      </c>
      <c r="W320" s="2">
        <v>0</v>
      </c>
      <c r="X320" s="2">
        <v>0</v>
      </c>
      <c r="Y320" s="75">
        <v>8</v>
      </c>
      <c r="Z320" s="2">
        <v>6</v>
      </c>
      <c r="AA320" s="2">
        <v>0</v>
      </c>
      <c r="AB320" s="2">
        <v>0</v>
      </c>
      <c r="AC320" s="75">
        <v>0</v>
      </c>
      <c r="AD320" s="2">
        <v>17012</v>
      </c>
      <c r="AE320" s="3">
        <f t="shared" si="4"/>
        <v>6.1721138020221023E-3</v>
      </c>
      <c r="AF320" s="1">
        <v>0</v>
      </c>
      <c r="AG320" s="1" t="s">
        <v>40</v>
      </c>
      <c r="AH320" s="1" t="s">
        <v>45</v>
      </c>
      <c r="AI320" s="1">
        <v>2.86</v>
      </c>
      <c r="AJ320" s="1">
        <v>0</v>
      </c>
      <c r="AK320" s="1" t="s">
        <v>46</v>
      </c>
      <c r="AL320" s="1">
        <v>1</v>
      </c>
      <c r="AM320" s="1">
        <v>1</v>
      </c>
      <c r="AN320" s="1">
        <v>0</v>
      </c>
    </row>
    <row r="321" spans="1:40" hidden="1" x14ac:dyDescent="0.25">
      <c r="A321" s="1">
        <v>15879</v>
      </c>
      <c r="B321" s="1" t="s">
        <v>362</v>
      </c>
      <c r="C321" s="1">
        <v>15</v>
      </c>
      <c r="D321" s="1" t="s">
        <v>245</v>
      </c>
      <c r="E321" s="2">
        <v>10</v>
      </c>
      <c r="F321" s="2">
        <v>0</v>
      </c>
      <c r="G321" s="2">
        <v>0</v>
      </c>
      <c r="H321" s="2">
        <v>0</v>
      </c>
      <c r="I321" s="75">
        <v>0</v>
      </c>
      <c r="J321">
        <v>1</v>
      </c>
      <c r="K321">
        <v>0</v>
      </c>
      <c r="L321">
        <v>0</v>
      </c>
      <c r="M321">
        <v>0</v>
      </c>
      <c r="N321" s="75">
        <v>0</v>
      </c>
      <c r="O321" s="75">
        <v>0</v>
      </c>
      <c r="P321" s="75">
        <v>0</v>
      </c>
      <c r="Q321">
        <v>0</v>
      </c>
      <c r="R321" s="2">
        <v>0</v>
      </c>
      <c r="S321" s="2">
        <v>0</v>
      </c>
      <c r="T321" s="2">
        <v>0</v>
      </c>
      <c r="U321" s="75">
        <v>0</v>
      </c>
      <c r="V321" s="2">
        <v>0</v>
      </c>
      <c r="W321" s="2">
        <v>0</v>
      </c>
      <c r="X321" s="2">
        <v>0</v>
      </c>
      <c r="Y321" s="75">
        <v>0</v>
      </c>
      <c r="Z321" s="2">
        <v>2</v>
      </c>
      <c r="AA321" s="2">
        <v>0</v>
      </c>
      <c r="AB321" s="2">
        <v>0</v>
      </c>
      <c r="AC321" s="75">
        <v>0</v>
      </c>
      <c r="AD321" s="2">
        <v>3006</v>
      </c>
      <c r="AE321" s="3">
        <f t="shared" si="4"/>
        <v>3.3266799733865601E-3</v>
      </c>
      <c r="AF321" s="1">
        <v>0</v>
      </c>
      <c r="AG321" s="1" t="s">
        <v>40</v>
      </c>
      <c r="AH321" s="1" t="s">
        <v>45</v>
      </c>
      <c r="AI321" s="1">
        <v>2.86</v>
      </c>
      <c r="AJ321" s="1">
        <v>0</v>
      </c>
      <c r="AK321" s="1" t="s">
        <v>46</v>
      </c>
      <c r="AL321" s="1">
        <v>1</v>
      </c>
      <c r="AM321" s="1">
        <v>1</v>
      </c>
      <c r="AN321" s="1">
        <v>0</v>
      </c>
    </row>
    <row r="322" spans="1:40" hidden="1" x14ac:dyDescent="0.25">
      <c r="A322" s="1">
        <v>15897</v>
      </c>
      <c r="B322" s="1" t="s">
        <v>363</v>
      </c>
      <c r="C322" s="1">
        <v>15</v>
      </c>
      <c r="D322" s="1" t="s">
        <v>245</v>
      </c>
      <c r="E322" s="2">
        <v>310</v>
      </c>
      <c r="F322" s="2">
        <v>9</v>
      </c>
      <c r="G322" s="2">
        <v>0</v>
      </c>
      <c r="H322" s="2">
        <v>1</v>
      </c>
      <c r="I322" s="75">
        <v>0</v>
      </c>
      <c r="J322">
        <v>8</v>
      </c>
      <c r="K322">
        <v>0</v>
      </c>
      <c r="L322">
        <v>0</v>
      </c>
      <c r="M322">
        <v>0</v>
      </c>
      <c r="N322">
        <v>20</v>
      </c>
      <c r="O322">
        <v>0</v>
      </c>
      <c r="P322">
        <v>1</v>
      </c>
      <c r="Q322">
        <v>2</v>
      </c>
      <c r="R322" s="2">
        <v>118</v>
      </c>
      <c r="S322" s="2">
        <v>0</v>
      </c>
      <c r="T322" s="2">
        <v>7</v>
      </c>
      <c r="U322" s="75">
        <v>1</v>
      </c>
      <c r="V322" s="2">
        <v>34</v>
      </c>
      <c r="W322" s="2">
        <v>0</v>
      </c>
      <c r="X322" s="2">
        <v>0</v>
      </c>
      <c r="Y322" s="75">
        <v>2</v>
      </c>
      <c r="Z322" s="2">
        <v>19</v>
      </c>
      <c r="AA322" s="2">
        <v>0</v>
      </c>
      <c r="AB322" s="2">
        <v>0</v>
      </c>
      <c r="AC322" s="75">
        <v>3</v>
      </c>
      <c r="AD322" s="2">
        <v>4954</v>
      </c>
      <c r="AE322" s="3">
        <f t="shared" ref="AE322:AE385" si="5">E322/AD322</f>
        <v>6.2575696406943881E-2</v>
      </c>
      <c r="AF322" s="1">
        <v>0</v>
      </c>
      <c r="AG322" s="1" t="s">
        <v>40</v>
      </c>
      <c r="AH322" s="1" t="s">
        <v>45</v>
      </c>
      <c r="AI322" s="1">
        <v>2.86</v>
      </c>
      <c r="AJ322" s="1">
        <v>0</v>
      </c>
      <c r="AK322" s="1" t="s">
        <v>46</v>
      </c>
      <c r="AL322" s="1">
        <v>4</v>
      </c>
      <c r="AM322" s="1">
        <v>5</v>
      </c>
      <c r="AN322" s="1">
        <v>0</v>
      </c>
    </row>
    <row r="323" spans="1:40" x14ac:dyDescent="0.25">
      <c r="A323" s="1">
        <f>C323</f>
        <v>15</v>
      </c>
      <c r="B323" s="1" t="s">
        <v>171</v>
      </c>
      <c r="C323" s="1">
        <f>C322</f>
        <v>15</v>
      </c>
      <c r="D323" s="1" t="str">
        <f>D322</f>
        <v>Boyacá</v>
      </c>
      <c r="E323" s="2">
        <v>39545</v>
      </c>
      <c r="F323" s="2">
        <v>832</v>
      </c>
      <c r="G323" s="2">
        <v>3</v>
      </c>
      <c r="H323" s="2">
        <v>22</v>
      </c>
      <c r="I323" s="2">
        <v>46</v>
      </c>
      <c r="J323" s="2">
        <v>433</v>
      </c>
      <c r="K323" s="2">
        <v>0</v>
      </c>
      <c r="L323" s="2">
        <v>15</v>
      </c>
      <c r="M323" s="2">
        <v>8</v>
      </c>
      <c r="N323" s="2">
        <v>2530</v>
      </c>
      <c r="O323" s="2">
        <v>0</v>
      </c>
      <c r="P323" s="2">
        <v>171</v>
      </c>
      <c r="Q323" s="2">
        <v>212</v>
      </c>
      <c r="R323" s="2">
        <v>10208</v>
      </c>
      <c r="S323" s="2">
        <v>6</v>
      </c>
      <c r="T323" s="2">
        <v>368</v>
      </c>
      <c r="U323" s="2">
        <v>451</v>
      </c>
      <c r="V323" s="2">
        <v>3583</v>
      </c>
      <c r="W323" s="2">
        <v>2</v>
      </c>
      <c r="X323" s="2">
        <v>111</v>
      </c>
      <c r="Y323" s="2">
        <v>143</v>
      </c>
      <c r="Z323" s="2">
        <v>2690</v>
      </c>
      <c r="AA323" s="2">
        <v>1</v>
      </c>
      <c r="AB323" s="2">
        <v>90</v>
      </c>
      <c r="AC323" s="2">
        <v>135</v>
      </c>
      <c r="AD323" s="2">
        <v>1311983</v>
      </c>
      <c r="AE323" s="3">
        <f t="shared" si="5"/>
        <v>3.0141396649194387E-2</v>
      </c>
      <c r="AF323" s="1">
        <f>SUBTOTAL(9,AF200:AF322)</f>
        <v>0</v>
      </c>
      <c r="AG323" s="1" t="s">
        <v>44</v>
      </c>
      <c r="AH323" s="1" t="s">
        <v>45</v>
      </c>
      <c r="AI323" s="1">
        <v>2.86</v>
      </c>
      <c r="AJ323" s="1">
        <v>3</v>
      </c>
      <c r="AK323" s="1" t="s">
        <v>172</v>
      </c>
      <c r="AL323" s="1">
        <v>378</v>
      </c>
      <c r="AM323" s="1">
        <v>402</v>
      </c>
      <c r="AN323" s="1">
        <v>4</v>
      </c>
    </row>
    <row r="324" spans="1:40" hidden="1" x14ac:dyDescent="0.25">
      <c r="A324" s="1">
        <v>17001</v>
      </c>
      <c r="B324" s="1" t="s">
        <v>364</v>
      </c>
      <c r="C324" s="1">
        <v>17</v>
      </c>
      <c r="D324" s="1" t="s">
        <v>72</v>
      </c>
      <c r="E324" s="2">
        <v>18463</v>
      </c>
      <c r="F324" s="2">
        <v>297</v>
      </c>
      <c r="G324" s="2">
        <v>1</v>
      </c>
      <c r="H324" s="2">
        <v>10</v>
      </c>
      <c r="I324" s="75">
        <v>9</v>
      </c>
      <c r="J324">
        <v>169</v>
      </c>
      <c r="K324">
        <v>1</v>
      </c>
      <c r="L324">
        <v>10</v>
      </c>
      <c r="M324">
        <v>8</v>
      </c>
      <c r="N324">
        <v>676</v>
      </c>
      <c r="O324">
        <v>0</v>
      </c>
      <c r="P324">
        <v>66</v>
      </c>
      <c r="Q324">
        <v>106</v>
      </c>
      <c r="R324" s="2">
        <v>3024</v>
      </c>
      <c r="S324" s="2">
        <v>6</v>
      </c>
      <c r="T324" s="2">
        <v>122</v>
      </c>
      <c r="U324" s="75">
        <v>177</v>
      </c>
      <c r="V324" s="2">
        <v>1298</v>
      </c>
      <c r="W324" s="2">
        <v>3</v>
      </c>
      <c r="X324" s="2">
        <v>34</v>
      </c>
      <c r="Y324" s="75">
        <v>66</v>
      </c>
      <c r="Z324" s="2">
        <v>803</v>
      </c>
      <c r="AA324" s="2">
        <v>1</v>
      </c>
      <c r="AB324" s="2">
        <v>54</v>
      </c>
      <c r="AC324" s="75">
        <v>55</v>
      </c>
      <c r="AD324" s="2">
        <v>457022</v>
      </c>
      <c r="AE324" s="3">
        <f t="shared" si="5"/>
        <v>4.0398492851547625E-2</v>
      </c>
      <c r="AF324" s="1">
        <v>0</v>
      </c>
      <c r="AG324" s="1" t="s">
        <v>44</v>
      </c>
      <c r="AH324" s="1" t="s">
        <v>45</v>
      </c>
      <c r="AI324" s="1">
        <v>2.86</v>
      </c>
      <c r="AJ324" s="1">
        <v>1</v>
      </c>
      <c r="AK324" s="1" t="s">
        <v>42</v>
      </c>
      <c r="AL324" s="1">
        <v>102</v>
      </c>
      <c r="AM324" s="1">
        <v>125</v>
      </c>
      <c r="AN324" s="1">
        <v>1</v>
      </c>
    </row>
    <row r="325" spans="1:40" hidden="1" x14ac:dyDescent="0.25">
      <c r="A325" s="1">
        <v>17013</v>
      </c>
      <c r="B325" s="1" t="s">
        <v>365</v>
      </c>
      <c r="C325" s="1">
        <v>17</v>
      </c>
      <c r="D325" s="1" t="s">
        <v>72</v>
      </c>
      <c r="E325" s="2">
        <v>2650</v>
      </c>
      <c r="F325" s="2">
        <v>25</v>
      </c>
      <c r="G325" s="2">
        <v>0</v>
      </c>
      <c r="H325" s="2">
        <v>0</v>
      </c>
      <c r="I325" s="75">
        <v>0</v>
      </c>
      <c r="J325">
        <v>37</v>
      </c>
      <c r="K325">
        <v>0</v>
      </c>
      <c r="L325">
        <v>1</v>
      </c>
      <c r="M325">
        <v>0</v>
      </c>
      <c r="N325">
        <v>221</v>
      </c>
      <c r="O325">
        <v>0</v>
      </c>
      <c r="P325">
        <v>12</v>
      </c>
      <c r="Q325">
        <v>10</v>
      </c>
      <c r="R325" s="2">
        <v>787</v>
      </c>
      <c r="S325" s="2">
        <v>0</v>
      </c>
      <c r="T325" s="2">
        <v>14</v>
      </c>
      <c r="U325" s="75">
        <v>22</v>
      </c>
      <c r="V325" s="2">
        <v>284</v>
      </c>
      <c r="W325" s="2">
        <v>0</v>
      </c>
      <c r="X325" s="2">
        <v>3</v>
      </c>
      <c r="Y325" s="75">
        <v>2</v>
      </c>
      <c r="Z325" s="2">
        <v>330</v>
      </c>
      <c r="AA325" s="2">
        <v>0</v>
      </c>
      <c r="AB325" s="2">
        <v>2</v>
      </c>
      <c r="AC325" s="75">
        <v>3</v>
      </c>
      <c r="AD325" s="2">
        <v>23525</v>
      </c>
      <c r="AE325" s="3">
        <f t="shared" si="5"/>
        <v>0.1126461211477152</v>
      </c>
      <c r="AF325" s="1">
        <v>0</v>
      </c>
      <c r="AG325" s="1" t="s">
        <v>40</v>
      </c>
      <c r="AH325" s="1" t="s">
        <v>45</v>
      </c>
      <c r="AI325" s="1">
        <v>2.86</v>
      </c>
      <c r="AJ325" s="1">
        <v>0</v>
      </c>
      <c r="AK325" s="1" t="s">
        <v>46</v>
      </c>
      <c r="AL325" s="1">
        <v>1</v>
      </c>
      <c r="AM325" s="1">
        <v>3</v>
      </c>
      <c r="AN325" s="1">
        <v>0</v>
      </c>
    </row>
    <row r="326" spans="1:40" hidden="1" x14ac:dyDescent="0.25">
      <c r="A326" s="1">
        <v>17042</v>
      </c>
      <c r="B326" s="1" t="s">
        <v>366</v>
      </c>
      <c r="C326" s="1">
        <v>17</v>
      </c>
      <c r="D326" s="1" t="s">
        <v>72</v>
      </c>
      <c r="E326" s="2">
        <v>3073</v>
      </c>
      <c r="F326" s="2">
        <v>48</v>
      </c>
      <c r="G326" s="2">
        <v>0</v>
      </c>
      <c r="H326" s="2">
        <v>12</v>
      </c>
      <c r="I326" s="75">
        <v>1</v>
      </c>
      <c r="J326">
        <v>36</v>
      </c>
      <c r="K326">
        <v>0</v>
      </c>
      <c r="L326">
        <v>8</v>
      </c>
      <c r="M326">
        <v>1</v>
      </c>
      <c r="N326">
        <v>159</v>
      </c>
      <c r="O326">
        <v>0</v>
      </c>
      <c r="P326">
        <v>113</v>
      </c>
      <c r="Q326">
        <v>11</v>
      </c>
      <c r="R326" s="2">
        <v>720</v>
      </c>
      <c r="S326" s="2">
        <v>1</v>
      </c>
      <c r="T326" s="2">
        <v>184</v>
      </c>
      <c r="U326" s="75">
        <v>23</v>
      </c>
      <c r="V326" s="2">
        <v>184</v>
      </c>
      <c r="W326" s="2">
        <v>1</v>
      </c>
      <c r="X326" s="2">
        <v>17</v>
      </c>
      <c r="Y326" s="75">
        <v>16</v>
      </c>
      <c r="Z326" s="2">
        <v>164</v>
      </c>
      <c r="AA326" s="2">
        <v>0</v>
      </c>
      <c r="AB326" s="2">
        <v>30</v>
      </c>
      <c r="AC326" s="75">
        <v>7</v>
      </c>
      <c r="AD326" s="2">
        <v>37573</v>
      </c>
      <c r="AE326" s="3">
        <f t="shared" si="5"/>
        <v>8.1787453756686987E-2</v>
      </c>
      <c r="AF326" s="1">
        <v>0</v>
      </c>
      <c r="AG326" s="1" t="s">
        <v>40</v>
      </c>
      <c r="AH326" s="1" t="s">
        <v>45</v>
      </c>
      <c r="AI326" s="1">
        <v>2.86</v>
      </c>
      <c r="AJ326" s="1">
        <v>0</v>
      </c>
      <c r="AK326" s="1" t="s">
        <v>46</v>
      </c>
      <c r="AL326" s="1">
        <v>3</v>
      </c>
      <c r="AM326" s="1">
        <v>8</v>
      </c>
      <c r="AN326" s="1">
        <v>0</v>
      </c>
    </row>
    <row r="327" spans="1:40" hidden="1" x14ac:dyDescent="0.25">
      <c r="A327" s="1">
        <v>17050</v>
      </c>
      <c r="B327" s="1" t="s">
        <v>367</v>
      </c>
      <c r="C327" s="1">
        <v>17</v>
      </c>
      <c r="D327" s="1" t="s">
        <v>72</v>
      </c>
      <c r="E327" s="2">
        <v>472</v>
      </c>
      <c r="F327" s="2">
        <v>10</v>
      </c>
      <c r="G327" s="2">
        <v>0</v>
      </c>
      <c r="H327" s="2">
        <v>0</v>
      </c>
      <c r="I327" s="75">
        <v>0</v>
      </c>
      <c r="J327">
        <v>26</v>
      </c>
      <c r="K327">
        <v>0</v>
      </c>
      <c r="L327">
        <v>0</v>
      </c>
      <c r="M327">
        <v>0</v>
      </c>
      <c r="N327">
        <v>74</v>
      </c>
      <c r="O327">
        <v>0</v>
      </c>
      <c r="P327">
        <v>3</v>
      </c>
      <c r="Q327">
        <v>3</v>
      </c>
      <c r="R327" s="2">
        <v>207</v>
      </c>
      <c r="S327" s="2">
        <v>1</v>
      </c>
      <c r="T327" s="2">
        <v>10</v>
      </c>
      <c r="U327" s="75">
        <v>11</v>
      </c>
      <c r="V327" s="2">
        <v>47</v>
      </c>
      <c r="W327" s="2">
        <v>0</v>
      </c>
      <c r="X327" s="2">
        <v>0</v>
      </c>
      <c r="Y327" s="75">
        <v>3</v>
      </c>
      <c r="Z327" s="2">
        <v>43</v>
      </c>
      <c r="AA327" s="2">
        <v>0</v>
      </c>
      <c r="AB327" s="2">
        <v>3</v>
      </c>
      <c r="AC327" s="75">
        <v>4</v>
      </c>
      <c r="AD327" s="2">
        <v>10863</v>
      </c>
      <c r="AE327" s="3">
        <f t="shared" si="5"/>
        <v>4.3450243947344196E-2</v>
      </c>
      <c r="AF327" s="1">
        <v>0</v>
      </c>
      <c r="AG327" s="1" t="s">
        <v>40</v>
      </c>
      <c r="AH327" s="1" t="s">
        <v>45</v>
      </c>
      <c r="AI327" s="1">
        <v>2.86</v>
      </c>
      <c r="AJ327" s="1">
        <v>0</v>
      </c>
      <c r="AK327" s="1" t="s">
        <v>46</v>
      </c>
      <c r="AL327" s="1">
        <v>1</v>
      </c>
      <c r="AM327" s="1">
        <v>1</v>
      </c>
      <c r="AN327" s="1">
        <v>0</v>
      </c>
    </row>
    <row r="328" spans="1:40" hidden="1" x14ac:dyDescent="0.25">
      <c r="A328" s="1">
        <v>17088</v>
      </c>
      <c r="B328" s="1" t="s">
        <v>368</v>
      </c>
      <c r="C328" s="1">
        <v>17</v>
      </c>
      <c r="D328" s="1" t="s">
        <v>72</v>
      </c>
      <c r="E328" s="2">
        <v>928</v>
      </c>
      <c r="F328" s="2">
        <v>12</v>
      </c>
      <c r="G328" s="2">
        <v>0</v>
      </c>
      <c r="H328" s="2">
        <v>0</v>
      </c>
      <c r="I328" s="75">
        <v>0</v>
      </c>
      <c r="J328">
        <v>22</v>
      </c>
      <c r="K328">
        <v>0</v>
      </c>
      <c r="L328">
        <v>8</v>
      </c>
      <c r="M328">
        <v>0</v>
      </c>
      <c r="N328">
        <v>78</v>
      </c>
      <c r="O328">
        <v>0</v>
      </c>
      <c r="P328">
        <v>78</v>
      </c>
      <c r="Q328">
        <v>4</v>
      </c>
      <c r="R328" s="2">
        <v>255</v>
      </c>
      <c r="S328" s="2">
        <v>0</v>
      </c>
      <c r="T328" s="2">
        <v>125</v>
      </c>
      <c r="U328" s="75">
        <v>5</v>
      </c>
      <c r="V328" s="2">
        <v>66</v>
      </c>
      <c r="W328" s="2">
        <v>0</v>
      </c>
      <c r="X328" s="2">
        <v>12</v>
      </c>
      <c r="Y328" s="75">
        <v>0</v>
      </c>
      <c r="Z328" s="2">
        <v>48</v>
      </c>
      <c r="AA328" s="2">
        <v>0</v>
      </c>
      <c r="AB328" s="2">
        <v>12</v>
      </c>
      <c r="AC328" s="75">
        <v>1</v>
      </c>
      <c r="AD328" s="2">
        <v>10950</v>
      </c>
      <c r="AE328" s="3">
        <f t="shared" si="5"/>
        <v>8.4748858447488584E-2</v>
      </c>
      <c r="AF328" s="1">
        <v>0</v>
      </c>
      <c r="AG328" s="1" t="s">
        <v>40</v>
      </c>
      <c r="AH328" s="1" t="s">
        <v>45</v>
      </c>
      <c r="AI328" s="1">
        <v>2.86</v>
      </c>
      <c r="AJ328" s="1">
        <v>0</v>
      </c>
      <c r="AK328" s="1" t="s">
        <v>46</v>
      </c>
      <c r="AL328" s="1">
        <v>3</v>
      </c>
      <c r="AM328" s="1">
        <v>14</v>
      </c>
      <c r="AN328" s="1">
        <v>0</v>
      </c>
    </row>
    <row r="329" spans="1:40" hidden="1" x14ac:dyDescent="0.25">
      <c r="A329" s="1">
        <v>17174</v>
      </c>
      <c r="B329" s="1" t="s">
        <v>369</v>
      </c>
      <c r="C329" s="1">
        <v>17</v>
      </c>
      <c r="D329" s="1" t="s">
        <v>72</v>
      </c>
      <c r="E329" s="2">
        <v>2752</v>
      </c>
      <c r="F329" s="2">
        <v>54</v>
      </c>
      <c r="G329" s="2">
        <v>0</v>
      </c>
      <c r="H329" s="2">
        <v>2</v>
      </c>
      <c r="I329" s="75">
        <v>0</v>
      </c>
      <c r="J329">
        <v>28</v>
      </c>
      <c r="K329">
        <v>0</v>
      </c>
      <c r="L329">
        <v>3</v>
      </c>
      <c r="M329">
        <v>1</v>
      </c>
      <c r="N329">
        <v>133</v>
      </c>
      <c r="O329">
        <v>0</v>
      </c>
      <c r="P329">
        <v>22</v>
      </c>
      <c r="Q329">
        <v>8</v>
      </c>
      <c r="R329" s="2">
        <v>692</v>
      </c>
      <c r="S329" s="2">
        <v>0</v>
      </c>
      <c r="T329" s="2">
        <v>39</v>
      </c>
      <c r="U329" s="75">
        <v>30</v>
      </c>
      <c r="V329" s="2">
        <v>202</v>
      </c>
      <c r="W329" s="2">
        <v>0</v>
      </c>
      <c r="X329" s="2">
        <v>8</v>
      </c>
      <c r="Y329" s="75">
        <v>7</v>
      </c>
      <c r="Z329" s="2">
        <v>133</v>
      </c>
      <c r="AA329" s="2">
        <v>0</v>
      </c>
      <c r="AB329" s="2">
        <v>11</v>
      </c>
      <c r="AC329" s="75">
        <v>4</v>
      </c>
      <c r="AD329" s="2">
        <v>53609</v>
      </c>
      <c r="AE329" s="3">
        <f t="shared" si="5"/>
        <v>5.1334663955679087E-2</v>
      </c>
      <c r="AF329" s="1">
        <v>0</v>
      </c>
      <c r="AG329" s="1" t="s">
        <v>40</v>
      </c>
      <c r="AH329" s="1" t="s">
        <v>45</v>
      </c>
      <c r="AI329" s="1">
        <v>2.86</v>
      </c>
      <c r="AJ329" s="1">
        <v>0</v>
      </c>
      <c r="AK329" s="1" t="s">
        <v>46</v>
      </c>
      <c r="AL329" s="1">
        <v>2</v>
      </c>
      <c r="AM329" s="1">
        <v>6</v>
      </c>
      <c r="AN329" s="1">
        <v>0</v>
      </c>
    </row>
    <row r="330" spans="1:40" hidden="1" x14ac:dyDescent="0.25">
      <c r="A330" s="1">
        <v>17272</v>
      </c>
      <c r="B330" s="1" t="s">
        <v>370</v>
      </c>
      <c r="C330" s="1">
        <v>17</v>
      </c>
      <c r="D330" s="1" t="s">
        <v>72</v>
      </c>
      <c r="E330" s="2">
        <v>490</v>
      </c>
      <c r="F330" s="2">
        <v>4</v>
      </c>
      <c r="G330" s="2">
        <v>0</v>
      </c>
      <c r="H330" s="2">
        <v>0</v>
      </c>
      <c r="I330" s="75">
        <v>0</v>
      </c>
      <c r="J330">
        <v>6</v>
      </c>
      <c r="K330">
        <v>0</v>
      </c>
      <c r="L330">
        <v>0</v>
      </c>
      <c r="M330">
        <v>0</v>
      </c>
      <c r="N330">
        <v>20</v>
      </c>
      <c r="O330">
        <v>0</v>
      </c>
      <c r="P330">
        <v>3</v>
      </c>
      <c r="Q330">
        <v>0</v>
      </c>
      <c r="R330" s="2">
        <v>159</v>
      </c>
      <c r="S330" s="2">
        <v>0</v>
      </c>
      <c r="T330" s="2">
        <v>5</v>
      </c>
      <c r="U330" s="75">
        <v>9</v>
      </c>
      <c r="V330" s="2">
        <v>31</v>
      </c>
      <c r="W330" s="2">
        <v>0</v>
      </c>
      <c r="X330" s="2">
        <v>3</v>
      </c>
      <c r="Y330" s="75">
        <v>0</v>
      </c>
      <c r="Z330" s="2">
        <v>26</v>
      </c>
      <c r="AA330" s="2">
        <v>0</v>
      </c>
      <c r="AB330" s="2">
        <v>3</v>
      </c>
      <c r="AC330" s="75">
        <v>4</v>
      </c>
      <c r="AD330" s="2">
        <v>11737</v>
      </c>
      <c r="AE330" s="3">
        <f t="shared" si="5"/>
        <v>4.174831728721138E-2</v>
      </c>
      <c r="AF330" s="1">
        <v>0</v>
      </c>
      <c r="AG330" s="1" t="s">
        <v>40</v>
      </c>
      <c r="AH330" s="1" t="s">
        <v>45</v>
      </c>
      <c r="AI330" s="1">
        <v>2.86</v>
      </c>
      <c r="AJ330" s="1">
        <v>0</v>
      </c>
      <c r="AK330" s="1" t="s">
        <v>46</v>
      </c>
      <c r="AL330" s="1">
        <v>2</v>
      </c>
      <c r="AM330" s="1">
        <v>3</v>
      </c>
      <c r="AN330" s="1">
        <v>0</v>
      </c>
    </row>
    <row r="331" spans="1:40" hidden="1" x14ac:dyDescent="0.25">
      <c r="A331" s="1">
        <v>17380</v>
      </c>
      <c r="B331" s="1" t="s">
        <v>371</v>
      </c>
      <c r="C331" s="1">
        <v>17</v>
      </c>
      <c r="D331" s="1" t="s">
        <v>72</v>
      </c>
      <c r="E331" s="2">
        <v>8278</v>
      </c>
      <c r="F331" s="2">
        <v>138</v>
      </c>
      <c r="G331" s="2">
        <v>0</v>
      </c>
      <c r="H331" s="2">
        <v>2</v>
      </c>
      <c r="I331" s="75">
        <v>11</v>
      </c>
      <c r="J331">
        <v>75</v>
      </c>
      <c r="K331">
        <v>0</v>
      </c>
      <c r="L331">
        <v>0</v>
      </c>
      <c r="M331">
        <v>1</v>
      </c>
      <c r="N331">
        <v>384</v>
      </c>
      <c r="O331">
        <v>4</v>
      </c>
      <c r="P331">
        <v>26</v>
      </c>
      <c r="Q331">
        <v>44</v>
      </c>
      <c r="R331" s="2">
        <v>1691</v>
      </c>
      <c r="S331" s="2">
        <v>4</v>
      </c>
      <c r="T331" s="2">
        <v>38</v>
      </c>
      <c r="U331" s="75">
        <v>98</v>
      </c>
      <c r="V331" s="2">
        <v>517</v>
      </c>
      <c r="W331" s="2">
        <v>1</v>
      </c>
      <c r="X331" s="2">
        <v>14</v>
      </c>
      <c r="Y331" s="75">
        <v>23</v>
      </c>
      <c r="Z331" s="2">
        <v>485</v>
      </c>
      <c r="AA331" s="2">
        <v>4</v>
      </c>
      <c r="AB331" s="2">
        <v>9</v>
      </c>
      <c r="AC331" s="75">
        <v>54</v>
      </c>
      <c r="AD331" s="2">
        <v>75448</v>
      </c>
      <c r="AE331" s="3">
        <f t="shared" si="5"/>
        <v>0.10971795143675114</v>
      </c>
      <c r="AF331" s="1">
        <v>0</v>
      </c>
      <c r="AG331" s="1" t="s">
        <v>44</v>
      </c>
      <c r="AH331" s="1" t="s">
        <v>45</v>
      </c>
      <c r="AI331" s="1">
        <v>2.86</v>
      </c>
      <c r="AJ331" s="1">
        <v>0</v>
      </c>
      <c r="AK331" s="1" t="s">
        <v>46</v>
      </c>
      <c r="AL331" s="1">
        <v>33</v>
      </c>
      <c r="AM331" s="1">
        <v>32</v>
      </c>
      <c r="AN331" s="1">
        <v>1</v>
      </c>
    </row>
    <row r="332" spans="1:40" hidden="1" x14ac:dyDescent="0.25">
      <c r="A332" s="1">
        <v>17388</v>
      </c>
      <c r="B332" s="1" t="s">
        <v>372</v>
      </c>
      <c r="C332" s="1">
        <v>17</v>
      </c>
      <c r="D332" s="1" t="s">
        <v>72</v>
      </c>
      <c r="E332" s="2">
        <v>558</v>
      </c>
      <c r="F332" s="2">
        <v>9</v>
      </c>
      <c r="G332" s="2">
        <v>0</v>
      </c>
      <c r="H332" s="2">
        <v>0</v>
      </c>
      <c r="I332" s="75">
        <v>0</v>
      </c>
      <c r="J332">
        <v>9</v>
      </c>
      <c r="K332">
        <v>0</v>
      </c>
      <c r="L332">
        <v>0</v>
      </c>
      <c r="M332">
        <v>0</v>
      </c>
      <c r="N332">
        <v>16</v>
      </c>
      <c r="O332">
        <v>0</v>
      </c>
      <c r="P332">
        <v>3</v>
      </c>
      <c r="Q332">
        <v>2</v>
      </c>
      <c r="R332" s="2">
        <v>183</v>
      </c>
      <c r="S332" s="2">
        <v>1</v>
      </c>
      <c r="T332" s="2">
        <v>8</v>
      </c>
      <c r="U332" s="75">
        <v>2</v>
      </c>
      <c r="V332" s="2">
        <v>30</v>
      </c>
      <c r="W332" s="2">
        <v>0</v>
      </c>
      <c r="X332" s="2">
        <v>1</v>
      </c>
      <c r="Y332" s="75">
        <v>0</v>
      </c>
      <c r="Z332" s="2">
        <v>36</v>
      </c>
      <c r="AA332" s="2">
        <v>0</v>
      </c>
      <c r="AB332" s="2">
        <v>1</v>
      </c>
      <c r="AC332" s="75">
        <v>0</v>
      </c>
      <c r="AD332" s="2">
        <v>6293</v>
      </c>
      <c r="AE332" s="3">
        <f t="shared" si="5"/>
        <v>8.8669950738916259E-2</v>
      </c>
      <c r="AF332" s="1">
        <v>0</v>
      </c>
      <c r="AG332" s="1" t="s">
        <v>40</v>
      </c>
      <c r="AH332" s="1" t="s">
        <v>45</v>
      </c>
      <c r="AI332" s="1">
        <v>2.86</v>
      </c>
      <c r="AJ332" s="1">
        <v>0</v>
      </c>
      <c r="AK332" s="1" t="s">
        <v>46</v>
      </c>
      <c r="AL332" s="1">
        <v>1</v>
      </c>
      <c r="AM332" s="1">
        <v>1</v>
      </c>
      <c r="AN332" s="1">
        <v>0</v>
      </c>
    </row>
    <row r="333" spans="1:40" hidden="1" x14ac:dyDescent="0.25">
      <c r="A333" s="1">
        <v>17433</v>
      </c>
      <c r="B333" s="1" t="s">
        <v>373</v>
      </c>
      <c r="C333" s="1">
        <v>17</v>
      </c>
      <c r="D333" s="1" t="s">
        <v>72</v>
      </c>
      <c r="E333" s="2">
        <v>3176</v>
      </c>
      <c r="F333" s="2">
        <v>35</v>
      </c>
      <c r="G333" s="2">
        <v>0</v>
      </c>
      <c r="H333" s="2">
        <v>0</v>
      </c>
      <c r="I333" s="75">
        <v>0</v>
      </c>
      <c r="J333">
        <v>51</v>
      </c>
      <c r="K333">
        <v>0</v>
      </c>
      <c r="L333">
        <v>1</v>
      </c>
      <c r="M333">
        <v>0</v>
      </c>
      <c r="N333">
        <v>728</v>
      </c>
      <c r="O333">
        <v>0</v>
      </c>
      <c r="P333">
        <v>36</v>
      </c>
      <c r="Q333">
        <v>14</v>
      </c>
      <c r="R333" s="2">
        <v>1446</v>
      </c>
      <c r="S333" s="2">
        <v>0</v>
      </c>
      <c r="T333" s="2">
        <v>45</v>
      </c>
      <c r="U333" s="75">
        <v>21</v>
      </c>
      <c r="V333" s="2">
        <v>228</v>
      </c>
      <c r="W333" s="2">
        <v>0</v>
      </c>
      <c r="X333" s="2">
        <v>7</v>
      </c>
      <c r="Y333" s="75">
        <v>5</v>
      </c>
      <c r="Z333" s="2">
        <v>267</v>
      </c>
      <c r="AA333" s="2">
        <v>0</v>
      </c>
      <c r="AB333" s="2">
        <v>4</v>
      </c>
      <c r="AC333" s="75">
        <v>3</v>
      </c>
      <c r="AD333" s="2">
        <v>18789</v>
      </c>
      <c r="AE333" s="3">
        <f t="shared" si="5"/>
        <v>0.16903507371334292</v>
      </c>
      <c r="AF333" s="1">
        <v>0</v>
      </c>
      <c r="AG333" s="1" t="s">
        <v>40</v>
      </c>
      <c r="AH333" s="1" t="s">
        <v>45</v>
      </c>
      <c r="AI333" s="1">
        <v>2.86</v>
      </c>
      <c r="AJ333" s="1">
        <v>0</v>
      </c>
      <c r="AK333" s="1" t="s">
        <v>46</v>
      </c>
      <c r="AL333" s="1">
        <v>3</v>
      </c>
      <c r="AM333" s="1">
        <v>9</v>
      </c>
      <c r="AN333" s="1">
        <v>0</v>
      </c>
    </row>
    <row r="334" spans="1:40" hidden="1" x14ac:dyDescent="0.25">
      <c r="A334" s="1">
        <v>17442</v>
      </c>
      <c r="B334" s="1" t="s">
        <v>374</v>
      </c>
      <c r="C334" s="1">
        <v>17</v>
      </c>
      <c r="D334" s="1" t="s">
        <v>72</v>
      </c>
      <c r="E334" s="2">
        <v>633</v>
      </c>
      <c r="F334" s="2">
        <v>11</v>
      </c>
      <c r="G334" s="2">
        <v>0</v>
      </c>
      <c r="H334" s="2">
        <v>1</v>
      </c>
      <c r="I334" s="75">
        <v>0</v>
      </c>
      <c r="J334">
        <v>8</v>
      </c>
      <c r="K334">
        <v>0</v>
      </c>
      <c r="L334">
        <v>0</v>
      </c>
      <c r="M334">
        <v>1</v>
      </c>
      <c r="N334">
        <v>41</v>
      </c>
      <c r="O334">
        <v>0</v>
      </c>
      <c r="P334">
        <v>3</v>
      </c>
      <c r="Q334">
        <v>3</v>
      </c>
      <c r="R334" s="2">
        <v>213</v>
      </c>
      <c r="S334" s="2">
        <v>0</v>
      </c>
      <c r="T334" s="2">
        <v>23</v>
      </c>
      <c r="U334" s="75">
        <v>5</v>
      </c>
      <c r="V334" s="2">
        <v>51</v>
      </c>
      <c r="W334" s="2">
        <v>0</v>
      </c>
      <c r="X334" s="2">
        <v>2</v>
      </c>
      <c r="Y334" s="75">
        <v>0</v>
      </c>
      <c r="Z334" s="2">
        <v>31</v>
      </c>
      <c r="AA334" s="2">
        <v>0</v>
      </c>
      <c r="AB334" s="2">
        <v>11</v>
      </c>
      <c r="AC334" s="75">
        <v>4</v>
      </c>
      <c r="AD334" s="2">
        <v>9284</v>
      </c>
      <c r="AE334" s="3">
        <f t="shared" si="5"/>
        <v>6.8181818181818177E-2</v>
      </c>
      <c r="AF334" s="1">
        <v>0</v>
      </c>
      <c r="AG334" s="1" t="s">
        <v>40</v>
      </c>
      <c r="AH334" s="1" t="s">
        <v>45</v>
      </c>
      <c r="AI334" s="1">
        <v>2.86</v>
      </c>
      <c r="AJ334" s="1">
        <v>0</v>
      </c>
      <c r="AK334" s="1" t="s">
        <v>46</v>
      </c>
      <c r="AL334" s="1">
        <v>1</v>
      </c>
      <c r="AM334" s="1">
        <v>1</v>
      </c>
      <c r="AN334" s="1">
        <v>0</v>
      </c>
    </row>
    <row r="335" spans="1:40" hidden="1" x14ac:dyDescent="0.25">
      <c r="A335" s="1">
        <v>17444</v>
      </c>
      <c r="B335" s="1" t="s">
        <v>375</v>
      </c>
      <c r="C335" s="1">
        <v>17</v>
      </c>
      <c r="D335" s="1" t="s">
        <v>72</v>
      </c>
      <c r="E335" s="2">
        <v>3430</v>
      </c>
      <c r="F335" s="2">
        <v>89</v>
      </c>
      <c r="G335" s="2">
        <v>0</v>
      </c>
      <c r="H335" s="2">
        <v>0</v>
      </c>
      <c r="I335" s="75">
        <v>0</v>
      </c>
      <c r="J335">
        <v>51</v>
      </c>
      <c r="K335">
        <v>0</v>
      </c>
      <c r="L335">
        <v>0</v>
      </c>
      <c r="M335">
        <v>1</v>
      </c>
      <c r="N335">
        <v>116</v>
      </c>
      <c r="O335">
        <v>0</v>
      </c>
      <c r="P335">
        <v>6</v>
      </c>
      <c r="Q335">
        <v>7</v>
      </c>
      <c r="R335" s="2">
        <v>1184</v>
      </c>
      <c r="S335" s="2">
        <v>0</v>
      </c>
      <c r="T335" s="2">
        <v>11</v>
      </c>
      <c r="U335" s="75">
        <v>16</v>
      </c>
      <c r="V335" s="2">
        <v>286</v>
      </c>
      <c r="W335" s="2">
        <v>0</v>
      </c>
      <c r="X335" s="2">
        <v>5</v>
      </c>
      <c r="Y335" s="75">
        <v>9</v>
      </c>
      <c r="Z335" s="2">
        <v>200</v>
      </c>
      <c r="AA335" s="2">
        <v>0</v>
      </c>
      <c r="AB335" s="2">
        <v>0</v>
      </c>
      <c r="AC335" s="75">
        <v>0</v>
      </c>
      <c r="AD335" s="2">
        <v>13701</v>
      </c>
      <c r="AE335" s="3">
        <f t="shared" si="5"/>
        <v>0.25034669002262611</v>
      </c>
      <c r="AF335" s="1">
        <v>0</v>
      </c>
      <c r="AG335" s="1" t="s">
        <v>44</v>
      </c>
      <c r="AH335" s="1" t="s">
        <v>45</v>
      </c>
      <c r="AI335" s="1">
        <v>2.86</v>
      </c>
      <c r="AJ335" s="1">
        <v>0</v>
      </c>
      <c r="AK335" s="1" t="s">
        <v>46</v>
      </c>
      <c r="AL335" s="1">
        <v>1</v>
      </c>
      <c r="AM335" s="1">
        <v>8</v>
      </c>
      <c r="AN335" s="1">
        <v>0</v>
      </c>
    </row>
    <row r="336" spans="1:40" hidden="1" x14ac:dyDescent="0.25">
      <c r="A336" s="1">
        <v>17446</v>
      </c>
      <c r="B336" s="1" t="s">
        <v>376</v>
      </c>
      <c r="C336" s="1">
        <v>17</v>
      </c>
      <c r="D336" s="1" t="s">
        <v>72</v>
      </c>
      <c r="E336" s="2">
        <v>683</v>
      </c>
      <c r="F336" s="2">
        <v>26</v>
      </c>
      <c r="G336" s="2">
        <v>0</v>
      </c>
      <c r="H336" s="2">
        <v>0</v>
      </c>
      <c r="I336" s="75">
        <v>1</v>
      </c>
      <c r="J336">
        <v>4</v>
      </c>
      <c r="K336">
        <v>0</v>
      </c>
      <c r="L336">
        <v>0</v>
      </c>
      <c r="M336">
        <v>0</v>
      </c>
      <c r="N336">
        <v>13</v>
      </c>
      <c r="O336">
        <v>0</v>
      </c>
      <c r="P336">
        <v>0</v>
      </c>
      <c r="Q336">
        <v>0</v>
      </c>
      <c r="R336" s="2">
        <v>104</v>
      </c>
      <c r="S336" s="2">
        <v>0</v>
      </c>
      <c r="T336" s="2">
        <v>0</v>
      </c>
      <c r="U336" s="75">
        <v>1</v>
      </c>
      <c r="V336" s="2">
        <v>47</v>
      </c>
      <c r="W336" s="2">
        <v>0</v>
      </c>
      <c r="X336" s="2">
        <v>0</v>
      </c>
      <c r="Y336" s="75">
        <v>0</v>
      </c>
      <c r="Z336" s="2">
        <v>27</v>
      </c>
      <c r="AA336" s="2">
        <v>0</v>
      </c>
      <c r="AB336" s="2">
        <v>0</v>
      </c>
      <c r="AC336" s="75">
        <v>0</v>
      </c>
      <c r="AD336" s="2">
        <v>2726</v>
      </c>
      <c r="AE336" s="3">
        <f t="shared" si="5"/>
        <v>0.25055025678650039</v>
      </c>
      <c r="AF336" s="1">
        <v>0</v>
      </c>
      <c r="AG336" s="1" t="s">
        <v>40</v>
      </c>
      <c r="AH336" s="1" t="s">
        <v>45</v>
      </c>
      <c r="AI336" s="1">
        <v>2.86</v>
      </c>
      <c r="AJ336" s="1">
        <v>0</v>
      </c>
      <c r="AK336" s="1" t="s">
        <v>46</v>
      </c>
      <c r="AL336" s="1">
        <v>1</v>
      </c>
      <c r="AM336" s="1">
        <v>1</v>
      </c>
      <c r="AN336" s="1">
        <v>0</v>
      </c>
    </row>
    <row r="337" spans="1:40" hidden="1" x14ac:dyDescent="0.25">
      <c r="A337" s="1">
        <v>17486</v>
      </c>
      <c r="B337" s="1" t="s">
        <v>377</v>
      </c>
      <c r="C337" s="1">
        <v>17</v>
      </c>
      <c r="D337" s="1" t="s">
        <v>72</v>
      </c>
      <c r="E337" s="2">
        <v>1299</v>
      </c>
      <c r="F337" s="2">
        <v>9</v>
      </c>
      <c r="G337" s="2">
        <v>0</v>
      </c>
      <c r="H337" s="2">
        <v>0</v>
      </c>
      <c r="I337" s="75">
        <v>0</v>
      </c>
      <c r="J337">
        <v>18</v>
      </c>
      <c r="K337">
        <v>0</v>
      </c>
      <c r="L337">
        <v>0</v>
      </c>
      <c r="M337">
        <v>1</v>
      </c>
      <c r="N337">
        <v>37</v>
      </c>
      <c r="O337">
        <v>0</v>
      </c>
      <c r="P337">
        <v>9</v>
      </c>
      <c r="Q337">
        <v>7</v>
      </c>
      <c r="R337" s="2">
        <v>300</v>
      </c>
      <c r="S337" s="2">
        <v>0</v>
      </c>
      <c r="T337" s="2">
        <v>16</v>
      </c>
      <c r="U337" s="75">
        <v>19</v>
      </c>
      <c r="V337" s="2">
        <v>107</v>
      </c>
      <c r="W337" s="2">
        <v>0</v>
      </c>
      <c r="X337" s="2">
        <v>0</v>
      </c>
      <c r="Y337" s="75">
        <v>6</v>
      </c>
      <c r="Z337" s="2">
        <v>81</v>
      </c>
      <c r="AA337" s="2">
        <v>0</v>
      </c>
      <c r="AB337" s="2">
        <v>8</v>
      </c>
      <c r="AC337" s="75">
        <v>5</v>
      </c>
      <c r="AD337" s="2">
        <v>21644</v>
      </c>
      <c r="AE337" s="3">
        <f t="shared" si="5"/>
        <v>6.0016632785067456E-2</v>
      </c>
      <c r="AF337" s="1">
        <v>0</v>
      </c>
      <c r="AG337" s="1" t="s">
        <v>40</v>
      </c>
      <c r="AH337" s="1" t="s">
        <v>45</v>
      </c>
      <c r="AI337" s="1">
        <v>2.86</v>
      </c>
      <c r="AJ337" s="1">
        <v>0</v>
      </c>
      <c r="AK337" s="1" t="s">
        <v>46</v>
      </c>
      <c r="AL337" s="1">
        <v>1</v>
      </c>
      <c r="AM337" s="1">
        <v>1</v>
      </c>
      <c r="AN337" s="1">
        <v>0</v>
      </c>
    </row>
    <row r="338" spans="1:40" hidden="1" x14ac:dyDescent="0.25">
      <c r="A338" s="1">
        <v>17495</v>
      </c>
      <c r="B338" s="1" t="s">
        <v>378</v>
      </c>
      <c r="C338" s="1">
        <v>17</v>
      </c>
      <c r="D338" s="1" t="s">
        <v>72</v>
      </c>
      <c r="E338" s="2">
        <v>2182</v>
      </c>
      <c r="F338" s="2">
        <v>36</v>
      </c>
      <c r="G338" s="2">
        <v>0</v>
      </c>
      <c r="H338" s="2">
        <v>0</v>
      </c>
      <c r="I338" s="75">
        <v>0</v>
      </c>
      <c r="J338">
        <v>16</v>
      </c>
      <c r="K338">
        <v>0</v>
      </c>
      <c r="L338">
        <v>0</v>
      </c>
      <c r="M338">
        <v>0</v>
      </c>
      <c r="N338">
        <v>71</v>
      </c>
      <c r="O338">
        <v>0</v>
      </c>
      <c r="P338">
        <v>6</v>
      </c>
      <c r="Q338">
        <v>2</v>
      </c>
      <c r="R338" s="2">
        <v>469</v>
      </c>
      <c r="S338" s="2">
        <v>0</v>
      </c>
      <c r="T338" s="2">
        <v>7</v>
      </c>
      <c r="U338" s="75">
        <v>9</v>
      </c>
      <c r="V338" s="2">
        <v>207</v>
      </c>
      <c r="W338" s="2">
        <v>0</v>
      </c>
      <c r="X338" s="2">
        <v>5</v>
      </c>
      <c r="Y338" s="75">
        <v>2</v>
      </c>
      <c r="Z338" s="2">
        <v>109</v>
      </c>
      <c r="AA338" s="2">
        <v>0</v>
      </c>
      <c r="AB338" s="2">
        <v>1</v>
      </c>
      <c r="AC338" s="75">
        <v>2</v>
      </c>
      <c r="AD338" s="2">
        <v>6146</v>
      </c>
      <c r="AE338" s="3">
        <f t="shared" si="5"/>
        <v>0.35502766026684024</v>
      </c>
      <c r="AF338" s="1">
        <v>0</v>
      </c>
      <c r="AG338" s="1" t="s">
        <v>44</v>
      </c>
      <c r="AH338" s="1" t="s">
        <v>45</v>
      </c>
      <c r="AI338" s="1">
        <v>2.86</v>
      </c>
      <c r="AJ338" s="1">
        <v>0</v>
      </c>
      <c r="AK338" s="1" t="s">
        <v>46</v>
      </c>
      <c r="AL338" s="1">
        <v>3</v>
      </c>
      <c r="AM338" s="1">
        <v>3</v>
      </c>
      <c r="AN338" s="1">
        <v>0</v>
      </c>
    </row>
    <row r="339" spans="1:40" hidden="1" x14ac:dyDescent="0.25">
      <c r="A339" s="1">
        <v>17513</v>
      </c>
      <c r="B339" s="1" t="s">
        <v>379</v>
      </c>
      <c r="C339" s="1">
        <v>17</v>
      </c>
      <c r="D339" s="1" t="s">
        <v>72</v>
      </c>
      <c r="E339" s="2">
        <v>708</v>
      </c>
      <c r="F339" s="2">
        <v>11</v>
      </c>
      <c r="G339" s="2">
        <v>0</v>
      </c>
      <c r="H339" s="2">
        <v>0</v>
      </c>
      <c r="I339" s="75">
        <v>0</v>
      </c>
      <c r="J339">
        <v>9</v>
      </c>
      <c r="K339">
        <v>0</v>
      </c>
      <c r="L339">
        <v>0</v>
      </c>
      <c r="M339">
        <v>0</v>
      </c>
      <c r="N339">
        <v>22</v>
      </c>
      <c r="O339">
        <v>0</v>
      </c>
      <c r="P339">
        <v>5</v>
      </c>
      <c r="Q339">
        <v>3</v>
      </c>
      <c r="R339" s="2">
        <v>168</v>
      </c>
      <c r="S339" s="2">
        <v>0</v>
      </c>
      <c r="T339" s="2">
        <v>5</v>
      </c>
      <c r="U339" s="75">
        <v>4</v>
      </c>
      <c r="V339" s="2">
        <v>52</v>
      </c>
      <c r="W339" s="2">
        <v>0</v>
      </c>
      <c r="X339" s="2">
        <v>1</v>
      </c>
      <c r="Y339" s="75">
        <v>1</v>
      </c>
      <c r="Z339" s="2">
        <v>25</v>
      </c>
      <c r="AA339" s="2">
        <v>0</v>
      </c>
      <c r="AB339" s="2">
        <v>3</v>
      </c>
      <c r="AC339" s="75">
        <v>1</v>
      </c>
      <c r="AD339" s="2">
        <v>15791</v>
      </c>
      <c r="AE339" s="3">
        <f t="shared" si="5"/>
        <v>4.4835665885631058E-2</v>
      </c>
      <c r="AF339" s="1">
        <v>0</v>
      </c>
      <c r="AG339" s="1" t="s">
        <v>40</v>
      </c>
      <c r="AH339" s="1" t="s">
        <v>45</v>
      </c>
      <c r="AI339" s="1">
        <v>2.86</v>
      </c>
      <c r="AJ339" s="1">
        <v>0</v>
      </c>
      <c r="AK339" s="1" t="s">
        <v>46</v>
      </c>
      <c r="AL339" s="1">
        <v>1</v>
      </c>
      <c r="AM339" s="1">
        <v>1</v>
      </c>
      <c r="AN339" s="1">
        <v>0</v>
      </c>
    </row>
    <row r="340" spans="1:40" hidden="1" x14ac:dyDescent="0.25">
      <c r="A340" s="1">
        <v>17524</v>
      </c>
      <c r="B340" s="1" t="s">
        <v>380</v>
      </c>
      <c r="C340" s="1">
        <v>17</v>
      </c>
      <c r="D340" s="1" t="s">
        <v>72</v>
      </c>
      <c r="E340" s="2">
        <v>1237</v>
      </c>
      <c r="F340" s="2">
        <v>17</v>
      </c>
      <c r="G340" s="2">
        <v>0</v>
      </c>
      <c r="H340" s="2">
        <v>0</v>
      </c>
      <c r="I340" s="75">
        <v>5</v>
      </c>
      <c r="J340">
        <v>11</v>
      </c>
      <c r="K340">
        <v>0</v>
      </c>
      <c r="L340">
        <v>2</v>
      </c>
      <c r="M340">
        <v>2</v>
      </c>
      <c r="N340">
        <v>43</v>
      </c>
      <c r="O340">
        <v>0</v>
      </c>
      <c r="P340">
        <v>15</v>
      </c>
      <c r="Q340">
        <v>5</v>
      </c>
      <c r="R340" s="2">
        <v>222</v>
      </c>
      <c r="S340" s="2">
        <v>0</v>
      </c>
      <c r="T340" s="2">
        <v>21</v>
      </c>
      <c r="U340" s="75">
        <v>19</v>
      </c>
      <c r="V340" s="2">
        <v>82</v>
      </c>
      <c r="W340" s="2">
        <v>0</v>
      </c>
      <c r="X340" s="2">
        <v>13</v>
      </c>
      <c r="Y340" s="75">
        <v>10</v>
      </c>
      <c r="Z340" s="2">
        <v>63</v>
      </c>
      <c r="AA340" s="2">
        <v>0</v>
      </c>
      <c r="AB340" s="2">
        <v>1</v>
      </c>
      <c r="AC340" s="75">
        <v>3</v>
      </c>
      <c r="AD340" s="2">
        <v>16062</v>
      </c>
      <c r="AE340" s="3">
        <f t="shared" si="5"/>
        <v>7.7014070476902008E-2</v>
      </c>
      <c r="AF340" s="1">
        <v>0</v>
      </c>
      <c r="AG340" s="1" t="s">
        <v>40</v>
      </c>
      <c r="AH340" s="1" t="s">
        <v>45</v>
      </c>
      <c r="AI340" s="1">
        <v>2.86</v>
      </c>
      <c r="AJ340" s="1">
        <v>0</v>
      </c>
      <c r="AK340" s="1" t="s">
        <v>46</v>
      </c>
      <c r="AL340" s="1">
        <v>2</v>
      </c>
      <c r="AM340" s="1">
        <v>3</v>
      </c>
      <c r="AN340" s="1">
        <v>0</v>
      </c>
    </row>
    <row r="341" spans="1:40" hidden="1" x14ac:dyDescent="0.25">
      <c r="A341" s="1">
        <v>17541</v>
      </c>
      <c r="B341" s="1" t="s">
        <v>381</v>
      </c>
      <c r="C341" s="1">
        <v>17</v>
      </c>
      <c r="D341" s="1" t="s">
        <v>72</v>
      </c>
      <c r="E341" s="2">
        <v>9282</v>
      </c>
      <c r="F341" s="2">
        <v>194</v>
      </c>
      <c r="G341" s="2">
        <v>0</v>
      </c>
      <c r="H341" s="2">
        <v>0</v>
      </c>
      <c r="I341" s="75">
        <v>0</v>
      </c>
      <c r="J341">
        <v>53</v>
      </c>
      <c r="K341">
        <v>0</v>
      </c>
      <c r="L341">
        <v>0</v>
      </c>
      <c r="M341">
        <v>0</v>
      </c>
      <c r="N341">
        <v>264</v>
      </c>
      <c r="O341">
        <v>0</v>
      </c>
      <c r="P341">
        <v>0</v>
      </c>
      <c r="Q341">
        <v>7</v>
      </c>
      <c r="R341" s="2">
        <v>3294</v>
      </c>
      <c r="S341" s="2">
        <v>1</v>
      </c>
      <c r="T341" s="2">
        <v>4</v>
      </c>
      <c r="U341" s="75">
        <v>24</v>
      </c>
      <c r="V341" s="2">
        <v>620</v>
      </c>
      <c r="W341" s="2">
        <v>0</v>
      </c>
      <c r="X341" s="2">
        <v>0</v>
      </c>
      <c r="Y341" s="75">
        <v>0</v>
      </c>
      <c r="Z341" s="2">
        <v>639</v>
      </c>
      <c r="AA341" s="2">
        <v>0</v>
      </c>
      <c r="AB341" s="2">
        <v>0</v>
      </c>
      <c r="AC341" s="75">
        <v>4</v>
      </c>
      <c r="AD341" s="2">
        <v>20331</v>
      </c>
      <c r="AE341" s="3">
        <f t="shared" si="5"/>
        <v>0.45654419359598641</v>
      </c>
      <c r="AF341" s="1">
        <v>0</v>
      </c>
      <c r="AG341" s="1" t="s">
        <v>44</v>
      </c>
      <c r="AH341" s="1" t="s">
        <v>41</v>
      </c>
      <c r="AI341" s="1">
        <v>2.86</v>
      </c>
      <c r="AJ341" s="1">
        <v>0</v>
      </c>
      <c r="AK341" s="1" t="s">
        <v>46</v>
      </c>
      <c r="AL341" s="1">
        <v>4</v>
      </c>
      <c r="AM341" s="1">
        <v>5</v>
      </c>
      <c r="AN341" s="1">
        <v>1</v>
      </c>
    </row>
    <row r="342" spans="1:40" hidden="1" x14ac:dyDescent="0.25">
      <c r="A342" s="1">
        <v>17614</v>
      </c>
      <c r="B342" s="1" t="s">
        <v>382</v>
      </c>
      <c r="C342" s="1">
        <v>17</v>
      </c>
      <c r="D342" s="1" t="s">
        <v>72</v>
      </c>
      <c r="E342" s="2">
        <v>5545</v>
      </c>
      <c r="F342" s="2">
        <v>80</v>
      </c>
      <c r="G342" s="2">
        <v>0</v>
      </c>
      <c r="H342" s="2">
        <v>61</v>
      </c>
      <c r="I342" s="75">
        <v>5</v>
      </c>
      <c r="J342">
        <v>24</v>
      </c>
      <c r="K342">
        <v>0</v>
      </c>
      <c r="L342">
        <v>17</v>
      </c>
      <c r="M342">
        <v>0</v>
      </c>
      <c r="N342">
        <v>60</v>
      </c>
      <c r="O342">
        <v>0</v>
      </c>
      <c r="P342">
        <v>266</v>
      </c>
      <c r="Q342">
        <v>12</v>
      </c>
      <c r="R342" s="2">
        <v>310</v>
      </c>
      <c r="S342" s="2">
        <v>0</v>
      </c>
      <c r="T342" s="2">
        <v>582</v>
      </c>
      <c r="U342" s="75">
        <v>17</v>
      </c>
      <c r="V342" s="2">
        <v>113</v>
      </c>
      <c r="W342" s="2">
        <v>0</v>
      </c>
      <c r="X342" s="2">
        <v>301</v>
      </c>
      <c r="Y342" s="75">
        <v>14</v>
      </c>
      <c r="Z342" s="2">
        <v>92</v>
      </c>
      <c r="AA342" s="2">
        <v>0</v>
      </c>
      <c r="AB342" s="2">
        <v>369</v>
      </c>
      <c r="AC342" s="75">
        <v>5</v>
      </c>
      <c r="AD342" s="2">
        <v>54078</v>
      </c>
      <c r="AE342" s="3">
        <f t="shared" si="5"/>
        <v>0.10253707607529865</v>
      </c>
      <c r="AF342" s="1">
        <v>0</v>
      </c>
      <c r="AG342" s="1" t="s">
        <v>40</v>
      </c>
      <c r="AH342" s="1" t="s">
        <v>41</v>
      </c>
      <c r="AI342" s="1">
        <v>2.86</v>
      </c>
      <c r="AJ342" s="1">
        <v>0</v>
      </c>
      <c r="AK342" s="1" t="s">
        <v>46</v>
      </c>
      <c r="AL342" s="1">
        <v>4</v>
      </c>
      <c r="AM342" s="1">
        <v>9</v>
      </c>
      <c r="AN342" s="1">
        <v>0</v>
      </c>
    </row>
    <row r="343" spans="1:40" hidden="1" x14ac:dyDescent="0.25">
      <c r="A343" s="1">
        <v>17616</v>
      </c>
      <c r="B343" s="1" t="s">
        <v>383</v>
      </c>
      <c r="C343" s="1">
        <v>17</v>
      </c>
      <c r="D343" s="1" t="s">
        <v>72</v>
      </c>
      <c r="E343" s="2">
        <v>1079</v>
      </c>
      <c r="F343" s="2">
        <v>15</v>
      </c>
      <c r="G343" s="2">
        <v>0</v>
      </c>
      <c r="H343" s="2">
        <v>1</v>
      </c>
      <c r="I343" s="75">
        <v>2</v>
      </c>
      <c r="J343">
        <v>18</v>
      </c>
      <c r="K343">
        <v>0</v>
      </c>
      <c r="L343">
        <v>1</v>
      </c>
      <c r="M343">
        <v>0</v>
      </c>
      <c r="N343">
        <v>40</v>
      </c>
      <c r="O343">
        <v>0</v>
      </c>
      <c r="P343">
        <v>31</v>
      </c>
      <c r="Q343">
        <v>4</v>
      </c>
      <c r="R343" s="2">
        <v>279</v>
      </c>
      <c r="S343" s="2">
        <v>0</v>
      </c>
      <c r="T343" s="2">
        <v>39</v>
      </c>
      <c r="U343" s="75">
        <v>8</v>
      </c>
      <c r="V343" s="2">
        <v>44</v>
      </c>
      <c r="W343" s="2">
        <v>0</v>
      </c>
      <c r="X343" s="2">
        <v>6</v>
      </c>
      <c r="Y343" s="75">
        <v>0</v>
      </c>
      <c r="Z343" s="2">
        <v>114</v>
      </c>
      <c r="AA343" s="2">
        <v>0</v>
      </c>
      <c r="AB343" s="2">
        <v>25</v>
      </c>
      <c r="AC343" s="75">
        <v>6</v>
      </c>
      <c r="AD343" s="2">
        <v>11333</v>
      </c>
      <c r="AE343" s="3">
        <f t="shared" si="5"/>
        <v>9.5208682608312015E-2</v>
      </c>
      <c r="AF343" s="1">
        <v>0</v>
      </c>
      <c r="AG343" s="1" t="s">
        <v>40</v>
      </c>
      <c r="AH343" s="1" t="s">
        <v>45</v>
      </c>
      <c r="AI343" s="1">
        <v>2.86</v>
      </c>
      <c r="AJ343" s="1">
        <v>0</v>
      </c>
      <c r="AK343" s="1" t="s">
        <v>46</v>
      </c>
      <c r="AL343" s="1">
        <v>3</v>
      </c>
      <c r="AM343" s="1">
        <v>5</v>
      </c>
      <c r="AN343" s="1">
        <v>0</v>
      </c>
    </row>
    <row r="344" spans="1:40" hidden="1" x14ac:dyDescent="0.25">
      <c r="A344" s="1">
        <v>17653</v>
      </c>
      <c r="B344" s="1" t="s">
        <v>384</v>
      </c>
      <c r="C344" s="1">
        <v>17</v>
      </c>
      <c r="D344" s="1" t="s">
        <v>72</v>
      </c>
      <c r="E344" s="2">
        <v>1248</v>
      </c>
      <c r="F344" s="2">
        <v>17</v>
      </c>
      <c r="G344" s="2">
        <v>0</v>
      </c>
      <c r="H344" s="2">
        <v>0</v>
      </c>
      <c r="I344" s="75">
        <v>0</v>
      </c>
      <c r="J344">
        <v>9</v>
      </c>
      <c r="K344">
        <v>0</v>
      </c>
      <c r="L344">
        <v>0</v>
      </c>
      <c r="M344">
        <v>0</v>
      </c>
      <c r="N344">
        <v>71</v>
      </c>
      <c r="O344">
        <v>0</v>
      </c>
      <c r="P344">
        <v>5</v>
      </c>
      <c r="Q344">
        <v>9</v>
      </c>
      <c r="R344" s="2">
        <v>244</v>
      </c>
      <c r="S344" s="2">
        <v>0</v>
      </c>
      <c r="T344" s="2">
        <v>5</v>
      </c>
      <c r="U344" s="75">
        <v>13</v>
      </c>
      <c r="V344" s="2">
        <v>66</v>
      </c>
      <c r="W344" s="2">
        <v>0</v>
      </c>
      <c r="X344" s="2">
        <v>2</v>
      </c>
      <c r="Y344" s="75">
        <v>3</v>
      </c>
      <c r="Z344" s="2">
        <v>63</v>
      </c>
      <c r="AA344" s="2">
        <v>0</v>
      </c>
      <c r="AB344" s="2">
        <v>7</v>
      </c>
      <c r="AC344" s="75">
        <v>2</v>
      </c>
      <c r="AD344" s="2">
        <v>20066</v>
      </c>
      <c r="AE344" s="3">
        <f t="shared" si="5"/>
        <v>6.2194757300907004E-2</v>
      </c>
      <c r="AF344" s="1">
        <v>0</v>
      </c>
      <c r="AG344" s="1" t="s">
        <v>40</v>
      </c>
      <c r="AH344" s="1" t="s">
        <v>45</v>
      </c>
      <c r="AI344" s="1">
        <v>2.86</v>
      </c>
      <c r="AJ344" s="1">
        <v>0</v>
      </c>
      <c r="AK344" s="1" t="s">
        <v>46</v>
      </c>
      <c r="AL344" s="1">
        <v>2</v>
      </c>
      <c r="AM344" s="1">
        <v>3</v>
      </c>
      <c r="AN344" s="1">
        <v>0</v>
      </c>
    </row>
    <row r="345" spans="1:40" hidden="1" x14ac:dyDescent="0.25">
      <c r="A345" s="1">
        <v>17662</v>
      </c>
      <c r="B345" s="1" t="s">
        <v>385</v>
      </c>
      <c r="C345" s="1">
        <v>17</v>
      </c>
      <c r="D345" s="1" t="s">
        <v>72</v>
      </c>
      <c r="E345" s="2">
        <v>16067</v>
      </c>
      <c r="F345" s="2">
        <v>591</v>
      </c>
      <c r="G345" s="2">
        <v>1</v>
      </c>
      <c r="H345" s="2">
        <v>0</v>
      </c>
      <c r="I345" s="75">
        <v>0</v>
      </c>
      <c r="J345">
        <v>129</v>
      </c>
      <c r="K345">
        <v>0</v>
      </c>
      <c r="L345">
        <v>0</v>
      </c>
      <c r="M345">
        <v>2</v>
      </c>
      <c r="N345">
        <v>374</v>
      </c>
      <c r="O345">
        <v>0</v>
      </c>
      <c r="P345">
        <v>3</v>
      </c>
      <c r="Q345">
        <v>7</v>
      </c>
      <c r="R345" s="2">
        <v>4326</v>
      </c>
      <c r="S345" s="2">
        <v>2</v>
      </c>
      <c r="T345" s="2">
        <v>20</v>
      </c>
      <c r="U345" s="75">
        <v>19</v>
      </c>
      <c r="V345" s="2">
        <v>1056</v>
      </c>
      <c r="W345" s="2">
        <v>0</v>
      </c>
      <c r="X345" s="2">
        <v>6</v>
      </c>
      <c r="Y345" s="75">
        <v>6</v>
      </c>
      <c r="Z345" s="2">
        <v>1101</v>
      </c>
      <c r="AA345" s="2">
        <v>2</v>
      </c>
      <c r="AB345" s="2">
        <v>11</v>
      </c>
      <c r="AC345" s="75">
        <v>7</v>
      </c>
      <c r="AD345" s="2">
        <v>21415</v>
      </c>
      <c r="AE345" s="3">
        <f t="shared" si="5"/>
        <v>0.75026850338547746</v>
      </c>
      <c r="AF345" s="1">
        <v>0</v>
      </c>
      <c r="AG345" s="1" t="s">
        <v>44</v>
      </c>
      <c r="AH345" s="1" t="s">
        <v>41</v>
      </c>
      <c r="AI345" s="1">
        <v>2.86</v>
      </c>
      <c r="AJ345" s="1">
        <v>0</v>
      </c>
      <c r="AK345" s="1" t="s">
        <v>46</v>
      </c>
      <c r="AL345" s="1">
        <v>5</v>
      </c>
      <c r="AM345" s="1">
        <v>5</v>
      </c>
      <c r="AN345" s="1">
        <v>1</v>
      </c>
    </row>
    <row r="346" spans="1:40" hidden="1" x14ac:dyDescent="0.25">
      <c r="A346" s="1">
        <v>17665</v>
      </c>
      <c r="B346" s="1" t="s">
        <v>386</v>
      </c>
      <c r="C346" s="1">
        <v>17</v>
      </c>
      <c r="D346" s="1" t="s">
        <v>72</v>
      </c>
      <c r="E346" s="2">
        <v>513</v>
      </c>
      <c r="F346" s="2">
        <v>2</v>
      </c>
      <c r="G346" s="2">
        <v>0</v>
      </c>
      <c r="H346" s="2">
        <v>1</v>
      </c>
      <c r="I346" s="75">
        <v>0</v>
      </c>
      <c r="J346">
        <v>17</v>
      </c>
      <c r="K346">
        <v>0</v>
      </c>
      <c r="L346">
        <v>4</v>
      </c>
      <c r="M346">
        <v>0</v>
      </c>
      <c r="N346">
        <v>30</v>
      </c>
      <c r="O346">
        <v>0</v>
      </c>
      <c r="P346">
        <v>18</v>
      </c>
      <c r="Q346">
        <v>10</v>
      </c>
      <c r="R346" s="2">
        <v>142</v>
      </c>
      <c r="S346" s="2">
        <v>0</v>
      </c>
      <c r="T346" s="2">
        <v>31</v>
      </c>
      <c r="U346" s="75">
        <v>10</v>
      </c>
      <c r="V346" s="2">
        <v>40</v>
      </c>
      <c r="W346" s="2">
        <v>0</v>
      </c>
      <c r="X346" s="2">
        <v>3</v>
      </c>
      <c r="Y346" s="75">
        <v>3</v>
      </c>
      <c r="Z346" s="2">
        <v>34</v>
      </c>
      <c r="AA346" s="2">
        <v>0</v>
      </c>
      <c r="AB346" s="2">
        <v>4</v>
      </c>
      <c r="AC346" s="75">
        <v>0</v>
      </c>
      <c r="AD346" s="2">
        <v>4953</v>
      </c>
      <c r="AE346" s="3">
        <f t="shared" si="5"/>
        <v>0.10357359176256814</v>
      </c>
      <c r="AF346" s="1">
        <v>0</v>
      </c>
      <c r="AG346" s="1" t="s">
        <v>40</v>
      </c>
      <c r="AH346" s="1" t="s">
        <v>45</v>
      </c>
      <c r="AI346" s="1">
        <v>2.86</v>
      </c>
      <c r="AJ346" s="1">
        <v>0</v>
      </c>
      <c r="AK346" s="1" t="s">
        <v>46</v>
      </c>
      <c r="AL346" s="1">
        <v>1</v>
      </c>
      <c r="AM346" s="1">
        <v>3</v>
      </c>
      <c r="AN346" s="1">
        <v>0</v>
      </c>
    </row>
    <row r="347" spans="1:40" hidden="1" x14ac:dyDescent="0.25">
      <c r="A347" s="1">
        <v>17777</v>
      </c>
      <c r="B347" s="1" t="s">
        <v>387</v>
      </c>
      <c r="C347" s="1">
        <v>17</v>
      </c>
      <c r="D347" s="1" t="s">
        <v>72</v>
      </c>
      <c r="E347" s="2">
        <v>2550</v>
      </c>
      <c r="F347" s="2">
        <v>33</v>
      </c>
      <c r="G347" s="2">
        <v>0</v>
      </c>
      <c r="H347" s="2">
        <v>3</v>
      </c>
      <c r="I347" s="75">
        <v>1</v>
      </c>
      <c r="J347">
        <v>25</v>
      </c>
      <c r="K347">
        <v>0</v>
      </c>
      <c r="L347">
        <v>2</v>
      </c>
      <c r="M347">
        <v>0</v>
      </c>
      <c r="N347">
        <v>91</v>
      </c>
      <c r="O347">
        <v>0</v>
      </c>
      <c r="P347">
        <v>43</v>
      </c>
      <c r="Q347">
        <v>10</v>
      </c>
      <c r="R347" s="2">
        <v>565</v>
      </c>
      <c r="S347" s="2">
        <v>0</v>
      </c>
      <c r="T347" s="2">
        <v>151</v>
      </c>
      <c r="U347" s="75">
        <v>40</v>
      </c>
      <c r="V347" s="2">
        <v>155</v>
      </c>
      <c r="W347" s="2">
        <v>0</v>
      </c>
      <c r="X347" s="2">
        <v>23</v>
      </c>
      <c r="Y347" s="75">
        <v>7</v>
      </c>
      <c r="Z347" s="2">
        <v>112</v>
      </c>
      <c r="AA347" s="2">
        <v>0</v>
      </c>
      <c r="AB347" s="2">
        <v>60</v>
      </c>
      <c r="AC347" s="75">
        <v>2</v>
      </c>
      <c r="AD347" s="2">
        <v>29990</v>
      </c>
      <c r="AE347" s="3">
        <f t="shared" si="5"/>
        <v>8.5028342780926969E-2</v>
      </c>
      <c r="AF347" s="1">
        <v>0</v>
      </c>
      <c r="AG347" s="1" t="s">
        <v>40</v>
      </c>
      <c r="AH347" s="1" t="s">
        <v>45</v>
      </c>
      <c r="AI347" s="1">
        <v>2.86</v>
      </c>
      <c r="AJ347" s="1">
        <v>0</v>
      </c>
      <c r="AK347" s="1" t="s">
        <v>46</v>
      </c>
      <c r="AL347" s="1">
        <v>6</v>
      </c>
      <c r="AM347" s="1">
        <v>12</v>
      </c>
      <c r="AN347" s="1">
        <v>1</v>
      </c>
    </row>
    <row r="348" spans="1:40" hidden="1" x14ac:dyDescent="0.25">
      <c r="A348" s="1">
        <v>17867</v>
      </c>
      <c r="B348" s="1" t="s">
        <v>388</v>
      </c>
      <c r="C348" s="1">
        <v>17</v>
      </c>
      <c r="D348" s="1" t="s">
        <v>72</v>
      </c>
      <c r="E348" s="2">
        <v>1213</v>
      </c>
      <c r="F348" s="2">
        <v>19</v>
      </c>
      <c r="G348" s="2">
        <v>0</v>
      </c>
      <c r="H348" s="2">
        <v>0</v>
      </c>
      <c r="I348" s="75">
        <v>0</v>
      </c>
      <c r="J348">
        <v>9</v>
      </c>
      <c r="K348">
        <v>0</v>
      </c>
      <c r="L348">
        <v>0</v>
      </c>
      <c r="M348">
        <v>0</v>
      </c>
      <c r="N348">
        <v>47</v>
      </c>
      <c r="O348">
        <v>0</v>
      </c>
      <c r="P348">
        <v>0</v>
      </c>
      <c r="Q348">
        <v>0</v>
      </c>
      <c r="R348" s="2">
        <v>336</v>
      </c>
      <c r="S348" s="2">
        <v>0</v>
      </c>
      <c r="T348" s="2">
        <v>2</v>
      </c>
      <c r="U348" s="75">
        <v>3</v>
      </c>
      <c r="V348" s="2">
        <v>100</v>
      </c>
      <c r="W348" s="2">
        <v>0</v>
      </c>
      <c r="X348" s="2">
        <v>0</v>
      </c>
      <c r="Y348" s="75">
        <v>0</v>
      </c>
      <c r="Z348" s="2">
        <v>59</v>
      </c>
      <c r="AA348" s="2">
        <v>0</v>
      </c>
      <c r="AB348" s="2">
        <v>1</v>
      </c>
      <c r="AC348" s="75">
        <v>0</v>
      </c>
      <c r="AD348" s="2">
        <v>10525</v>
      </c>
      <c r="AE348" s="3">
        <f t="shared" si="5"/>
        <v>0.11524940617577197</v>
      </c>
      <c r="AF348" s="1">
        <v>0</v>
      </c>
      <c r="AG348" s="1" t="s">
        <v>40</v>
      </c>
      <c r="AH348" s="1" t="s">
        <v>45</v>
      </c>
      <c r="AI348" s="1">
        <v>2.86</v>
      </c>
      <c r="AJ348" s="1">
        <v>0</v>
      </c>
      <c r="AK348" s="1" t="s">
        <v>46</v>
      </c>
      <c r="AL348" s="1">
        <v>3</v>
      </c>
      <c r="AM348" s="1">
        <v>3</v>
      </c>
      <c r="AN348" s="1">
        <v>0</v>
      </c>
    </row>
    <row r="349" spans="1:40" hidden="1" x14ac:dyDescent="0.25">
      <c r="A349" s="1">
        <v>17873</v>
      </c>
      <c r="B349" s="1" t="s">
        <v>389</v>
      </c>
      <c r="C349" s="1">
        <v>17</v>
      </c>
      <c r="D349" s="1" t="s">
        <v>72</v>
      </c>
      <c r="E349" s="2">
        <v>3070</v>
      </c>
      <c r="F349" s="2">
        <v>42</v>
      </c>
      <c r="G349" s="2">
        <v>0</v>
      </c>
      <c r="H349" s="2">
        <v>0</v>
      </c>
      <c r="I349" s="75">
        <v>1</v>
      </c>
      <c r="J349">
        <v>32</v>
      </c>
      <c r="K349">
        <v>0</v>
      </c>
      <c r="L349">
        <v>0</v>
      </c>
      <c r="M349">
        <v>1</v>
      </c>
      <c r="N349">
        <v>111</v>
      </c>
      <c r="O349">
        <v>0</v>
      </c>
      <c r="P349">
        <v>0</v>
      </c>
      <c r="Q349">
        <v>7</v>
      </c>
      <c r="R349" s="2">
        <v>678</v>
      </c>
      <c r="S349" s="2">
        <v>0</v>
      </c>
      <c r="T349" s="2">
        <v>6</v>
      </c>
      <c r="U349" s="75">
        <v>42</v>
      </c>
      <c r="V349" s="2">
        <v>167</v>
      </c>
      <c r="W349" s="2">
        <v>0</v>
      </c>
      <c r="X349" s="2">
        <v>0</v>
      </c>
      <c r="Y349" s="75">
        <v>5</v>
      </c>
      <c r="Z349" s="2">
        <v>166</v>
      </c>
      <c r="AA349" s="2">
        <v>0</v>
      </c>
      <c r="AB349" s="2">
        <v>4</v>
      </c>
      <c r="AC349" s="75">
        <v>5</v>
      </c>
      <c r="AD349" s="2">
        <v>69021</v>
      </c>
      <c r="AE349" s="3">
        <f t="shared" si="5"/>
        <v>4.4479216470349602E-2</v>
      </c>
      <c r="AF349" s="1">
        <v>0</v>
      </c>
      <c r="AG349" s="1" t="s">
        <v>40</v>
      </c>
      <c r="AH349" s="1" t="s">
        <v>45</v>
      </c>
      <c r="AI349" s="1">
        <v>2.86</v>
      </c>
      <c r="AJ349" s="1">
        <v>0</v>
      </c>
      <c r="AK349" s="1" t="s">
        <v>46</v>
      </c>
      <c r="AL349" s="1">
        <v>3</v>
      </c>
      <c r="AM349" s="1">
        <v>16</v>
      </c>
      <c r="AN349" s="1">
        <v>0</v>
      </c>
    </row>
    <row r="350" spans="1:40" hidden="1" x14ac:dyDescent="0.25">
      <c r="A350" s="1">
        <v>17877</v>
      </c>
      <c r="B350" s="1" t="s">
        <v>390</v>
      </c>
      <c r="C350" s="1">
        <v>17</v>
      </c>
      <c r="D350" s="1" t="s">
        <v>72</v>
      </c>
      <c r="E350" s="2">
        <v>1295</v>
      </c>
      <c r="F350" s="2">
        <v>21</v>
      </c>
      <c r="G350" s="2">
        <v>0</v>
      </c>
      <c r="H350" s="2">
        <v>0</v>
      </c>
      <c r="I350" s="75">
        <v>3</v>
      </c>
      <c r="J350">
        <v>20</v>
      </c>
      <c r="K350">
        <v>0</v>
      </c>
      <c r="L350">
        <v>0</v>
      </c>
      <c r="M350">
        <v>0</v>
      </c>
      <c r="N350">
        <v>65</v>
      </c>
      <c r="O350">
        <v>0</v>
      </c>
      <c r="P350">
        <v>8</v>
      </c>
      <c r="Q350">
        <v>18</v>
      </c>
      <c r="R350" s="2">
        <v>199</v>
      </c>
      <c r="S350" s="2">
        <v>0</v>
      </c>
      <c r="T350" s="2">
        <v>6</v>
      </c>
      <c r="U350" s="75">
        <v>36</v>
      </c>
      <c r="V350" s="2">
        <v>73</v>
      </c>
      <c r="W350" s="2">
        <v>0</v>
      </c>
      <c r="X350" s="2">
        <v>6</v>
      </c>
      <c r="Y350" s="75">
        <v>12</v>
      </c>
      <c r="Z350" s="2">
        <v>31</v>
      </c>
      <c r="AA350" s="2">
        <v>0</v>
      </c>
      <c r="AB350" s="2">
        <v>3</v>
      </c>
      <c r="AC350" s="75">
        <v>9</v>
      </c>
      <c r="AD350" s="2">
        <v>13235</v>
      </c>
      <c r="AE350" s="3">
        <f t="shared" si="5"/>
        <v>9.784661881375141E-2</v>
      </c>
      <c r="AF350" s="1">
        <v>0</v>
      </c>
      <c r="AG350" s="1" t="s">
        <v>44</v>
      </c>
      <c r="AH350" s="1" t="s">
        <v>45</v>
      </c>
      <c r="AI350" s="1">
        <v>2.86</v>
      </c>
      <c r="AJ350" s="1">
        <v>0</v>
      </c>
      <c r="AK350" s="1" t="s">
        <v>46</v>
      </c>
      <c r="AL350" s="1">
        <v>1</v>
      </c>
      <c r="AM350" s="1">
        <v>3</v>
      </c>
      <c r="AN350" s="1">
        <v>0</v>
      </c>
    </row>
    <row r="351" spans="1:40" x14ac:dyDescent="0.25">
      <c r="A351" s="1">
        <f>C351</f>
        <v>17</v>
      </c>
      <c r="B351" s="1" t="s">
        <v>171</v>
      </c>
      <c r="C351" s="1">
        <f>C350</f>
        <v>17</v>
      </c>
      <c r="D351" s="1" t="str">
        <f>D350</f>
        <v>Caldas</v>
      </c>
      <c r="E351" s="2">
        <v>92874</v>
      </c>
      <c r="F351" s="2">
        <v>1845</v>
      </c>
      <c r="G351" s="2">
        <v>2</v>
      </c>
      <c r="H351" s="2">
        <v>93</v>
      </c>
      <c r="I351" s="2">
        <v>39</v>
      </c>
      <c r="J351" s="2">
        <v>743</v>
      </c>
      <c r="K351" s="2">
        <v>0</v>
      </c>
      <c r="L351" s="2">
        <v>47</v>
      </c>
      <c r="M351" s="2">
        <v>11</v>
      </c>
      <c r="N351" s="2">
        <v>3985</v>
      </c>
      <c r="O351" s="2">
        <v>4</v>
      </c>
      <c r="P351" s="2">
        <v>780</v>
      </c>
      <c r="Q351" s="2">
        <v>313</v>
      </c>
      <c r="R351" s="2">
        <v>22197</v>
      </c>
      <c r="S351" s="2">
        <v>16</v>
      </c>
      <c r="T351" s="2">
        <v>1519</v>
      </c>
      <c r="U351" s="2">
        <v>683</v>
      </c>
      <c r="V351" s="2">
        <v>6153</v>
      </c>
      <c r="W351" s="2">
        <v>5</v>
      </c>
      <c r="X351" s="2">
        <v>472</v>
      </c>
      <c r="Y351" s="2">
        <v>200</v>
      </c>
      <c r="Z351" s="2">
        <v>5282</v>
      </c>
      <c r="AA351" s="2">
        <v>7</v>
      </c>
      <c r="AB351" s="2">
        <v>637</v>
      </c>
      <c r="AC351" s="2">
        <v>190</v>
      </c>
      <c r="AD351" s="2">
        <v>1046110</v>
      </c>
      <c r="AE351" s="3">
        <f t="shared" si="5"/>
        <v>8.878033858772022E-2</v>
      </c>
      <c r="AF351" s="1">
        <f>SUBTOTAL(9,AF324:AF350)</f>
        <v>0</v>
      </c>
      <c r="AG351" s="1" t="s">
        <v>44</v>
      </c>
      <c r="AH351" s="1" t="s">
        <v>41</v>
      </c>
      <c r="AI351" s="1">
        <v>2.86</v>
      </c>
      <c r="AJ351" s="1">
        <v>1</v>
      </c>
      <c r="AK351" s="1" t="s">
        <v>172</v>
      </c>
      <c r="AL351" s="1">
        <v>193</v>
      </c>
      <c r="AM351" s="1">
        <v>284</v>
      </c>
      <c r="AN351" s="1">
        <v>5</v>
      </c>
    </row>
    <row r="352" spans="1:40" hidden="1" x14ac:dyDescent="0.25">
      <c r="A352" s="1">
        <v>18001</v>
      </c>
      <c r="B352" s="1" t="s">
        <v>391</v>
      </c>
      <c r="C352" s="1">
        <v>18</v>
      </c>
      <c r="D352" s="1" t="s">
        <v>392</v>
      </c>
      <c r="E352" s="2">
        <v>80678</v>
      </c>
      <c r="F352" s="2">
        <v>1788</v>
      </c>
      <c r="G352" s="2">
        <v>3</v>
      </c>
      <c r="H352" s="2">
        <v>46</v>
      </c>
      <c r="I352" s="75">
        <v>88</v>
      </c>
      <c r="J352">
        <v>1170</v>
      </c>
      <c r="K352">
        <v>0</v>
      </c>
      <c r="L352">
        <v>40</v>
      </c>
      <c r="M352">
        <v>8</v>
      </c>
      <c r="N352">
        <v>6617</v>
      </c>
      <c r="O352">
        <v>7</v>
      </c>
      <c r="P352">
        <v>616</v>
      </c>
      <c r="Q352">
        <v>203</v>
      </c>
      <c r="R352" s="2">
        <v>26800</v>
      </c>
      <c r="S352" s="2">
        <v>17</v>
      </c>
      <c r="T352" s="2">
        <v>1304</v>
      </c>
      <c r="U352" s="75">
        <v>612</v>
      </c>
      <c r="V352" s="2">
        <v>6193</v>
      </c>
      <c r="W352" s="2">
        <v>6</v>
      </c>
      <c r="X352" s="2">
        <v>231</v>
      </c>
      <c r="Y352" s="75">
        <v>121</v>
      </c>
      <c r="Z352" s="2">
        <v>5210</v>
      </c>
      <c r="AA352" s="2">
        <v>1</v>
      </c>
      <c r="AB352" s="2">
        <v>260</v>
      </c>
      <c r="AC352" s="75">
        <v>175</v>
      </c>
      <c r="AD352" s="2">
        <v>179233</v>
      </c>
      <c r="AE352" s="3">
        <f t="shared" si="5"/>
        <v>0.45012916148253951</v>
      </c>
      <c r="AF352" s="1">
        <v>1</v>
      </c>
      <c r="AG352" s="1" t="s">
        <v>44</v>
      </c>
      <c r="AH352" s="1" t="s">
        <v>41</v>
      </c>
      <c r="AI352" s="1">
        <v>2.93</v>
      </c>
      <c r="AJ352" s="1">
        <v>1</v>
      </c>
      <c r="AK352" s="1" t="s">
        <v>42</v>
      </c>
      <c r="AL352" s="1">
        <v>1119</v>
      </c>
      <c r="AM352" s="1">
        <v>1032</v>
      </c>
      <c r="AN352" s="1">
        <v>0</v>
      </c>
    </row>
    <row r="353" spans="1:40" hidden="1" x14ac:dyDescent="0.25">
      <c r="A353" s="1">
        <v>18029</v>
      </c>
      <c r="B353" s="1" t="s">
        <v>393</v>
      </c>
      <c r="C353" s="1">
        <v>18</v>
      </c>
      <c r="D353" s="1" t="s">
        <v>392</v>
      </c>
      <c r="E353" s="2">
        <v>2031</v>
      </c>
      <c r="F353" s="2">
        <v>36</v>
      </c>
      <c r="G353" s="2">
        <v>0</v>
      </c>
      <c r="H353" s="2">
        <v>0</v>
      </c>
      <c r="I353" s="75">
        <v>1</v>
      </c>
      <c r="J353">
        <v>34</v>
      </c>
      <c r="K353">
        <v>0</v>
      </c>
      <c r="L353">
        <v>1</v>
      </c>
      <c r="M353">
        <v>0</v>
      </c>
      <c r="N353">
        <v>233</v>
      </c>
      <c r="O353">
        <v>0</v>
      </c>
      <c r="P353">
        <v>23</v>
      </c>
      <c r="Q353">
        <v>2</v>
      </c>
      <c r="R353" s="2">
        <v>932</v>
      </c>
      <c r="S353" s="2">
        <v>0</v>
      </c>
      <c r="T353" s="2">
        <v>67</v>
      </c>
      <c r="U353" s="75">
        <v>21</v>
      </c>
      <c r="V353" s="2">
        <v>233</v>
      </c>
      <c r="W353" s="2">
        <v>0</v>
      </c>
      <c r="X353" s="2">
        <v>11</v>
      </c>
      <c r="Y353" s="75">
        <v>4</v>
      </c>
      <c r="Z353" s="2">
        <v>171</v>
      </c>
      <c r="AA353" s="2">
        <v>0</v>
      </c>
      <c r="AB353" s="2">
        <v>19</v>
      </c>
      <c r="AC353" s="75">
        <v>7</v>
      </c>
      <c r="AD353" s="2">
        <v>4794</v>
      </c>
      <c r="AE353" s="3">
        <f t="shared" si="5"/>
        <v>0.42365456821026282</v>
      </c>
      <c r="AF353" s="1">
        <v>0</v>
      </c>
      <c r="AG353" s="1" t="s">
        <v>40</v>
      </c>
      <c r="AH353" s="1" t="s">
        <v>45</v>
      </c>
      <c r="AI353" s="1">
        <v>2.93</v>
      </c>
      <c r="AJ353" s="1">
        <v>0</v>
      </c>
      <c r="AK353" s="1" t="s">
        <v>46</v>
      </c>
      <c r="AL353" s="1">
        <v>5</v>
      </c>
      <c r="AM353" s="1">
        <v>28</v>
      </c>
      <c r="AN353" s="1">
        <v>0</v>
      </c>
    </row>
    <row r="354" spans="1:40" hidden="1" x14ac:dyDescent="0.25">
      <c r="A354" s="1">
        <v>18094</v>
      </c>
      <c r="B354" s="1" t="s">
        <v>394</v>
      </c>
      <c r="C354" s="1">
        <v>18</v>
      </c>
      <c r="D354" s="1" t="s">
        <v>392</v>
      </c>
      <c r="E354" s="2">
        <v>6060</v>
      </c>
      <c r="F354" s="2">
        <v>99</v>
      </c>
      <c r="G354" s="2">
        <v>0</v>
      </c>
      <c r="H354" s="2">
        <v>5</v>
      </c>
      <c r="I354" s="75">
        <v>1</v>
      </c>
      <c r="J354">
        <v>86</v>
      </c>
      <c r="K354">
        <v>0</v>
      </c>
      <c r="L354">
        <v>7</v>
      </c>
      <c r="M354">
        <v>1</v>
      </c>
      <c r="N354">
        <v>917</v>
      </c>
      <c r="O354">
        <v>0</v>
      </c>
      <c r="P354">
        <v>114</v>
      </c>
      <c r="Q354">
        <v>9</v>
      </c>
      <c r="R354" s="2">
        <v>2480</v>
      </c>
      <c r="S354" s="2">
        <v>5</v>
      </c>
      <c r="T354" s="2">
        <v>182</v>
      </c>
      <c r="U354" s="75">
        <v>34</v>
      </c>
      <c r="V354" s="2">
        <v>776</v>
      </c>
      <c r="W354" s="2">
        <v>1</v>
      </c>
      <c r="X354" s="2">
        <v>43</v>
      </c>
      <c r="Y354" s="75">
        <v>10</v>
      </c>
      <c r="Z354" s="2">
        <v>500</v>
      </c>
      <c r="AA354" s="2">
        <v>0</v>
      </c>
      <c r="AB354" s="2">
        <v>38</v>
      </c>
      <c r="AC354" s="75">
        <v>4</v>
      </c>
      <c r="AD354" s="2">
        <v>11557</v>
      </c>
      <c r="AE354" s="3">
        <f t="shared" si="5"/>
        <v>0.52435753223154802</v>
      </c>
      <c r="AF354" s="1">
        <v>0</v>
      </c>
      <c r="AG354" s="1" t="s">
        <v>44</v>
      </c>
      <c r="AH354" s="1" t="s">
        <v>41</v>
      </c>
      <c r="AI354" s="1">
        <v>2.93</v>
      </c>
      <c r="AJ354" s="1">
        <v>0</v>
      </c>
      <c r="AK354" s="1" t="s">
        <v>46</v>
      </c>
      <c r="AL354" s="1">
        <v>127</v>
      </c>
      <c r="AM354" s="1">
        <v>109</v>
      </c>
      <c r="AN354" s="1">
        <v>0</v>
      </c>
    </row>
    <row r="355" spans="1:40" hidden="1" x14ac:dyDescent="0.25">
      <c r="A355" s="1">
        <v>18150</v>
      </c>
      <c r="B355" s="1" t="s">
        <v>395</v>
      </c>
      <c r="C355" s="1">
        <v>18</v>
      </c>
      <c r="D355" s="1" t="s">
        <v>392</v>
      </c>
      <c r="E355" s="2">
        <v>14154</v>
      </c>
      <c r="F355" s="2">
        <v>254</v>
      </c>
      <c r="G355" s="2">
        <v>2</v>
      </c>
      <c r="H355" s="2">
        <v>4</v>
      </c>
      <c r="I355" s="75">
        <v>4</v>
      </c>
      <c r="J355">
        <v>278</v>
      </c>
      <c r="K355">
        <v>0</v>
      </c>
      <c r="L355">
        <v>2</v>
      </c>
      <c r="M355">
        <v>3</v>
      </c>
      <c r="N355">
        <v>1470</v>
      </c>
      <c r="O355">
        <v>2</v>
      </c>
      <c r="P355">
        <v>67</v>
      </c>
      <c r="Q355">
        <v>65</v>
      </c>
      <c r="R355" s="2">
        <v>7273</v>
      </c>
      <c r="S355" s="2">
        <v>15</v>
      </c>
      <c r="T355" s="2">
        <v>157</v>
      </c>
      <c r="U355" s="75">
        <v>165</v>
      </c>
      <c r="V355" s="2">
        <v>1263</v>
      </c>
      <c r="W355" s="2">
        <v>4</v>
      </c>
      <c r="X355" s="2">
        <v>20</v>
      </c>
      <c r="Y355" s="75">
        <v>31</v>
      </c>
      <c r="Z355" s="2">
        <v>1666</v>
      </c>
      <c r="AA355" s="2">
        <v>2</v>
      </c>
      <c r="AB355" s="2">
        <v>43</v>
      </c>
      <c r="AC355" s="75">
        <v>42</v>
      </c>
      <c r="AD355" s="2">
        <v>32841</v>
      </c>
      <c r="AE355" s="3">
        <f t="shared" si="5"/>
        <v>0.43098565817118845</v>
      </c>
      <c r="AF355" s="1">
        <v>0</v>
      </c>
      <c r="AG355" s="1" t="s">
        <v>44</v>
      </c>
      <c r="AH355" s="1" t="s">
        <v>45</v>
      </c>
      <c r="AI355" s="1">
        <v>2.93</v>
      </c>
      <c r="AJ355" s="1">
        <v>0</v>
      </c>
      <c r="AK355" s="1" t="s">
        <v>46</v>
      </c>
      <c r="AL355" s="1">
        <v>38</v>
      </c>
      <c r="AM355" s="1">
        <v>19</v>
      </c>
      <c r="AN355" s="1">
        <v>1</v>
      </c>
    </row>
    <row r="356" spans="1:40" hidden="1" x14ac:dyDescent="0.25">
      <c r="A356" s="1">
        <v>18205</v>
      </c>
      <c r="B356" s="1" t="s">
        <v>396</v>
      </c>
      <c r="C356" s="1">
        <v>18</v>
      </c>
      <c r="D356" s="1" t="s">
        <v>392</v>
      </c>
      <c r="E356" s="2">
        <v>4334</v>
      </c>
      <c r="F356" s="2">
        <v>88</v>
      </c>
      <c r="G356" s="2">
        <v>0</v>
      </c>
      <c r="H356" s="2">
        <v>3</v>
      </c>
      <c r="I356" s="75">
        <v>8</v>
      </c>
      <c r="J356">
        <v>80</v>
      </c>
      <c r="K356">
        <v>0</v>
      </c>
      <c r="L356">
        <v>1</v>
      </c>
      <c r="M356">
        <v>2</v>
      </c>
      <c r="N356">
        <v>429</v>
      </c>
      <c r="O356">
        <v>0</v>
      </c>
      <c r="P356">
        <v>15</v>
      </c>
      <c r="Q356">
        <v>38</v>
      </c>
      <c r="R356" s="2">
        <v>1739</v>
      </c>
      <c r="S356" s="2">
        <v>1</v>
      </c>
      <c r="T356" s="2">
        <v>59</v>
      </c>
      <c r="U356" s="75">
        <v>75</v>
      </c>
      <c r="V356" s="2">
        <v>375</v>
      </c>
      <c r="W356" s="2">
        <v>0</v>
      </c>
      <c r="X356" s="2">
        <v>11</v>
      </c>
      <c r="Y356" s="75">
        <v>30</v>
      </c>
      <c r="Z356" s="2">
        <v>373</v>
      </c>
      <c r="AA356" s="2">
        <v>0</v>
      </c>
      <c r="AB356" s="2">
        <v>14</v>
      </c>
      <c r="AC356" s="75">
        <v>31</v>
      </c>
      <c r="AD356" s="2">
        <v>8109</v>
      </c>
      <c r="AE356" s="3">
        <f t="shared" si="5"/>
        <v>0.53446787520039463</v>
      </c>
      <c r="AF356" s="1">
        <v>0</v>
      </c>
      <c r="AG356" s="1" t="s">
        <v>40</v>
      </c>
      <c r="AH356" s="1" t="s">
        <v>45</v>
      </c>
      <c r="AI356" s="1">
        <v>2.93</v>
      </c>
      <c r="AJ356" s="1">
        <v>0</v>
      </c>
      <c r="AK356" s="1" t="s">
        <v>46</v>
      </c>
      <c r="AL356" s="1">
        <v>119</v>
      </c>
      <c r="AM356" s="1">
        <v>150</v>
      </c>
      <c r="AN356" s="1">
        <v>0</v>
      </c>
    </row>
    <row r="357" spans="1:40" hidden="1" x14ac:dyDescent="0.25">
      <c r="A357" s="1">
        <v>18247</v>
      </c>
      <c r="B357" s="1" t="s">
        <v>397</v>
      </c>
      <c r="C357" s="1">
        <v>18</v>
      </c>
      <c r="D357" s="1" t="s">
        <v>392</v>
      </c>
      <c r="E357" s="2">
        <v>7767</v>
      </c>
      <c r="F357" s="2">
        <v>102</v>
      </c>
      <c r="G357" s="2">
        <v>0</v>
      </c>
      <c r="H357" s="2">
        <v>4</v>
      </c>
      <c r="I357" s="75">
        <v>1</v>
      </c>
      <c r="J357">
        <v>114</v>
      </c>
      <c r="K357">
        <v>0</v>
      </c>
      <c r="L357">
        <v>0</v>
      </c>
      <c r="M357">
        <v>0</v>
      </c>
      <c r="N357">
        <v>602</v>
      </c>
      <c r="O357">
        <v>0</v>
      </c>
      <c r="P357">
        <v>35</v>
      </c>
      <c r="Q357">
        <v>15</v>
      </c>
      <c r="R357" s="2">
        <v>2718</v>
      </c>
      <c r="S357" s="2">
        <v>0</v>
      </c>
      <c r="T357" s="2">
        <v>93</v>
      </c>
      <c r="U357" s="75">
        <v>48</v>
      </c>
      <c r="V357" s="2">
        <v>629</v>
      </c>
      <c r="W357" s="2">
        <v>0</v>
      </c>
      <c r="X357" s="2">
        <v>16</v>
      </c>
      <c r="Y357" s="75">
        <v>4</v>
      </c>
      <c r="Z357" s="2">
        <v>586</v>
      </c>
      <c r="AA357" s="2">
        <v>0</v>
      </c>
      <c r="AB357" s="2">
        <v>12</v>
      </c>
      <c r="AC357" s="75">
        <v>12</v>
      </c>
      <c r="AD357" s="2">
        <v>20336</v>
      </c>
      <c r="AE357" s="3">
        <f t="shared" si="5"/>
        <v>0.38193351691581434</v>
      </c>
      <c r="AF357" s="1">
        <v>0</v>
      </c>
      <c r="AG357" s="1" t="s">
        <v>40</v>
      </c>
      <c r="AH357" s="1" t="s">
        <v>45</v>
      </c>
      <c r="AI357" s="1">
        <v>2.93</v>
      </c>
      <c r="AJ357" s="1">
        <v>0</v>
      </c>
      <c r="AK357" s="1" t="s">
        <v>46</v>
      </c>
      <c r="AL357" s="1">
        <v>91</v>
      </c>
      <c r="AM357" s="1">
        <v>72</v>
      </c>
      <c r="AN357" s="1">
        <v>0</v>
      </c>
    </row>
    <row r="358" spans="1:40" hidden="1" x14ac:dyDescent="0.25">
      <c r="A358" s="1">
        <v>18256</v>
      </c>
      <c r="B358" s="1" t="s">
        <v>398</v>
      </c>
      <c r="C358" s="1">
        <v>18</v>
      </c>
      <c r="D358" s="1" t="s">
        <v>392</v>
      </c>
      <c r="E358" s="2">
        <v>7290</v>
      </c>
      <c r="F358" s="2">
        <v>111</v>
      </c>
      <c r="G358" s="2">
        <v>0</v>
      </c>
      <c r="H358" s="2">
        <v>2</v>
      </c>
      <c r="I358" s="75">
        <v>2</v>
      </c>
      <c r="J358">
        <v>141</v>
      </c>
      <c r="K358">
        <v>0</v>
      </c>
      <c r="L358">
        <v>5</v>
      </c>
      <c r="M358">
        <v>2</v>
      </c>
      <c r="N358">
        <v>817</v>
      </c>
      <c r="O358">
        <v>5</v>
      </c>
      <c r="P358">
        <v>99</v>
      </c>
      <c r="Q358">
        <v>24</v>
      </c>
      <c r="R358" s="2">
        <v>2830</v>
      </c>
      <c r="S358" s="2">
        <v>8</v>
      </c>
      <c r="T358" s="2">
        <v>153</v>
      </c>
      <c r="U358" s="75">
        <v>50</v>
      </c>
      <c r="V358" s="2">
        <v>798</v>
      </c>
      <c r="W358" s="2">
        <v>1</v>
      </c>
      <c r="X358" s="2">
        <v>25</v>
      </c>
      <c r="Y358" s="75">
        <v>16</v>
      </c>
      <c r="Z358" s="2">
        <v>565</v>
      </c>
      <c r="AA358" s="2">
        <v>1</v>
      </c>
      <c r="AB358" s="2">
        <v>51</v>
      </c>
      <c r="AC358" s="75">
        <v>12</v>
      </c>
      <c r="AD358" s="2">
        <v>19290</v>
      </c>
      <c r="AE358" s="3">
        <f t="shared" si="5"/>
        <v>0.37791601866251945</v>
      </c>
      <c r="AF358" s="1">
        <v>0</v>
      </c>
      <c r="AG358" s="1" t="s">
        <v>44</v>
      </c>
      <c r="AH358" s="1" t="s">
        <v>45</v>
      </c>
      <c r="AI358" s="1">
        <v>2.93</v>
      </c>
      <c r="AJ358" s="1">
        <v>0</v>
      </c>
      <c r="AK358" s="1" t="s">
        <v>46</v>
      </c>
      <c r="AL358" s="1">
        <v>12</v>
      </c>
      <c r="AM358" s="1">
        <v>38</v>
      </c>
      <c r="AN358" s="1">
        <v>0</v>
      </c>
    </row>
    <row r="359" spans="1:40" hidden="1" x14ac:dyDescent="0.25">
      <c r="A359" s="1">
        <v>18410</v>
      </c>
      <c r="B359" s="1" t="s">
        <v>399</v>
      </c>
      <c r="C359" s="1">
        <v>18</v>
      </c>
      <c r="D359" s="1" t="s">
        <v>392</v>
      </c>
      <c r="E359" s="2">
        <v>8189</v>
      </c>
      <c r="F359" s="2">
        <v>136</v>
      </c>
      <c r="G359" s="2">
        <v>0</v>
      </c>
      <c r="H359" s="2">
        <v>2</v>
      </c>
      <c r="I359" s="75">
        <v>1</v>
      </c>
      <c r="J359">
        <v>102</v>
      </c>
      <c r="K359">
        <v>0</v>
      </c>
      <c r="L359">
        <v>1</v>
      </c>
      <c r="M359">
        <v>0</v>
      </c>
      <c r="N359">
        <v>899</v>
      </c>
      <c r="O359">
        <v>0</v>
      </c>
      <c r="P359">
        <v>76</v>
      </c>
      <c r="Q359">
        <v>33</v>
      </c>
      <c r="R359" s="2">
        <v>3376</v>
      </c>
      <c r="S359" s="2">
        <v>0</v>
      </c>
      <c r="T359" s="2">
        <v>145</v>
      </c>
      <c r="U359" s="75">
        <v>96</v>
      </c>
      <c r="V359" s="2">
        <v>745</v>
      </c>
      <c r="W359" s="2">
        <v>0</v>
      </c>
      <c r="X359" s="2">
        <v>36</v>
      </c>
      <c r="Y359" s="75">
        <v>22</v>
      </c>
      <c r="Z359" s="2">
        <v>876</v>
      </c>
      <c r="AA359" s="2">
        <v>0</v>
      </c>
      <c r="AB359" s="2">
        <v>66</v>
      </c>
      <c r="AC359" s="75">
        <v>31</v>
      </c>
      <c r="AD359" s="2">
        <v>15621</v>
      </c>
      <c r="AE359" s="3">
        <f t="shared" si="5"/>
        <v>0.52423020293195055</v>
      </c>
      <c r="AF359" s="1">
        <v>0</v>
      </c>
      <c r="AG359" s="1" t="s">
        <v>44</v>
      </c>
      <c r="AH359" s="1" t="s">
        <v>41</v>
      </c>
      <c r="AI359" s="1">
        <v>2.93</v>
      </c>
      <c r="AJ359" s="1">
        <v>0</v>
      </c>
      <c r="AK359" s="1" t="s">
        <v>46</v>
      </c>
      <c r="AL359" s="1">
        <v>40</v>
      </c>
      <c r="AM359" s="1">
        <v>37</v>
      </c>
      <c r="AN359" s="1">
        <v>1</v>
      </c>
    </row>
    <row r="360" spans="1:40" hidden="1" x14ac:dyDescent="0.25">
      <c r="A360" s="1">
        <v>18460</v>
      </c>
      <c r="B360" s="1" t="s">
        <v>400</v>
      </c>
      <c r="C360" s="1">
        <v>18</v>
      </c>
      <c r="D360" s="1" t="s">
        <v>392</v>
      </c>
      <c r="E360" s="2">
        <v>2949</v>
      </c>
      <c r="F360" s="2">
        <v>63</v>
      </c>
      <c r="G360" s="2">
        <v>0</v>
      </c>
      <c r="H360" s="2">
        <v>8</v>
      </c>
      <c r="I360" s="75">
        <v>5</v>
      </c>
      <c r="J360">
        <v>51</v>
      </c>
      <c r="K360">
        <v>0</v>
      </c>
      <c r="L360">
        <v>5</v>
      </c>
      <c r="M360">
        <v>0</v>
      </c>
      <c r="N360">
        <v>212</v>
      </c>
      <c r="O360">
        <v>0</v>
      </c>
      <c r="P360">
        <v>193</v>
      </c>
      <c r="Q360">
        <v>14</v>
      </c>
      <c r="R360" s="2">
        <v>1083</v>
      </c>
      <c r="S360" s="2">
        <v>0</v>
      </c>
      <c r="T360" s="2">
        <v>429</v>
      </c>
      <c r="U360" s="75">
        <v>26</v>
      </c>
      <c r="V360" s="2">
        <v>239</v>
      </c>
      <c r="W360" s="2">
        <v>0</v>
      </c>
      <c r="X360" s="2">
        <v>52</v>
      </c>
      <c r="Y360" s="75">
        <v>10</v>
      </c>
      <c r="Z360" s="2">
        <v>144</v>
      </c>
      <c r="AA360" s="2">
        <v>0</v>
      </c>
      <c r="AB360" s="2">
        <v>83</v>
      </c>
      <c r="AC360" s="75">
        <v>10</v>
      </c>
      <c r="AD360" s="2">
        <v>10339</v>
      </c>
      <c r="AE360" s="3">
        <f t="shared" si="5"/>
        <v>0.28523067994970502</v>
      </c>
      <c r="AF360" s="1">
        <v>0</v>
      </c>
      <c r="AG360" s="1" t="s">
        <v>44</v>
      </c>
      <c r="AH360" s="1" t="s">
        <v>45</v>
      </c>
      <c r="AI360" s="1">
        <v>2.93</v>
      </c>
      <c r="AJ360" s="1">
        <v>0</v>
      </c>
      <c r="AK360" s="1" t="s">
        <v>46</v>
      </c>
      <c r="AL360" s="1">
        <v>14</v>
      </c>
      <c r="AM360" s="1">
        <v>19</v>
      </c>
      <c r="AN360" s="1">
        <v>0</v>
      </c>
    </row>
    <row r="361" spans="1:40" hidden="1" x14ac:dyDescent="0.25">
      <c r="A361" s="1">
        <v>18479</v>
      </c>
      <c r="B361" s="1" t="s">
        <v>401</v>
      </c>
      <c r="C361" s="1">
        <v>18</v>
      </c>
      <c r="D361" s="1" t="s">
        <v>392</v>
      </c>
      <c r="E361" s="2">
        <v>2123</v>
      </c>
      <c r="F361" s="2">
        <v>22</v>
      </c>
      <c r="G361" s="2">
        <v>0</v>
      </c>
      <c r="H361" s="2">
        <v>0</v>
      </c>
      <c r="I361" s="75">
        <v>1</v>
      </c>
      <c r="J361">
        <v>26</v>
      </c>
      <c r="K361">
        <v>0</v>
      </c>
      <c r="L361">
        <v>0</v>
      </c>
      <c r="M361">
        <v>1</v>
      </c>
      <c r="N361">
        <v>181</v>
      </c>
      <c r="O361">
        <v>0</v>
      </c>
      <c r="P361">
        <v>12</v>
      </c>
      <c r="Q361">
        <v>11</v>
      </c>
      <c r="R361" s="2">
        <v>642</v>
      </c>
      <c r="S361" s="2">
        <v>0</v>
      </c>
      <c r="T361" s="2">
        <v>13</v>
      </c>
      <c r="U361" s="75">
        <v>17</v>
      </c>
      <c r="V361" s="2">
        <v>178</v>
      </c>
      <c r="W361" s="2">
        <v>0</v>
      </c>
      <c r="X361" s="2">
        <v>10</v>
      </c>
      <c r="Y361" s="75">
        <v>8</v>
      </c>
      <c r="Z361" s="2">
        <v>253</v>
      </c>
      <c r="AA361" s="2">
        <v>0</v>
      </c>
      <c r="AB361" s="2">
        <v>9</v>
      </c>
      <c r="AC361" s="75">
        <v>4</v>
      </c>
      <c r="AD361" s="2">
        <v>3930</v>
      </c>
      <c r="AE361" s="3">
        <f t="shared" si="5"/>
        <v>0.54020356234096689</v>
      </c>
      <c r="AF361" s="1">
        <v>0</v>
      </c>
      <c r="AG361" s="1" t="s">
        <v>44</v>
      </c>
      <c r="AH361" s="1" t="s">
        <v>45</v>
      </c>
      <c r="AI361" s="1">
        <v>2.93</v>
      </c>
      <c r="AJ361" s="1">
        <v>0</v>
      </c>
      <c r="AK361" s="1" t="s">
        <v>46</v>
      </c>
      <c r="AL361" s="1">
        <v>10</v>
      </c>
      <c r="AM361" s="1">
        <v>7</v>
      </c>
      <c r="AN361" s="1">
        <v>0</v>
      </c>
    </row>
    <row r="362" spans="1:40" hidden="1" x14ac:dyDescent="0.25">
      <c r="A362" s="1">
        <v>18592</v>
      </c>
      <c r="B362" s="1" t="s">
        <v>402</v>
      </c>
      <c r="C362" s="1">
        <v>18</v>
      </c>
      <c r="D362" s="1" t="s">
        <v>392</v>
      </c>
      <c r="E362" s="2">
        <v>8853</v>
      </c>
      <c r="F362" s="2">
        <v>180</v>
      </c>
      <c r="G362" s="2">
        <v>0</v>
      </c>
      <c r="H362" s="2">
        <v>7</v>
      </c>
      <c r="I362" s="75">
        <v>6</v>
      </c>
      <c r="J362">
        <v>160</v>
      </c>
      <c r="K362">
        <v>0</v>
      </c>
      <c r="L362">
        <v>4</v>
      </c>
      <c r="M362">
        <v>2</v>
      </c>
      <c r="N362">
        <v>592</v>
      </c>
      <c r="O362">
        <v>0</v>
      </c>
      <c r="P362">
        <v>85</v>
      </c>
      <c r="Q362">
        <v>40</v>
      </c>
      <c r="R362" s="2">
        <v>3884</v>
      </c>
      <c r="S362" s="2">
        <v>3</v>
      </c>
      <c r="T362" s="2">
        <v>198</v>
      </c>
      <c r="U362" s="75">
        <v>134</v>
      </c>
      <c r="V362" s="2">
        <v>1074</v>
      </c>
      <c r="W362" s="2">
        <v>0</v>
      </c>
      <c r="X362" s="2">
        <v>52</v>
      </c>
      <c r="Y362" s="75">
        <v>44</v>
      </c>
      <c r="Z362" s="2">
        <v>620</v>
      </c>
      <c r="AA362" s="2">
        <v>0</v>
      </c>
      <c r="AB362" s="2">
        <v>38</v>
      </c>
      <c r="AC362" s="75">
        <v>22</v>
      </c>
      <c r="AD362" s="2">
        <v>27890</v>
      </c>
      <c r="AE362" s="3">
        <f t="shared" si="5"/>
        <v>0.3174256005736823</v>
      </c>
      <c r="AF362" s="1">
        <v>0</v>
      </c>
      <c r="AG362" s="1" t="s">
        <v>44</v>
      </c>
      <c r="AH362" s="1" t="s">
        <v>45</v>
      </c>
      <c r="AI362" s="1">
        <v>2.93</v>
      </c>
      <c r="AJ362" s="1">
        <v>0</v>
      </c>
      <c r="AK362" s="1" t="s">
        <v>46</v>
      </c>
      <c r="AL362" s="1">
        <v>47</v>
      </c>
      <c r="AM362" s="1">
        <v>52</v>
      </c>
      <c r="AN362" s="1">
        <v>0</v>
      </c>
    </row>
    <row r="363" spans="1:40" hidden="1" x14ac:dyDescent="0.25">
      <c r="A363" s="1">
        <v>18610</v>
      </c>
      <c r="B363" s="1" t="s">
        <v>403</v>
      </c>
      <c r="C363" s="1">
        <v>18</v>
      </c>
      <c r="D363" s="1" t="s">
        <v>392</v>
      </c>
      <c r="E363" s="2">
        <v>8256</v>
      </c>
      <c r="F363" s="2">
        <v>142</v>
      </c>
      <c r="G363" s="2">
        <v>0</v>
      </c>
      <c r="H363" s="2">
        <v>8</v>
      </c>
      <c r="I363" s="75">
        <v>6</v>
      </c>
      <c r="J363">
        <v>167</v>
      </c>
      <c r="K363">
        <v>0</v>
      </c>
      <c r="L363">
        <v>7</v>
      </c>
      <c r="M363">
        <v>2</v>
      </c>
      <c r="N363">
        <v>973</v>
      </c>
      <c r="O363">
        <v>1</v>
      </c>
      <c r="P363">
        <v>102</v>
      </c>
      <c r="Q363">
        <v>22</v>
      </c>
      <c r="R363" s="2">
        <v>2968</v>
      </c>
      <c r="S363" s="2">
        <v>0</v>
      </c>
      <c r="T363" s="2">
        <v>194</v>
      </c>
      <c r="U363" s="75">
        <v>37</v>
      </c>
      <c r="V363" s="2">
        <v>1073</v>
      </c>
      <c r="W363" s="2">
        <v>0</v>
      </c>
      <c r="X363" s="2">
        <v>43</v>
      </c>
      <c r="Y363" s="75">
        <v>15</v>
      </c>
      <c r="Z363" s="2">
        <v>794</v>
      </c>
      <c r="AA363" s="2">
        <v>1</v>
      </c>
      <c r="AB363" s="2">
        <v>63</v>
      </c>
      <c r="AC363" s="75">
        <v>14</v>
      </c>
      <c r="AD363" s="2">
        <v>13801</v>
      </c>
      <c r="AE363" s="3">
        <f t="shared" si="5"/>
        <v>0.59821752046953114</v>
      </c>
      <c r="AF363" s="1">
        <v>0</v>
      </c>
      <c r="AG363" s="1" t="s">
        <v>40</v>
      </c>
      <c r="AH363" s="1" t="s">
        <v>41</v>
      </c>
      <c r="AI363" s="1">
        <v>2.93</v>
      </c>
      <c r="AJ363" s="1">
        <v>0</v>
      </c>
      <c r="AK363" s="1" t="s">
        <v>46</v>
      </c>
      <c r="AL363" s="1">
        <v>7</v>
      </c>
      <c r="AM363" s="1">
        <v>48</v>
      </c>
      <c r="AN363" s="1">
        <v>1</v>
      </c>
    </row>
    <row r="364" spans="1:40" hidden="1" x14ac:dyDescent="0.25">
      <c r="A364" s="1">
        <v>18753</v>
      </c>
      <c r="B364" s="1" t="s">
        <v>404</v>
      </c>
      <c r="C364" s="1">
        <v>18</v>
      </c>
      <c r="D364" s="1" t="s">
        <v>392</v>
      </c>
      <c r="E364" s="2">
        <v>17155</v>
      </c>
      <c r="F364" s="2">
        <v>389</v>
      </c>
      <c r="G364" s="2">
        <v>2</v>
      </c>
      <c r="H364" s="2">
        <v>13</v>
      </c>
      <c r="I364" s="75">
        <v>6</v>
      </c>
      <c r="J364">
        <v>342</v>
      </c>
      <c r="K364">
        <v>0</v>
      </c>
      <c r="L364">
        <v>16</v>
      </c>
      <c r="M364">
        <v>2</v>
      </c>
      <c r="N364">
        <v>1510</v>
      </c>
      <c r="O364">
        <v>0</v>
      </c>
      <c r="P364">
        <v>87</v>
      </c>
      <c r="Q364">
        <v>49</v>
      </c>
      <c r="R364" s="2">
        <v>8397</v>
      </c>
      <c r="S364" s="2">
        <v>14</v>
      </c>
      <c r="T364" s="2">
        <v>271</v>
      </c>
      <c r="U364" s="75">
        <v>164</v>
      </c>
      <c r="V364" s="2">
        <v>1655</v>
      </c>
      <c r="W364" s="2">
        <v>1</v>
      </c>
      <c r="X364" s="2">
        <v>45</v>
      </c>
      <c r="Y364" s="75">
        <v>26</v>
      </c>
      <c r="Z364" s="2">
        <v>1060</v>
      </c>
      <c r="AA364" s="2">
        <v>3</v>
      </c>
      <c r="AB364" s="2">
        <v>36</v>
      </c>
      <c r="AC364" s="75">
        <v>27</v>
      </c>
      <c r="AD364" s="2">
        <v>54575</v>
      </c>
      <c r="AE364" s="3">
        <f t="shared" si="5"/>
        <v>0.31433806688043975</v>
      </c>
      <c r="AF364" s="1">
        <v>0</v>
      </c>
      <c r="AG364" s="1" t="s">
        <v>44</v>
      </c>
      <c r="AH364" s="1" t="s">
        <v>45</v>
      </c>
      <c r="AI364" s="1">
        <v>2.93</v>
      </c>
      <c r="AJ364" s="1">
        <v>0</v>
      </c>
      <c r="AK364" s="1" t="s">
        <v>46</v>
      </c>
      <c r="AL364" s="1">
        <v>157</v>
      </c>
      <c r="AM364" s="1">
        <v>130</v>
      </c>
      <c r="AN364" s="1">
        <v>1</v>
      </c>
    </row>
    <row r="365" spans="1:40" hidden="1" x14ac:dyDescent="0.25">
      <c r="A365" s="1">
        <v>18756</v>
      </c>
      <c r="B365" s="1" t="s">
        <v>405</v>
      </c>
      <c r="C365" s="1">
        <v>18</v>
      </c>
      <c r="D365" s="1" t="s">
        <v>392</v>
      </c>
      <c r="E365" s="2">
        <v>3375</v>
      </c>
      <c r="F365" s="2">
        <v>104</v>
      </c>
      <c r="G365" s="2">
        <v>2</v>
      </c>
      <c r="H365" s="2">
        <v>36</v>
      </c>
      <c r="I365" s="75">
        <v>4</v>
      </c>
      <c r="J365">
        <v>85</v>
      </c>
      <c r="K365">
        <v>0</v>
      </c>
      <c r="L365">
        <v>15</v>
      </c>
      <c r="M365">
        <v>3</v>
      </c>
      <c r="N365">
        <v>314</v>
      </c>
      <c r="O365">
        <v>0</v>
      </c>
      <c r="P365">
        <v>164</v>
      </c>
      <c r="Q365">
        <v>27</v>
      </c>
      <c r="R365" s="2">
        <v>1510</v>
      </c>
      <c r="S365" s="2">
        <v>5</v>
      </c>
      <c r="T365" s="2">
        <v>469</v>
      </c>
      <c r="U365" s="75">
        <v>102</v>
      </c>
      <c r="V365" s="2">
        <v>230</v>
      </c>
      <c r="W365" s="2">
        <v>1</v>
      </c>
      <c r="X365" s="2">
        <v>39</v>
      </c>
      <c r="Y365" s="75">
        <v>16</v>
      </c>
      <c r="Z365" s="2">
        <v>149</v>
      </c>
      <c r="AA365" s="2">
        <v>1</v>
      </c>
      <c r="AB365" s="2">
        <v>61</v>
      </c>
      <c r="AC365" s="75">
        <v>10</v>
      </c>
      <c r="AD365" s="2">
        <v>12111</v>
      </c>
      <c r="AE365" s="3">
        <f t="shared" si="5"/>
        <v>0.27867228139707706</v>
      </c>
      <c r="AF365" s="1">
        <v>0</v>
      </c>
      <c r="AG365" s="1" t="s">
        <v>40</v>
      </c>
      <c r="AH365" s="1" t="s">
        <v>41</v>
      </c>
      <c r="AI365" s="1">
        <v>2.93</v>
      </c>
      <c r="AJ365" s="1">
        <v>0</v>
      </c>
      <c r="AK365" s="1" t="s">
        <v>46</v>
      </c>
      <c r="AL365" s="1">
        <v>2</v>
      </c>
      <c r="AM365" s="1">
        <v>8</v>
      </c>
      <c r="AN365" s="1">
        <v>0</v>
      </c>
    </row>
    <row r="366" spans="1:40" hidden="1" x14ac:dyDescent="0.25">
      <c r="A366" s="1">
        <v>18785</v>
      </c>
      <c r="B366" s="1" t="s">
        <v>406</v>
      </c>
      <c r="C366" s="1">
        <v>18</v>
      </c>
      <c r="D366" s="1" t="s">
        <v>392</v>
      </c>
      <c r="E366" s="2">
        <v>3564</v>
      </c>
      <c r="F366" s="2">
        <v>68</v>
      </c>
      <c r="G366" s="2">
        <v>0</v>
      </c>
      <c r="H366" s="2">
        <v>2</v>
      </c>
      <c r="I366" s="75">
        <v>5</v>
      </c>
      <c r="J366">
        <v>80</v>
      </c>
      <c r="K366">
        <v>0</v>
      </c>
      <c r="L366">
        <v>3</v>
      </c>
      <c r="M366">
        <v>3</v>
      </c>
      <c r="N366">
        <v>438</v>
      </c>
      <c r="O366">
        <v>0</v>
      </c>
      <c r="P366">
        <v>58</v>
      </c>
      <c r="Q366">
        <v>46</v>
      </c>
      <c r="R366" s="2">
        <v>1704</v>
      </c>
      <c r="S366" s="2">
        <v>1</v>
      </c>
      <c r="T366" s="2">
        <v>109</v>
      </c>
      <c r="U366" s="75">
        <v>115</v>
      </c>
      <c r="V366" s="2">
        <v>336</v>
      </c>
      <c r="W366" s="2">
        <v>0</v>
      </c>
      <c r="X366" s="2">
        <v>22</v>
      </c>
      <c r="Y366" s="75">
        <v>13</v>
      </c>
      <c r="Z366" s="2">
        <v>373</v>
      </c>
      <c r="AA366" s="2">
        <v>0</v>
      </c>
      <c r="AB366" s="2">
        <v>21</v>
      </c>
      <c r="AC366" s="75">
        <v>29</v>
      </c>
      <c r="AD366" s="2">
        <v>6389</v>
      </c>
      <c r="AE366" s="3">
        <f t="shared" si="5"/>
        <v>0.55783377680388169</v>
      </c>
      <c r="AF366" s="1">
        <v>0</v>
      </c>
      <c r="AG366" s="1" t="s">
        <v>44</v>
      </c>
      <c r="AH366" s="1" t="s">
        <v>45</v>
      </c>
      <c r="AI366" s="1">
        <v>2.93</v>
      </c>
      <c r="AJ366" s="1">
        <v>0</v>
      </c>
      <c r="AK366" s="1" t="s">
        <v>46</v>
      </c>
      <c r="AL366" s="1">
        <v>79</v>
      </c>
      <c r="AM366" s="1">
        <v>80</v>
      </c>
      <c r="AN366" s="1">
        <v>0</v>
      </c>
    </row>
    <row r="367" spans="1:40" hidden="1" x14ac:dyDescent="0.25">
      <c r="A367" s="1">
        <v>18860</v>
      </c>
      <c r="B367" s="1" t="s">
        <v>162</v>
      </c>
      <c r="C367" s="1">
        <v>18</v>
      </c>
      <c r="D367" s="1" t="s">
        <v>392</v>
      </c>
      <c r="E367" s="2">
        <v>3853</v>
      </c>
      <c r="F367" s="2">
        <v>46</v>
      </c>
      <c r="G367" s="2">
        <v>1</v>
      </c>
      <c r="H367" s="2">
        <v>0</v>
      </c>
      <c r="I367" s="75">
        <v>0</v>
      </c>
      <c r="J367">
        <v>46</v>
      </c>
      <c r="K367">
        <v>0</v>
      </c>
      <c r="L367">
        <v>0</v>
      </c>
      <c r="M367">
        <v>0</v>
      </c>
      <c r="N367">
        <v>285</v>
      </c>
      <c r="O367">
        <v>7</v>
      </c>
      <c r="P367">
        <v>11</v>
      </c>
      <c r="Q367">
        <v>8</v>
      </c>
      <c r="R367" s="2">
        <v>1505</v>
      </c>
      <c r="S367" s="2">
        <v>18</v>
      </c>
      <c r="T367" s="2">
        <v>34</v>
      </c>
      <c r="U367" s="75">
        <v>41</v>
      </c>
      <c r="V367" s="2">
        <v>522</v>
      </c>
      <c r="W367" s="2">
        <v>10</v>
      </c>
      <c r="X367" s="2">
        <v>10</v>
      </c>
      <c r="Y367" s="75">
        <v>12</v>
      </c>
      <c r="Z367" s="2">
        <v>449</v>
      </c>
      <c r="AA367" s="2">
        <v>7</v>
      </c>
      <c r="AB367" s="2">
        <v>10</v>
      </c>
      <c r="AC367" s="75">
        <v>17</v>
      </c>
      <c r="AD367" s="2">
        <v>7346</v>
      </c>
      <c r="AE367" s="3">
        <f t="shared" si="5"/>
        <v>0.52450313095562207</v>
      </c>
      <c r="AF367" s="1">
        <v>0</v>
      </c>
      <c r="AG367" s="1" t="s">
        <v>40</v>
      </c>
      <c r="AH367" s="1" t="s">
        <v>45</v>
      </c>
      <c r="AI367" s="1">
        <v>2.93</v>
      </c>
      <c r="AJ367" s="1">
        <v>0</v>
      </c>
      <c r="AK367" s="1" t="s">
        <v>46</v>
      </c>
      <c r="AL367" s="1">
        <v>57</v>
      </c>
      <c r="AM367" s="1">
        <v>52</v>
      </c>
      <c r="AN367" s="1">
        <v>0</v>
      </c>
    </row>
    <row r="368" spans="1:40" x14ac:dyDescent="0.25">
      <c r="A368" s="1">
        <f>C368</f>
        <v>18</v>
      </c>
      <c r="B368" s="1" t="s">
        <v>171</v>
      </c>
      <c r="C368" s="1">
        <f>C367</f>
        <v>18</v>
      </c>
      <c r="D368" s="1" t="str">
        <f>D367</f>
        <v>Caquetá</v>
      </c>
      <c r="E368" s="2">
        <v>180631</v>
      </c>
      <c r="F368" s="2">
        <v>3628</v>
      </c>
      <c r="G368" s="2">
        <v>10</v>
      </c>
      <c r="H368" s="2">
        <v>140</v>
      </c>
      <c r="I368" s="2">
        <v>139</v>
      </c>
      <c r="J368" s="2">
        <v>1792</v>
      </c>
      <c r="K368" s="2">
        <v>0</v>
      </c>
      <c r="L368" s="2">
        <v>67</v>
      </c>
      <c r="M368" s="2">
        <v>21</v>
      </c>
      <c r="N368" s="2">
        <v>16489</v>
      </c>
      <c r="O368" s="2">
        <v>22</v>
      </c>
      <c r="P368" s="2">
        <v>1757</v>
      </c>
      <c r="Q368" s="2">
        <v>606</v>
      </c>
      <c r="R368" s="2">
        <v>69841</v>
      </c>
      <c r="S368" s="2">
        <v>87</v>
      </c>
      <c r="T368" s="2">
        <v>3877</v>
      </c>
      <c r="U368" s="2">
        <v>1737</v>
      </c>
      <c r="V368" s="2">
        <v>16319</v>
      </c>
      <c r="W368" s="2">
        <v>24</v>
      </c>
      <c r="X368" s="2">
        <v>666</v>
      </c>
      <c r="Y368" s="2">
        <v>382</v>
      </c>
      <c r="Z368" s="2">
        <v>13789</v>
      </c>
      <c r="AA368" s="2">
        <v>16</v>
      </c>
      <c r="AB368" s="2">
        <v>824</v>
      </c>
      <c r="AC368" s="2">
        <v>447</v>
      </c>
      <c r="AD368" s="2">
        <v>428162</v>
      </c>
      <c r="AE368" s="3">
        <f t="shared" si="5"/>
        <v>0.42187536493196498</v>
      </c>
      <c r="AF368" s="1">
        <f>SUBTOTAL(9,AF352:AF367)</f>
        <v>0</v>
      </c>
      <c r="AG368" s="1" t="s">
        <v>44</v>
      </c>
      <c r="AH368" s="1" t="s">
        <v>41</v>
      </c>
      <c r="AI368" s="1">
        <v>2.93</v>
      </c>
      <c r="AJ368" s="1">
        <v>1</v>
      </c>
      <c r="AK368" s="1" t="s">
        <v>172</v>
      </c>
      <c r="AL368" s="1">
        <v>1924</v>
      </c>
      <c r="AM368" s="1">
        <v>1881</v>
      </c>
      <c r="AN368" s="1">
        <v>4</v>
      </c>
    </row>
    <row r="369" spans="1:40" hidden="1" x14ac:dyDescent="0.25">
      <c r="A369" s="1">
        <v>19001</v>
      </c>
      <c r="B369" s="1" t="s">
        <v>407</v>
      </c>
      <c r="C369" s="1">
        <v>19</v>
      </c>
      <c r="D369" s="1" t="s">
        <v>408</v>
      </c>
      <c r="E369" s="2">
        <v>72503</v>
      </c>
      <c r="F369" s="2">
        <v>1077</v>
      </c>
      <c r="G369" s="2">
        <v>0</v>
      </c>
      <c r="H369" s="2">
        <v>77</v>
      </c>
      <c r="I369" s="75">
        <v>79</v>
      </c>
      <c r="J369">
        <v>1047</v>
      </c>
      <c r="K369">
        <v>2</v>
      </c>
      <c r="L369">
        <v>81</v>
      </c>
      <c r="M369">
        <v>66</v>
      </c>
      <c r="N369">
        <v>6330</v>
      </c>
      <c r="O369">
        <v>4</v>
      </c>
      <c r="P369">
        <v>1201</v>
      </c>
      <c r="Q369">
        <v>769</v>
      </c>
      <c r="R369" s="2">
        <v>24530</v>
      </c>
      <c r="S369" s="2">
        <v>11</v>
      </c>
      <c r="T369" s="2">
        <v>3150</v>
      </c>
      <c r="U369" s="75">
        <v>1598</v>
      </c>
      <c r="V369" s="2">
        <v>5327</v>
      </c>
      <c r="W369" s="2">
        <v>2</v>
      </c>
      <c r="X369" s="2">
        <v>566</v>
      </c>
      <c r="Y369" s="75">
        <v>305</v>
      </c>
      <c r="Z369" s="2">
        <v>4827</v>
      </c>
      <c r="AA369" s="2">
        <v>1</v>
      </c>
      <c r="AB369" s="2">
        <v>928</v>
      </c>
      <c r="AC369" s="75">
        <v>348</v>
      </c>
      <c r="AD369" s="2">
        <v>343011</v>
      </c>
      <c r="AE369" s="3">
        <f t="shared" si="5"/>
        <v>0.21137223004510058</v>
      </c>
      <c r="AF369" s="1">
        <v>1</v>
      </c>
      <c r="AG369" s="1" t="s">
        <v>44</v>
      </c>
      <c r="AH369" s="1" t="s">
        <v>41</v>
      </c>
      <c r="AI369" s="1">
        <v>2.65</v>
      </c>
      <c r="AJ369" s="1">
        <v>1</v>
      </c>
      <c r="AK369" s="1" t="s">
        <v>42</v>
      </c>
      <c r="AL369" s="1">
        <v>1574</v>
      </c>
      <c r="AM369" s="1">
        <v>2029</v>
      </c>
      <c r="AN369" s="1">
        <v>0</v>
      </c>
    </row>
    <row r="370" spans="1:40" hidden="1" x14ac:dyDescent="0.25">
      <c r="A370" s="1">
        <v>19022</v>
      </c>
      <c r="B370" s="1" t="s">
        <v>409</v>
      </c>
      <c r="C370" s="1">
        <v>19</v>
      </c>
      <c r="D370" s="1" t="s">
        <v>408</v>
      </c>
      <c r="E370" s="2">
        <v>3330</v>
      </c>
      <c r="F370" s="2">
        <v>35</v>
      </c>
      <c r="G370" s="2">
        <v>0</v>
      </c>
      <c r="H370" s="2">
        <v>4</v>
      </c>
      <c r="I370" s="75">
        <v>0</v>
      </c>
      <c r="J370">
        <v>30</v>
      </c>
      <c r="K370">
        <v>0</v>
      </c>
      <c r="L370">
        <v>2</v>
      </c>
      <c r="M370">
        <v>1</v>
      </c>
      <c r="N370">
        <v>326</v>
      </c>
      <c r="O370">
        <v>0</v>
      </c>
      <c r="P370">
        <v>37</v>
      </c>
      <c r="Q370">
        <v>17</v>
      </c>
      <c r="R370" s="2">
        <v>1003</v>
      </c>
      <c r="S370" s="2">
        <v>0</v>
      </c>
      <c r="T370" s="2">
        <v>121</v>
      </c>
      <c r="U370" s="75">
        <v>30</v>
      </c>
      <c r="V370" s="2">
        <v>96</v>
      </c>
      <c r="W370" s="2">
        <v>0</v>
      </c>
      <c r="X370" s="2">
        <v>7</v>
      </c>
      <c r="Y370" s="75">
        <v>2</v>
      </c>
      <c r="Z370" s="2">
        <v>183</v>
      </c>
      <c r="AA370" s="2">
        <v>0</v>
      </c>
      <c r="AB370" s="2">
        <v>26</v>
      </c>
      <c r="AC370" s="75">
        <v>6</v>
      </c>
      <c r="AD370" s="2">
        <v>19648</v>
      </c>
      <c r="AE370" s="3">
        <f t="shared" si="5"/>
        <v>0.16948289902280131</v>
      </c>
      <c r="AF370" s="1">
        <v>0</v>
      </c>
      <c r="AG370" s="1" t="s">
        <v>40</v>
      </c>
      <c r="AH370" s="1" t="s">
        <v>41</v>
      </c>
      <c r="AI370" s="1">
        <v>2.65</v>
      </c>
      <c r="AJ370" s="1">
        <v>0</v>
      </c>
      <c r="AK370" s="1" t="s">
        <v>46</v>
      </c>
      <c r="AL370" s="1">
        <v>15</v>
      </c>
      <c r="AM370" s="1">
        <v>205</v>
      </c>
      <c r="AN370" s="1">
        <v>1</v>
      </c>
    </row>
    <row r="371" spans="1:40" hidden="1" x14ac:dyDescent="0.25">
      <c r="A371" s="1">
        <v>19050</v>
      </c>
      <c r="B371" s="1" t="s">
        <v>60</v>
      </c>
      <c r="C371" s="1">
        <v>19</v>
      </c>
      <c r="D371" s="1" t="s">
        <v>408</v>
      </c>
      <c r="E371" s="2">
        <v>14740</v>
      </c>
      <c r="F371" s="2">
        <v>409</v>
      </c>
      <c r="G371" s="2">
        <v>1</v>
      </c>
      <c r="H371" s="2">
        <v>7</v>
      </c>
      <c r="I371" s="75">
        <v>8</v>
      </c>
      <c r="J371">
        <v>329</v>
      </c>
      <c r="K371">
        <v>0</v>
      </c>
      <c r="L371">
        <v>7</v>
      </c>
      <c r="M371">
        <v>5</v>
      </c>
      <c r="N371">
        <v>3481</v>
      </c>
      <c r="O371">
        <v>2</v>
      </c>
      <c r="P371">
        <v>126</v>
      </c>
      <c r="Q371">
        <v>86</v>
      </c>
      <c r="R371" s="2">
        <v>7092</v>
      </c>
      <c r="S371" s="2">
        <v>4</v>
      </c>
      <c r="T371" s="2">
        <v>220</v>
      </c>
      <c r="U371" s="75">
        <v>137</v>
      </c>
      <c r="V371" s="2">
        <v>749</v>
      </c>
      <c r="W371" s="2">
        <v>0</v>
      </c>
      <c r="X371" s="2">
        <v>20</v>
      </c>
      <c r="Y371" s="75">
        <v>19</v>
      </c>
      <c r="Z371" s="2">
        <v>914</v>
      </c>
      <c r="AA371" s="2">
        <v>1</v>
      </c>
      <c r="AB371" s="2">
        <v>45</v>
      </c>
      <c r="AC371" s="75">
        <v>22</v>
      </c>
      <c r="AD371" s="2">
        <v>28128</v>
      </c>
      <c r="AE371" s="3">
        <f t="shared" si="5"/>
        <v>0.52403299203640497</v>
      </c>
      <c r="AF371" s="1">
        <v>0</v>
      </c>
      <c r="AG371" s="1" t="s">
        <v>40</v>
      </c>
      <c r="AH371" s="1" t="s">
        <v>45</v>
      </c>
      <c r="AI371" s="1">
        <v>2.65</v>
      </c>
      <c r="AJ371" s="1">
        <v>0</v>
      </c>
      <c r="AK371" s="1" t="s">
        <v>46</v>
      </c>
      <c r="AL371" s="1">
        <v>126</v>
      </c>
      <c r="AM371" s="1">
        <v>2126</v>
      </c>
      <c r="AN371" s="1">
        <v>0</v>
      </c>
    </row>
    <row r="372" spans="1:40" hidden="1" x14ac:dyDescent="0.25">
      <c r="A372" s="1">
        <v>19075</v>
      </c>
      <c r="B372" s="1" t="s">
        <v>410</v>
      </c>
      <c r="C372" s="1">
        <v>19</v>
      </c>
      <c r="D372" s="1" t="s">
        <v>408</v>
      </c>
      <c r="E372" s="2">
        <v>8031</v>
      </c>
      <c r="F372" s="2">
        <v>73</v>
      </c>
      <c r="G372" s="2">
        <v>1</v>
      </c>
      <c r="H372" s="2">
        <v>1</v>
      </c>
      <c r="I372" s="75">
        <v>3</v>
      </c>
      <c r="J372">
        <v>83</v>
      </c>
      <c r="K372">
        <v>0</v>
      </c>
      <c r="L372">
        <v>0</v>
      </c>
      <c r="M372">
        <v>0</v>
      </c>
      <c r="N372">
        <v>567</v>
      </c>
      <c r="O372">
        <v>0</v>
      </c>
      <c r="P372">
        <v>19</v>
      </c>
      <c r="Q372">
        <v>27</v>
      </c>
      <c r="R372" s="2">
        <v>2531</v>
      </c>
      <c r="S372" s="2">
        <v>1</v>
      </c>
      <c r="T372" s="2">
        <v>59</v>
      </c>
      <c r="U372" s="75">
        <v>95</v>
      </c>
      <c r="V372" s="2">
        <v>375</v>
      </c>
      <c r="W372" s="2">
        <v>0</v>
      </c>
      <c r="X372" s="2">
        <v>5</v>
      </c>
      <c r="Y372" s="75">
        <v>11</v>
      </c>
      <c r="Z372" s="2">
        <v>656</v>
      </c>
      <c r="AA372" s="2">
        <v>0</v>
      </c>
      <c r="AB372" s="2">
        <v>27</v>
      </c>
      <c r="AC372" s="75">
        <v>21</v>
      </c>
      <c r="AD372" s="2">
        <v>22648</v>
      </c>
      <c r="AE372" s="3">
        <f t="shared" si="5"/>
        <v>0.35460084775697631</v>
      </c>
      <c r="AF372" s="1">
        <v>0</v>
      </c>
      <c r="AG372" s="1" t="s">
        <v>40</v>
      </c>
      <c r="AH372" s="1" t="s">
        <v>41</v>
      </c>
      <c r="AI372" s="1">
        <v>2.65</v>
      </c>
      <c r="AJ372" s="1">
        <v>0</v>
      </c>
      <c r="AK372" s="1" t="s">
        <v>46</v>
      </c>
      <c r="AL372" s="1">
        <v>25</v>
      </c>
      <c r="AM372" s="1">
        <v>27</v>
      </c>
      <c r="AN372" s="1">
        <v>0</v>
      </c>
    </row>
    <row r="373" spans="1:40" hidden="1" x14ac:dyDescent="0.25">
      <c r="A373" s="1">
        <v>19100</v>
      </c>
      <c r="B373" s="1" t="s">
        <v>198</v>
      </c>
      <c r="C373" s="1">
        <v>19</v>
      </c>
      <c r="D373" s="1" t="s">
        <v>408</v>
      </c>
      <c r="E373" s="2">
        <v>8100</v>
      </c>
      <c r="F373" s="2">
        <v>86</v>
      </c>
      <c r="G373" s="2">
        <v>0</v>
      </c>
      <c r="H373" s="2">
        <v>5</v>
      </c>
      <c r="I373" s="75">
        <v>2</v>
      </c>
      <c r="J373">
        <v>97</v>
      </c>
      <c r="K373">
        <v>0</v>
      </c>
      <c r="L373">
        <v>1</v>
      </c>
      <c r="M373">
        <v>0</v>
      </c>
      <c r="N373">
        <v>474</v>
      </c>
      <c r="O373">
        <v>0</v>
      </c>
      <c r="P373">
        <v>27</v>
      </c>
      <c r="Q373">
        <v>25</v>
      </c>
      <c r="R373" s="2">
        <v>3501</v>
      </c>
      <c r="S373" s="2">
        <v>0</v>
      </c>
      <c r="T373" s="2">
        <v>150</v>
      </c>
      <c r="U373" s="75">
        <v>77</v>
      </c>
      <c r="V373" s="2">
        <v>429</v>
      </c>
      <c r="W373" s="2">
        <v>0</v>
      </c>
      <c r="X373" s="2">
        <v>10</v>
      </c>
      <c r="Y373" s="75">
        <v>10</v>
      </c>
      <c r="Z373" s="2">
        <v>369</v>
      </c>
      <c r="AA373" s="2">
        <v>0</v>
      </c>
      <c r="AB373" s="2">
        <v>34</v>
      </c>
      <c r="AC373" s="75">
        <v>6</v>
      </c>
      <c r="AD373" s="2">
        <v>39731</v>
      </c>
      <c r="AE373" s="3">
        <f t="shared" si="5"/>
        <v>0.20387103269487303</v>
      </c>
      <c r="AF373" s="1">
        <v>0</v>
      </c>
      <c r="AG373" s="1" t="s">
        <v>40</v>
      </c>
      <c r="AH373" s="1" t="s">
        <v>45</v>
      </c>
      <c r="AI373" s="1">
        <v>2.65</v>
      </c>
      <c r="AJ373" s="1">
        <v>0</v>
      </c>
      <c r="AK373" s="1" t="s">
        <v>46</v>
      </c>
      <c r="AL373" s="1">
        <v>11</v>
      </c>
      <c r="AM373" s="1">
        <v>6</v>
      </c>
      <c r="AN373" s="1">
        <v>0</v>
      </c>
    </row>
    <row r="374" spans="1:40" hidden="1" x14ac:dyDescent="0.25">
      <c r="A374" s="1">
        <v>19110</v>
      </c>
      <c r="B374" s="1" t="s">
        <v>411</v>
      </c>
      <c r="C374" s="1">
        <v>19</v>
      </c>
      <c r="D374" s="1" t="s">
        <v>408</v>
      </c>
      <c r="E374" s="2">
        <v>9665</v>
      </c>
      <c r="F374" s="2">
        <v>124</v>
      </c>
      <c r="G374" s="2">
        <v>0</v>
      </c>
      <c r="H374" s="2">
        <v>43</v>
      </c>
      <c r="I374" s="75">
        <v>68</v>
      </c>
      <c r="J374">
        <v>77</v>
      </c>
      <c r="K374">
        <v>0</v>
      </c>
      <c r="L374">
        <v>20</v>
      </c>
      <c r="M374">
        <v>51</v>
      </c>
      <c r="N374">
        <v>220</v>
      </c>
      <c r="O374">
        <v>0</v>
      </c>
      <c r="P374">
        <v>110</v>
      </c>
      <c r="Q374">
        <v>541</v>
      </c>
      <c r="R374" s="2">
        <v>1052</v>
      </c>
      <c r="S374" s="2">
        <v>0</v>
      </c>
      <c r="T374" s="2">
        <v>264</v>
      </c>
      <c r="U374" s="75">
        <v>2276</v>
      </c>
      <c r="V374" s="2">
        <v>198</v>
      </c>
      <c r="W374" s="2">
        <v>0</v>
      </c>
      <c r="X374" s="2">
        <v>71</v>
      </c>
      <c r="Y374" s="75">
        <v>271</v>
      </c>
      <c r="Z374" s="2">
        <v>166</v>
      </c>
      <c r="AA374" s="2">
        <v>0</v>
      </c>
      <c r="AB374" s="2">
        <v>80</v>
      </c>
      <c r="AC374" s="75">
        <v>439</v>
      </c>
      <c r="AD374" s="2">
        <v>35689</v>
      </c>
      <c r="AE374" s="3">
        <f t="shared" si="5"/>
        <v>0.27081173470817338</v>
      </c>
      <c r="AF374" s="1">
        <v>0</v>
      </c>
      <c r="AG374" s="1" t="s">
        <v>44</v>
      </c>
      <c r="AH374" s="1" t="s">
        <v>41</v>
      </c>
      <c r="AI374" s="1">
        <v>2.65</v>
      </c>
      <c r="AJ374" s="1">
        <v>0</v>
      </c>
      <c r="AK374" s="1" t="s">
        <v>46</v>
      </c>
      <c r="AL374" s="1">
        <v>28</v>
      </c>
      <c r="AM374" s="1">
        <v>28</v>
      </c>
      <c r="AN374" s="1">
        <v>1</v>
      </c>
    </row>
    <row r="375" spans="1:40" hidden="1" x14ac:dyDescent="0.25">
      <c r="A375" s="1">
        <v>19130</v>
      </c>
      <c r="B375" s="1" t="s">
        <v>412</v>
      </c>
      <c r="C375" s="1">
        <v>19</v>
      </c>
      <c r="D375" s="1" t="s">
        <v>408</v>
      </c>
      <c r="E375" s="2">
        <v>5439</v>
      </c>
      <c r="F375" s="2">
        <v>70</v>
      </c>
      <c r="G375" s="2">
        <v>0</v>
      </c>
      <c r="H375" s="2">
        <v>5</v>
      </c>
      <c r="I375" s="75">
        <v>4</v>
      </c>
      <c r="J375">
        <v>62</v>
      </c>
      <c r="K375">
        <v>0</v>
      </c>
      <c r="L375">
        <v>3</v>
      </c>
      <c r="M375">
        <v>1</v>
      </c>
      <c r="N375">
        <v>374</v>
      </c>
      <c r="O375">
        <v>0</v>
      </c>
      <c r="P375">
        <v>46</v>
      </c>
      <c r="Q375">
        <v>31</v>
      </c>
      <c r="R375" s="2">
        <v>2097</v>
      </c>
      <c r="S375" s="2">
        <v>1</v>
      </c>
      <c r="T375" s="2">
        <v>131</v>
      </c>
      <c r="U375" s="75">
        <v>115</v>
      </c>
      <c r="V375" s="2">
        <v>301</v>
      </c>
      <c r="W375" s="2">
        <v>0</v>
      </c>
      <c r="X375" s="2">
        <v>20</v>
      </c>
      <c r="Y375" s="75">
        <v>20</v>
      </c>
      <c r="Z375" s="2">
        <v>447</v>
      </c>
      <c r="AA375" s="2">
        <v>0</v>
      </c>
      <c r="AB375" s="2">
        <v>42</v>
      </c>
      <c r="AC375" s="75">
        <v>37</v>
      </c>
      <c r="AD375" s="2">
        <v>45019</v>
      </c>
      <c r="AE375" s="3">
        <f t="shared" si="5"/>
        <v>0.1208156556120749</v>
      </c>
      <c r="AF375" s="1">
        <v>0</v>
      </c>
      <c r="AG375" s="1" t="s">
        <v>44</v>
      </c>
      <c r="AH375" s="1" t="s">
        <v>41</v>
      </c>
      <c r="AI375" s="1">
        <v>2.65</v>
      </c>
      <c r="AJ375" s="1">
        <v>0</v>
      </c>
      <c r="AK375" s="1" t="s">
        <v>46</v>
      </c>
      <c r="AL375" s="1">
        <v>63</v>
      </c>
      <c r="AM375" s="1">
        <v>21</v>
      </c>
      <c r="AN375" s="1">
        <v>0</v>
      </c>
    </row>
    <row r="376" spans="1:40" hidden="1" x14ac:dyDescent="0.25">
      <c r="A376" s="1">
        <v>19137</v>
      </c>
      <c r="B376" s="1" t="s">
        <v>413</v>
      </c>
      <c r="C376" s="1">
        <v>19</v>
      </c>
      <c r="D376" s="1" t="s">
        <v>408</v>
      </c>
      <c r="E376" s="2">
        <v>3992</v>
      </c>
      <c r="F376" s="2">
        <v>42</v>
      </c>
      <c r="G376" s="2">
        <v>0</v>
      </c>
      <c r="H376" s="2">
        <v>26</v>
      </c>
      <c r="I376" s="75">
        <v>1</v>
      </c>
      <c r="J376">
        <v>21</v>
      </c>
      <c r="K376">
        <v>0</v>
      </c>
      <c r="L376">
        <v>28</v>
      </c>
      <c r="M376">
        <v>0</v>
      </c>
      <c r="N376">
        <v>106</v>
      </c>
      <c r="O376">
        <v>0</v>
      </c>
      <c r="P376">
        <v>263</v>
      </c>
      <c r="Q376">
        <v>5</v>
      </c>
      <c r="R376" s="2">
        <v>365</v>
      </c>
      <c r="S376" s="2">
        <v>0</v>
      </c>
      <c r="T376" s="2">
        <v>654</v>
      </c>
      <c r="U376" s="75">
        <v>16</v>
      </c>
      <c r="V376" s="2">
        <v>81</v>
      </c>
      <c r="W376" s="2">
        <v>0</v>
      </c>
      <c r="X376" s="2">
        <v>170</v>
      </c>
      <c r="Y376" s="75">
        <v>5</v>
      </c>
      <c r="Z376" s="2">
        <v>171</v>
      </c>
      <c r="AA376" s="2">
        <v>0</v>
      </c>
      <c r="AB376" s="2">
        <v>384</v>
      </c>
      <c r="AC376" s="75">
        <v>7</v>
      </c>
      <c r="AD376" s="2">
        <v>43224</v>
      </c>
      <c r="AE376" s="3">
        <f t="shared" si="5"/>
        <v>9.23560984638164E-2</v>
      </c>
      <c r="AF376" s="1">
        <v>0</v>
      </c>
      <c r="AG376" s="1" t="s">
        <v>40</v>
      </c>
      <c r="AH376" s="1" t="s">
        <v>41</v>
      </c>
      <c r="AI376" s="1">
        <v>2.65</v>
      </c>
      <c r="AJ376" s="1">
        <v>0</v>
      </c>
      <c r="AK376" s="1" t="s">
        <v>46</v>
      </c>
      <c r="AL376" s="1">
        <v>109</v>
      </c>
      <c r="AM376" s="1">
        <v>67</v>
      </c>
      <c r="AN376" s="1">
        <v>0</v>
      </c>
    </row>
    <row r="377" spans="1:40" hidden="1" x14ac:dyDescent="0.25">
      <c r="A377" s="1">
        <v>19142</v>
      </c>
      <c r="B377" s="1" t="s">
        <v>414</v>
      </c>
      <c r="C377" s="1">
        <v>19</v>
      </c>
      <c r="D377" s="1" t="s">
        <v>408</v>
      </c>
      <c r="E377" s="2">
        <v>6128</v>
      </c>
      <c r="F377" s="2">
        <v>165</v>
      </c>
      <c r="G377" s="2">
        <v>1</v>
      </c>
      <c r="H377" s="2">
        <v>91</v>
      </c>
      <c r="I377" s="75">
        <v>21</v>
      </c>
      <c r="J377">
        <v>35</v>
      </c>
      <c r="K377">
        <v>0</v>
      </c>
      <c r="L377">
        <v>23</v>
      </c>
      <c r="M377">
        <v>3</v>
      </c>
      <c r="N377">
        <v>184</v>
      </c>
      <c r="O377">
        <v>0</v>
      </c>
      <c r="P377">
        <v>385</v>
      </c>
      <c r="Q377">
        <v>54</v>
      </c>
      <c r="R377" s="2">
        <v>755</v>
      </c>
      <c r="S377" s="2">
        <v>5</v>
      </c>
      <c r="T377" s="2">
        <v>1040</v>
      </c>
      <c r="U377" s="75">
        <v>163</v>
      </c>
      <c r="V377" s="2">
        <v>136</v>
      </c>
      <c r="W377" s="2">
        <v>2</v>
      </c>
      <c r="X377" s="2">
        <v>133</v>
      </c>
      <c r="Y377" s="75">
        <v>20</v>
      </c>
      <c r="Z377" s="2">
        <v>113</v>
      </c>
      <c r="AA377" s="2">
        <v>0</v>
      </c>
      <c r="AB377" s="2">
        <v>377</v>
      </c>
      <c r="AC377" s="75">
        <v>44</v>
      </c>
      <c r="AD377" s="2">
        <v>31552</v>
      </c>
      <c r="AE377" s="3">
        <f t="shared" si="5"/>
        <v>0.19421906693711968</v>
      </c>
      <c r="AF377" s="1">
        <v>0</v>
      </c>
      <c r="AG377" s="1" t="s">
        <v>44</v>
      </c>
      <c r="AH377" s="1" t="s">
        <v>41</v>
      </c>
      <c r="AI377" s="1">
        <v>2.65</v>
      </c>
      <c r="AJ377" s="1">
        <v>0</v>
      </c>
      <c r="AK377" s="1" t="s">
        <v>46</v>
      </c>
      <c r="AL377" s="1">
        <v>82</v>
      </c>
      <c r="AM377" s="1">
        <v>34</v>
      </c>
      <c r="AN377" s="1">
        <v>0</v>
      </c>
    </row>
    <row r="378" spans="1:40" hidden="1" x14ac:dyDescent="0.25">
      <c r="A378" s="1">
        <v>19212</v>
      </c>
      <c r="B378" s="1" t="s">
        <v>415</v>
      </c>
      <c r="C378" s="1">
        <v>19</v>
      </c>
      <c r="D378" s="1" t="s">
        <v>408</v>
      </c>
      <c r="E378" s="2">
        <v>6908</v>
      </c>
      <c r="F378" s="2">
        <v>66</v>
      </c>
      <c r="G378" s="2">
        <v>0</v>
      </c>
      <c r="H378" s="2">
        <v>28</v>
      </c>
      <c r="I378" s="75">
        <v>1</v>
      </c>
      <c r="J378">
        <v>53</v>
      </c>
      <c r="K378">
        <v>0</v>
      </c>
      <c r="L378">
        <v>22</v>
      </c>
      <c r="M378">
        <v>1</v>
      </c>
      <c r="N378">
        <v>228</v>
      </c>
      <c r="O378">
        <v>0</v>
      </c>
      <c r="P378">
        <v>162</v>
      </c>
      <c r="Q378">
        <v>33</v>
      </c>
      <c r="R378" s="2">
        <v>898</v>
      </c>
      <c r="S378" s="2">
        <v>0</v>
      </c>
      <c r="T378" s="2">
        <v>603</v>
      </c>
      <c r="U378" s="75">
        <v>70</v>
      </c>
      <c r="V378" s="2">
        <v>267</v>
      </c>
      <c r="W378" s="2">
        <v>0</v>
      </c>
      <c r="X378" s="2">
        <v>161</v>
      </c>
      <c r="Y378" s="75">
        <v>30</v>
      </c>
      <c r="Z378" s="2">
        <v>168</v>
      </c>
      <c r="AA378" s="2">
        <v>0</v>
      </c>
      <c r="AB378" s="2">
        <v>144</v>
      </c>
      <c r="AC378" s="75">
        <v>25</v>
      </c>
      <c r="AD378" s="2">
        <v>27111</v>
      </c>
      <c r="AE378" s="3">
        <f t="shared" si="5"/>
        <v>0.25480432296853678</v>
      </c>
      <c r="AF378" s="1">
        <v>0</v>
      </c>
      <c r="AG378" s="1" t="s">
        <v>40</v>
      </c>
      <c r="AH378" s="1" t="s">
        <v>41</v>
      </c>
      <c r="AI378" s="1">
        <v>2.65</v>
      </c>
      <c r="AJ378" s="1">
        <v>0</v>
      </c>
      <c r="AK378" s="1" t="s">
        <v>46</v>
      </c>
      <c r="AL378" s="1">
        <v>110</v>
      </c>
      <c r="AM378" s="1">
        <v>35</v>
      </c>
      <c r="AN378" s="1">
        <v>0</v>
      </c>
    </row>
    <row r="379" spans="1:40" hidden="1" x14ac:dyDescent="0.25">
      <c r="A379" s="1">
        <v>19256</v>
      </c>
      <c r="B379" s="1" t="s">
        <v>416</v>
      </c>
      <c r="C379" s="1">
        <v>19</v>
      </c>
      <c r="D379" s="1" t="s">
        <v>408</v>
      </c>
      <c r="E379" s="2">
        <v>13141</v>
      </c>
      <c r="F379" s="2">
        <v>177</v>
      </c>
      <c r="G379" s="2">
        <v>0</v>
      </c>
      <c r="H379" s="2">
        <v>7</v>
      </c>
      <c r="I379" s="75">
        <v>20</v>
      </c>
      <c r="J379">
        <v>204</v>
      </c>
      <c r="K379">
        <v>0</v>
      </c>
      <c r="L379">
        <v>6</v>
      </c>
      <c r="M379">
        <v>9</v>
      </c>
      <c r="N379">
        <v>759</v>
      </c>
      <c r="O379">
        <v>0</v>
      </c>
      <c r="P379">
        <v>68</v>
      </c>
      <c r="Q379">
        <v>85</v>
      </c>
      <c r="R379" s="2">
        <v>5470</v>
      </c>
      <c r="S379" s="2">
        <v>1</v>
      </c>
      <c r="T379" s="2">
        <v>389</v>
      </c>
      <c r="U379" s="75">
        <v>320</v>
      </c>
      <c r="V379" s="2">
        <v>877</v>
      </c>
      <c r="W379" s="2">
        <v>0</v>
      </c>
      <c r="X379" s="2">
        <v>75</v>
      </c>
      <c r="Y379" s="75">
        <v>45</v>
      </c>
      <c r="Z379" s="2">
        <v>798</v>
      </c>
      <c r="AA379" s="2">
        <v>0</v>
      </c>
      <c r="AB379" s="2">
        <v>95</v>
      </c>
      <c r="AC379" s="75">
        <v>36</v>
      </c>
      <c r="AD379" s="2">
        <v>57741</v>
      </c>
      <c r="AE379" s="3">
        <f t="shared" si="5"/>
        <v>0.22758525138116764</v>
      </c>
      <c r="AF379" s="1">
        <v>0</v>
      </c>
      <c r="AG379" s="1" t="s">
        <v>44</v>
      </c>
      <c r="AH379" s="1" t="s">
        <v>41</v>
      </c>
      <c r="AI379" s="1">
        <v>2.65</v>
      </c>
      <c r="AJ379" s="1">
        <v>0</v>
      </c>
      <c r="AK379" s="1" t="s">
        <v>46</v>
      </c>
      <c r="AL379" s="1">
        <v>57</v>
      </c>
      <c r="AM379" s="1">
        <v>105</v>
      </c>
      <c r="AN379" s="1">
        <v>0</v>
      </c>
    </row>
    <row r="380" spans="1:40" hidden="1" x14ac:dyDescent="0.25">
      <c r="A380" s="1">
        <v>19290</v>
      </c>
      <c r="B380" s="1" t="s">
        <v>391</v>
      </c>
      <c r="C380" s="1">
        <v>19</v>
      </c>
      <c r="D380" s="1" t="s">
        <v>408</v>
      </c>
      <c r="E380" s="2">
        <v>2878</v>
      </c>
      <c r="F380" s="2">
        <v>41</v>
      </c>
      <c r="G380" s="2">
        <v>0</v>
      </c>
      <c r="H380" s="2">
        <v>4</v>
      </c>
      <c r="I380" s="75">
        <v>0</v>
      </c>
      <c r="J380">
        <v>118</v>
      </c>
      <c r="K380">
        <v>0</v>
      </c>
      <c r="L380">
        <v>6</v>
      </c>
      <c r="M380">
        <v>2</v>
      </c>
      <c r="N380">
        <v>1548</v>
      </c>
      <c r="O380">
        <v>2</v>
      </c>
      <c r="P380">
        <v>139</v>
      </c>
      <c r="Q380">
        <v>56</v>
      </c>
      <c r="R380" s="2">
        <v>2182</v>
      </c>
      <c r="S380" s="2">
        <v>2</v>
      </c>
      <c r="T380" s="2">
        <v>150</v>
      </c>
      <c r="U380" s="75">
        <v>76</v>
      </c>
      <c r="V380" s="2">
        <v>505</v>
      </c>
      <c r="W380" s="2">
        <v>2</v>
      </c>
      <c r="X380" s="2">
        <v>35</v>
      </c>
      <c r="Y380" s="75">
        <v>9</v>
      </c>
      <c r="Z380" s="2">
        <v>362</v>
      </c>
      <c r="AA380" s="2">
        <v>0</v>
      </c>
      <c r="AB380" s="2">
        <v>27</v>
      </c>
      <c r="AC380" s="75">
        <v>12</v>
      </c>
      <c r="AD380" s="2">
        <v>5509</v>
      </c>
      <c r="AE380" s="3">
        <f t="shared" si="5"/>
        <v>0.52241786168088578</v>
      </c>
      <c r="AF380" s="1">
        <v>0</v>
      </c>
      <c r="AG380" s="1" t="s">
        <v>44</v>
      </c>
      <c r="AH380" s="1" t="s">
        <v>45</v>
      </c>
      <c r="AI380" s="1">
        <v>2.65</v>
      </c>
      <c r="AJ380" s="1">
        <v>0</v>
      </c>
      <c r="AK380" s="1" t="s">
        <v>46</v>
      </c>
      <c r="AL380" s="1">
        <v>14</v>
      </c>
      <c r="AM380" s="1">
        <v>15</v>
      </c>
      <c r="AN380" s="1">
        <v>0</v>
      </c>
    </row>
    <row r="381" spans="1:40" hidden="1" x14ac:dyDescent="0.25">
      <c r="A381" s="1">
        <v>19300</v>
      </c>
      <c r="B381" s="1" t="s">
        <v>417</v>
      </c>
      <c r="C381" s="1">
        <v>19</v>
      </c>
      <c r="D381" s="1" t="s">
        <v>408</v>
      </c>
      <c r="E381" s="2">
        <v>1168</v>
      </c>
      <c r="F381" s="2">
        <v>11</v>
      </c>
      <c r="G381" s="2">
        <v>0</v>
      </c>
      <c r="H381" s="2">
        <v>0</v>
      </c>
      <c r="I381" s="75">
        <v>2</v>
      </c>
      <c r="J381">
        <v>7</v>
      </c>
      <c r="K381">
        <v>0</v>
      </c>
      <c r="L381">
        <v>0</v>
      </c>
      <c r="M381">
        <v>7</v>
      </c>
      <c r="N381">
        <v>16</v>
      </c>
      <c r="O381">
        <v>0</v>
      </c>
      <c r="P381">
        <v>3</v>
      </c>
      <c r="Q381">
        <v>54</v>
      </c>
      <c r="R381" s="2">
        <v>95</v>
      </c>
      <c r="S381" s="2">
        <v>0</v>
      </c>
      <c r="T381" s="2">
        <v>4</v>
      </c>
      <c r="U381" s="75">
        <v>175</v>
      </c>
      <c r="V381" s="2">
        <v>29</v>
      </c>
      <c r="W381" s="2">
        <v>0</v>
      </c>
      <c r="X381" s="2">
        <v>0</v>
      </c>
      <c r="Y381" s="75">
        <v>38</v>
      </c>
      <c r="Z381" s="2">
        <v>18</v>
      </c>
      <c r="AA381" s="2">
        <v>0</v>
      </c>
      <c r="AB381" s="2">
        <v>2</v>
      </c>
      <c r="AC381" s="75">
        <v>56</v>
      </c>
      <c r="AD381" s="2">
        <v>20594</v>
      </c>
      <c r="AE381" s="3">
        <f t="shared" si="5"/>
        <v>5.6715548217927549E-2</v>
      </c>
      <c r="AF381" s="1">
        <v>0</v>
      </c>
      <c r="AG381" s="1" t="s">
        <v>40</v>
      </c>
      <c r="AH381" s="1" t="s">
        <v>45</v>
      </c>
      <c r="AI381" s="1">
        <v>2.65</v>
      </c>
      <c r="AJ381" s="1">
        <v>0</v>
      </c>
      <c r="AK381" s="1" t="s">
        <v>46</v>
      </c>
      <c r="AL381" s="1">
        <v>5</v>
      </c>
      <c r="AM381" s="1">
        <v>6</v>
      </c>
      <c r="AN381" s="1">
        <v>0</v>
      </c>
    </row>
    <row r="382" spans="1:40" hidden="1" x14ac:dyDescent="0.25">
      <c r="A382" s="1">
        <v>19318</v>
      </c>
      <c r="B382" s="1" t="s">
        <v>418</v>
      </c>
      <c r="C382" s="1">
        <v>19</v>
      </c>
      <c r="D382" s="1" t="s">
        <v>408</v>
      </c>
      <c r="E382" s="2">
        <v>11296</v>
      </c>
      <c r="F382" s="2">
        <v>46</v>
      </c>
      <c r="G382" s="2">
        <v>0</v>
      </c>
      <c r="H382" s="2">
        <v>1</v>
      </c>
      <c r="I382" s="75">
        <v>209</v>
      </c>
      <c r="J382">
        <v>59</v>
      </c>
      <c r="K382">
        <v>0</v>
      </c>
      <c r="L382">
        <v>8</v>
      </c>
      <c r="M382">
        <v>226</v>
      </c>
      <c r="N382">
        <v>447</v>
      </c>
      <c r="O382">
        <v>0</v>
      </c>
      <c r="P382">
        <v>115</v>
      </c>
      <c r="Q382">
        <v>4973</v>
      </c>
      <c r="R382" s="2">
        <v>949</v>
      </c>
      <c r="S382" s="2">
        <v>1</v>
      </c>
      <c r="T382" s="2">
        <v>154</v>
      </c>
      <c r="U382" s="75">
        <v>7888</v>
      </c>
      <c r="V382" s="2">
        <v>197</v>
      </c>
      <c r="W382" s="2">
        <v>1</v>
      </c>
      <c r="X382" s="2">
        <v>15</v>
      </c>
      <c r="Y382" s="75">
        <v>1514</v>
      </c>
      <c r="Z382" s="2">
        <v>67</v>
      </c>
      <c r="AA382" s="2">
        <v>0</v>
      </c>
      <c r="AB382" s="2">
        <v>26</v>
      </c>
      <c r="AC382" s="75">
        <v>1194</v>
      </c>
      <c r="AD382" s="2">
        <v>29540</v>
      </c>
      <c r="AE382" s="3">
        <f t="shared" si="5"/>
        <v>0.382396750169262</v>
      </c>
      <c r="AF382" s="1">
        <v>0</v>
      </c>
      <c r="AG382" s="1" t="s">
        <v>44</v>
      </c>
      <c r="AH382" s="1" t="s">
        <v>41</v>
      </c>
      <c r="AI382" s="1">
        <v>2.65</v>
      </c>
      <c r="AJ382" s="1">
        <v>0</v>
      </c>
      <c r="AK382" s="1" t="s">
        <v>46</v>
      </c>
      <c r="AL382" s="1">
        <v>27</v>
      </c>
      <c r="AM382" s="1">
        <v>78</v>
      </c>
      <c r="AN382" s="1">
        <v>1</v>
      </c>
    </row>
    <row r="383" spans="1:40" hidden="1" x14ac:dyDescent="0.25">
      <c r="A383" s="1">
        <v>19355</v>
      </c>
      <c r="B383" s="1" t="s">
        <v>419</v>
      </c>
      <c r="C383" s="1">
        <v>19</v>
      </c>
      <c r="D383" s="1" t="s">
        <v>408</v>
      </c>
      <c r="E383" s="2">
        <v>1887</v>
      </c>
      <c r="F383" s="2">
        <v>22</v>
      </c>
      <c r="G383" s="2">
        <v>0</v>
      </c>
      <c r="H383" s="2">
        <v>7</v>
      </c>
      <c r="I383" s="75">
        <v>0</v>
      </c>
      <c r="J383">
        <v>8</v>
      </c>
      <c r="K383">
        <v>0</v>
      </c>
      <c r="L383">
        <v>8</v>
      </c>
      <c r="M383">
        <v>0</v>
      </c>
      <c r="N383">
        <v>103</v>
      </c>
      <c r="O383">
        <v>0</v>
      </c>
      <c r="P383">
        <v>100</v>
      </c>
      <c r="Q383">
        <v>2</v>
      </c>
      <c r="R383" s="2">
        <v>420</v>
      </c>
      <c r="S383" s="2">
        <v>0</v>
      </c>
      <c r="T383" s="2">
        <v>210</v>
      </c>
      <c r="U383" s="75">
        <v>3</v>
      </c>
      <c r="V383" s="2">
        <v>95</v>
      </c>
      <c r="W383" s="2">
        <v>0</v>
      </c>
      <c r="X383" s="2">
        <v>40</v>
      </c>
      <c r="Y383" s="75">
        <v>2</v>
      </c>
      <c r="Z383" s="2">
        <v>110</v>
      </c>
      <c r="AA383" s="2">
        <v>0</v>
      </c>
      <c r="AB383" s="2">
        <v>52</v>
      </c>
      <c r="AC383" s="75">
        <v>3</v>
      </c>
      <c r="AD383" s="2">
        <v>31097</v>
      </c>
      <c r="AE383" s="3">
        <f t="shared" si="5"/>
        <v>6.0681094639354276E-2</v>
      </c>
      <c r="AF383" s="1">
        <v>0</v>
      </c>
      <c r="AG383" s="1" t="s">
        <v>40</v>
      </c>
      <c r="AH383" s="1" t="s">
        <v>41</v>
      </c>
      <c r="AI383" s="1">
        <v>2.65</v>
      </c>
      <c r="AJ383" s="1">
        <v>0</v>
      </c>
      <c r="AK383" s="1" t="s">
        <v>46</v>
      </c>
      <c r="AL383" s="1">
        <v>24</v>
      </c>
      <c r="AM383" s="1">
        <v>11</v>
      </c>
      <c r="AN383" s="1">
        <v>1</v>
      </c>
    </row>
    <row r="384" spans="1:40" hidden="1" x14ac:dyDescent="0.25">
      <c r="A384" s="1">
        <v>19364</v>
      </c>
      <c r="B384" s="1" t="s">
        <v>420</v>
      </c>
      <c r="C384" s="1">
        <v>19</v>
      </c>
      <c r="D384" s="1" t="s">
        <v>408</v>
      </c>
      <c r="E384" s="2">
        <v>4554</v>
      </c>
      <c r="F384" s="2">
        <v>7</v>
      </c>
      <c r="G384" s="2">
        <v>0</v>
      </c>
      <c r="H384" s="2">
        <v>88</v>
      </c>
      <c r="I384" s="75">
        <v>0</v>
      </c>
      <c r="J384">
        <v>4</v>
      </c>
      <c r="K384">
        <v>0</v>
      </c>
      <c r="L384">
        <v>79</v>
      </c>
      <c r="M384">
        <v>0</v>
      </c>
      <c r="N384">
        <v>10</v>
      </c>
      <c r="O384">
        <v>0</v>
      </c>
      <c r="P384">
        <v>639</v>
      </c>
      <c r="Q384">
        <v>0</v>
      </c>
      <c r="R384" s="2">
        <v>21</v>
      </c>
      <c r="S384" s="2">
        <v>0</v>
      </c>
      <c r="T384" s="2">
        <v>1138</v>
      </c>
      <c r="U384" s="75">
        <v>1</v>
      </c>
      <c r="V384" s="2">
        <v>3</v>
      </c>
      <c r="W384" s="2">
        <v>0</v>
      </c>
      <c r="X384" s="2">
        <v>239</v>
      </c>
      <c r="Y384" s="75">
        <v>0</v>
      </c>
      <c r="Z384" s="2">
        <v>4</v>
      </c>
      <c r="AA384" s="2">
        <v>0</v>
      </c>
      <c r="AB384" s="2">
        <v>1252</v>
      </c>
      <c r="AC384" s="75">
        <v>1</v>
      </c>
      <c r="AD384" s="2">
        <v>19297</v>
      </c>
      <c r="AE384" s="3">
        <f t="shared" si="5"/>
        <v>0.23599523241954709</v>
      </c>
      <c r="AF384" s="1">
        <v>0</v>
      </c>
      <c r="AG384" s="1" t="s">
        <v>40</v>
      </c>
      <c r="AH384" s="1" t="s">
        <v>41</v>
      </c>
      <c r="AI384" s="1">
        <v>2.65</v>
      </c>
      <c r="AJ384" s="1">
        <v>0</v>
      </c>
      <c r="AK384" s="1" t="s">
        <v>46</v>
      </c>
      <c r="AL384" s="1">
        <v>56</v>
      </c>
      <c r="AM384" s="1">
        <v>72</v>
      </c>
      <c r="AN384" s="1">
        <v>0</v>
      </c>
    </row>
    <row r="385" spans="1:40" hidden="1" x14ac:dyDescent="0.25">
      <c r="A385" s="1">
        <v>19392</v>
      </c>
      <c r="B385" s="1" t="s">
        <v>421</v>
      </c>
      <c r="C385" s="1">
        <v>19</v>
      </c>
      <c r="D385" s="1" t="s">
        <v>408</v>
      </c>
      <c r="E385" s="2">
        <v>1826</v>
      </c>
      <c r="F385" s="2">
        <v>26</v>
      </c>
      <c r="G385" s="2">
        <v>0</v>
      </c>
      <c r="H385" s="2">
        <v>3</v>
      </c>
      <c r="I385" s="75">
        <v>0</v>
      </c>
      <c r="J385">
        <v>25</v>
      </c>
      <c r="K385">
        <v>0</v>
      </c>
      <c r="L385">
        <v>2</v>
      </c>
      <c r="M385">
        <v>0</v>
      </c>
      <c r="N385">
        <v>149</v>
      </c>
      <c r="O385">
        <v>0</v>
      </c>
      <c r="P385">
        <v>80</v>
      </c>
      <c r="Q385">
        <v>22</v>
      </c>
      <c r="R385" s="2">
        <v>717</v>
      </c>
      <c r="S385" s="2">
        <v>1</v>
      </c>
      <c r="T385" s="2">
        <v>174</v>
      </c>
      <c r="U385" s="75">
        <v>50</v>
      </c>
      <c r="V385" s="2">
        <v>127</v>
      </c>
      <c r="W385" s="2">
        <v>1</v>
      </c>
      <c r="X385" s="2">
        <v>16</v>
      </c>
      <c r="Y385" s="75">
        <v>9</v>
      </c>
      <c r="Z385" s="2">
        <v>141</v>
      </c>
      <c r="AA385" s="2">
        <v>3</v>
      </c>
      <c r="AB385" s="2">
        <v>70</v>
      </c>
      <c r="AC385" s="75">
        <v>17</v>
      </c>
      <c r="AD385" s="2">
        <v>11406</v>
      </c>
      <c r="AE385" s="3">
        <f t="shared" si="5"/>
        <v>0.16009118008065931</v>
      </c>
      <c r="AF385" s="1">
        <v>0</v>
      </c>
      <c r="AG385" s="1" t="s">
        <v>40</v>
      </c>
      <c r="AH385" s="1" t="s">
        <v>45</v>
      </c>
      <c r="AI385" s="1">
        <v>2.65</v>
      </c>
      <c r="AJ385" s="1">
        <v>0</v>
      </c>
      <c r="AK385" s="1" t="s">
        <v>46</v>
      </c>
      <c r="AL385" s="1">
        <v>19</v>
      </c>
      <c r="AM385" s="1">
        <v>20</v>
      </c>
      <c r="AN385" s="1">
        <v>0</v>
      </c>
    </row>
    <row r="386" spans="1:40" hidden="1" x14ac:dyDescent="0.25">
      <c r="A386" s="1">
        <v>19397</v>
      </c>
      <c r="B386" s="1" t="s">
        <v>422</v>
      </c>
      <c r="C386" s="1">
        <v>19</v>
      </c>
      <c r="D386" s="1" t="s">
        <v>408</v>
      </c>
      <c r="E386" s="2">
        <v>3493</v>
      </c>
      <c r="F386" s="2">
        <v>51</v>
      </c>
      <c r="G386" s="2">
        <v>0</v>
      </c>
      <c r="H386" s="2">
        <v>7</v>
      </c>
      <c r="I386" s="75">
        <v>2</v>
      </c>
      <c r="J386">
        <v>32</v>
      </c>
      <c r="K386">
        <v>0</v>
      </c>
      <c r="L386">
        <v>8</v>
      </c>
      <c r="M386">
        <v>1</v>
      </c>
      <c r="N386">
        <v>243</v>
      </c>
      <c r="O386">
        <v>0</v>
      </c>
      <c r="P386">
        <v>81</v>
      </c>
      <c r="Q386">
        <v>12</v>
      </c>
      <c r="R386" s="2">
        <v>1266</v>
      </c>
      <c r="S386" s="2">
        <v>0</v>
      </c>
      <c r="T386" s="2">
        <v>291</v>
      </c>
      <c r="U386" s="75">
        <v>13</v>
      </c>
      <c r="V386" s="2">
        <v>160</v>
      </c>
      <c r="W386" s="2">
        <v>0</v>
      </c>
      <c r="X386" s="2">
        <v>47</v>
      </c>
      <c r="Y386" s="75">
        <v>1</v>
      </c>
      <c r="Z386" s="2">
        <v>168</v>
      </c>
      <c r="AA386" s="2">
        <v>0</v>
      </c>
      <c r="AB386" s="2">
        <v>76</v>
      </c>
      <c r="AC386" s="75">
        <v>4</v>
      </c>
      <c r="AD386" s="2">
        <v>26295</v>
      </c>
      <c r="AE386" s="3">
        <f t="shared" ref="AE386:AE449" si="6">E386/AD386</f>
        <v>0.13283894276478417</v>
      </c>
      <c r="AF386" s="1">
        <v>0</v>
      </c>
      <c r="AG386" s="1" t="s">
        <v>40</v>
      </c>
      <c r="AH386" s="1" t="s">
        <v>45</v>
      </c>
      <c r="AI386" s="1">
        <v>2.65</v>
      </c>
      <c r="AJ386" s="1">
        <v>0</v>
      </c>
      <c r="AK386" s="1" t="s">
        <v>46</v>
      </c>
      <c r="AL386" s="1">
        <v>7</v>
      </c>
      <c r="AM386" s="1">
        <v>9</v>
      </c>
      <c r="AN386" s="1">
        <v>0</v>
      </c>
    </row>
    <row r="387" spans="1:40" hidden="1" x14ac:dyDescent="0.25">
      <c r="A387" s="1">
        <v>19418</v>
      </c>
      <c r="B387" s="1" t="s">
        <v>423</v>
      </c>
      <c r="C387" s="1">
        <v>19</v>
      </c>
      <c r="D387" s="1" t="s">
        <v>408</v>
      </c>
      <c r="E387" s="2">
        <v>9056</v>
      </c>
      <c r="F387" s="2">
        <v>157</v>
      </c>
      <c r="G387" s="2">
        <v>0</v>
      </c>
      <c r="H387" s="2">
        <v>5</v>
      </c>
      <c r="I387" s="75">
        <v>296</v>
      </c>
      <c r="J387">
        <v>111</v>
      </c>
      <c r="K387">
        <v>0</v>
      </c>
      <c r="L387">
        <v>14</v>
      </c>
      <c r="M387">
        <v>189</v>
      </c>
      <c r="N387">
        <v>947</v>
      </c>
      <c r="O387">
        <v>0</v>
      </c>
      <c r="P387">
        <v>158</v>
      </c>
      <c r="Q387">
        <v>3829</v>
      </c>
      <c r="R387" s="2">
        <v>1505</v>
      </c>
      <c r="S387" s="2">
        <v>0</v>
      </c>
      <c r="T387" s="2">
        <v>275</v>
      </c>
      <c r="U387" s="75">
        <v>5458</v>
      </c>
      <c r="V387" s="2">
        <v>125</v>
      </c>
      <c r="W387" s="2">
        <v>0</v>
      </c>
      <c r="X387" s="2">
        <v>45</v>
      </c>
      <c r="Y387" s="75">
        <v>574</v>
      </c>
      <c r="Z387" s="2">
        <v>103</v>
      </c>
      <c r="AA387" s="2">
        <v>0</v>
      </c>
      <c r="AB387" s="2">
        <v>23</v>
      </c>
      <c r="AC387" s="75">
        <v>1048</v>
      </c>
      <c r="AD387" s="2">
        <v>19958</v>
      </c>
      <c r="AE387" s="3">
        <f t="shared" si="6"/>
        <v>0.45375288105020545</v>
      </c>
      <c r="AF387" s="1">
        <v>0</v>
      </c>
      <c r="AG387" s="1" t="s">
        <v>44</v>
      </c>
      <c r="AH387" s="1" t="s">
        <v>41</v>
      </c>
      <c r="AI387" s="1">
        <v>2.65</v>
      </c>
      <c r="AJ387" s="1">
        <v>0</v>
      </c>
      <c r="AK387" s="1" t="s">
        <v>46</v>
      </c>
      <c r="AL387" s="1">
        <v>1</v>
      </c>
      <c r="AM387" s="1">
        <v>429</v>
      </c>
      <c r="AN387" s="1">
        <v>1</v>
      </c>
    </row>
    <row r="388" spans="1:40" hidden="1" x14ac:dyDescent="0.25">
      <c r="A388" s="1">
        <v>19450</v>
      </c>
      <c r="B388" s="1" t="s">
        <v>424</v>
      </c>
      <c r="C388" s="1">
        <v>19</v>
      </c>
      <c r="D388" s="1" t="s">
        <v>408</v>
      </c>
      <c r="E388" s="2">
        <v>6741</v>
      </c>
      <c r="F388" s="2">
        <v>80</v>
      </c>
      <c r="G388" s="2">
        <v>0</v>
      </c>
      <c r="H388" s="2">
        <v>3</v>
      </c>
      <c r="I388" s="75">
        <v>6</v>
      </c>
      <c r="J388">
        <v>83</v>
      </c>
      <c r="K388">
        <v>0</v>
      </c>
      <c r="L388">
        <v>1</v>
      </c>
      <c r="M388">
        <v>5</v>
      </c>
      <c r="N388">
        <v>867</v>
      </c>
      <c r="O388">
        <v>0</v>
      </c>
      <c r="P388">
        <v>25</v>
      </c>
      <c r="Q388">
        <v>152</v>
      </c>
      <c r="R388" s="2">
        <v>2805</v>
      </c>
      <c r="S388" s="2">
        <v>0</v>
      </c>
      <c r="T388" s="2">
        <v>66</v>
      </c>
      <c r="U388" s="75">
        <v>302</v>
      </c>
      <c r="V388" s="2">
        <v>535</v>
      </c>
      <c r="W388" s="2">
        <v>0</v>
      </c>
      <c r="X388" s="2">
        <v>15</v>
      </c>
      <c r="Y388" s="75">
        <v>54</v>
      </c>
      <c r="Z388" s="2">
        <v>692</v>
      </c>
      <c r="AA388" s="2">
        <v>0</v>
      </c>
      <c r="AB388" s="2">
        <v>14</v>
      </c>
      <c r="AC388" s="75">
        <v>87</v>
      </c>
      <c r="AD388" s="2">
        <v>25097</v>
      </c>
      <c r="AE388" s="3">
        <f t="shared" si="6"/>
        <v>0.26859784037932821</v>
      </c>
      <c r="AF388" s="1">
        <v>0</v>
      </c>
      <c r="AG388" s="1" t="s">
        <v>44</v>
      </c>
      <c r="AH388" s="1" t="s">
        <v>45</v>
      </c>
      <c r="AI388" s="1">
        <v>2.65</v>
      </c>
      <c r="AJ388" s="1">
        <v>0</v>
      </c>
      <c r="AK388" s="1" t="s">
        <v>46</v>
      </c>
      <c r="AL388" s="1">
        <v>26</v>
      </c>
      <c r="AM388" s="1">
        <v>190</v>
      </c>
      <c r="AN388" s="1">
        <v>1</v>
      </c>
    </row>
    <row r="389" spans="1:40" hidden="1" x14ac:dyDescent="0.25">
      <c r="A389" s="1">
        <v>19455</v>
      </c>
      <c r="B389" s="1" t="s">
        <v>425</v>
      </c>
      <c r="C389" s="1">
        <v>19</v>
      </c>
      <c r="D389" s="1" t="s">
        <v>408</v>
      </c>
      <c r="E389" s="2">
        <v>7077</v>
      </c>
      <c r="F389" s="2">
        <v>92</v>
      </c>
      <c r="G389" s="2">
        <v>0</v>
      </c>
      <c r="H389" s="2">
        <v>38</v>
      </c>
      <c r="I389" s="75">
        <v>7</v>
      </c>
      <c r="J389">
        <v>66</v>
      </c>
      <c r="K389">
        <v>0</v>
      </c>
      <c r="L389">
        <v>19</v>
      </c>
      <c r="M389">
        <v>4</v>
      </c>
      <c r="N389">
        <v>380</v>
      </c>
      <c r="O389">
        <v>1</v>
      </c>
      <c r="P389">
        <v>333</v>
      </c>
      <c r="Q389">
        <v>116</v>
      </c>
      <c r="R389" s="2">
        <v>1211</v>
      </c>
      <c r="S389" s="2">
        <v>1</v>
      </c>
      <c r="T389" s="2">
        <v>1127</v>
      </c>
      <c r="U389" s="75">
        <v>250</v>
      </c>
      <c r="V389" s="2">
        <v>243</v>
      </c>
      <c r="W389" s="2">
        <v>3</v>
      </c>
      <c r="X389" s="2">
        <v>99</v>
      </c>
      <c r="Y389" s="75">
        <v>69</v>
      </c>
      <c r="Z389" s="2">
        <v>268</v>
      </c>
      <c r="AA389" s="2">
        <v>2</v>
      </c>
      <c r="AB389" s="2">
        <v>265</v>
      </c>
      <c r="AC389" s="75">
        <v>79</v>
      </c>
      <c r="AD389" s="2">
        <v>33748</v>
      </c>
      <c r="AE389" s="3">
        <f t="shared" si="6"/>
        <v>0.20970131563351901</v>
      </c>
      <c r="AF389" s="1">
        <v>0</v>
      </c>
      <c r="AG389" s="1" t="s">
        <v>44</v>
      </c>
      <c r="AH389" s="1" t="s">
        <v>41</v>
      </c>
      <c r="AI389" s="1">
        <v>2.65</v>
      </c>
      <c r="AJ389" s="1">
        <v>0</v>
      </c>
      <c r="AK389" s="1" t="s">
        <v>46</v>
      </c>
      <c r="AL389" s="1">
        <v>75</v>
      </c>
      <c r="AM389" s="1">
        <v>43</v>
      </c>
      <c r="AN389" s="1">
        <v>0</v>
      </c>
    </row>
    <row r="390" spans="1:40" hidden="1" x14ac:dyDescent="0.25">
      <c r="A390" s="1">
        <v>19473</v>
      </c>
      <c r="B390" s="1" t="s">
        <v>220</v>
      </c>
      <c r="C390" s="1">
        <v>19</v>
      </c>
      <c r="D390" s="1" t="s">
        <v>408</v>
      </c>
      <c r="E390" s="2">
        <v>10212</v>
      </c>
      <c r="F390" s="2">
        <v>113</v>
      </c>
      <c r="G390" s="2">
        <v>0</v>
      </c>
      <c r="H390" s="2">
        <v>86</v>
      </c>
      <c r="I390" s="75">
        <v>18</v>
      </c>
      <c r="J390">
        <v>107</v>
      </c>
      <c r="K390">
        <v>0</v>
      </c>
      <c r="L390">
        <v>72</v>
      </c>
      <c r="M390">
        <v>21</v>
      </c>
      <c r="N390">
        <v>771</v>
      </c>
      <c r="O390">
        <v>0</v>
      </c>
      <c r="P390">
        <v>749</v>
      </c>
      <c r="Q390">
        <v>212</v>
      </c>
      <c r="R390" s="2">
        <v>1691</v>
      </c>
      <c r="S390" s="2">
        <v>1</v>
      </c>
      <c r="T390" s="2">
        <v>1339</v>
      </c>
      <c r="U390" s="75">
        <v>419</v>
      </c>
      <c r="V390" s="2">
        <v>393</v>
      </c>
      <c r="W390" s="2">
        <v>0</v>
      </c>
      <c r="X390" s="2">
        <v>404</v>
      </c>
      <c r="Y390" s="75">
        <v>77</v>
      </c>
      <c r="Z390" s="2">
        <v>386</v>
      </c>
      <c r="AA390" s="2">
        <v>0</v>
      </c>
      <c r="AB390" s="2">
        <v>448</v>
      </c>
      <c r="AC390" s="75">
        <v>223</v>
      </c>
      <c r="AD390" s="2">
        <v>42017</v>
      </c>
      <c r="AE390" s="3">
        <f t="shared" si="6"/>
        <v>0.24304448199538281</v>
      </c>
      <c r="AF390" s="1">
        <v>0</v>
      </c>
      <c r="AG390" s="1" t="s">
        <v>44</v>
      </c>
      <c r="AH390" s="1" t="s">
        <v>41</v>
      </c>
      <c r="AI390" s="1">
        <v>2.65</v>
      </c>
      <c r="AJ390" s="1">
        <v>0</v>
      </c>
      <c r="AK390" s="1" t="s">
        <v>46</v>
      </c>
      <c r="AL390" s="1">
        <v>97</v>
      </c>
      <c r="AM390" s="1">
        <v>63</v>
      </c>
      <c r="AN390" s="1">
        <v>1</v>
      </c>
    </row>
    <row r="391" spans="1:40" hidden="1" x14ac:dyDescent="0.25">
      <c r="A391" s="1">
        <v>19513</v>
      </c>
      <c r="B391" s="1" t="s">
        <v>426</v>
      </c>
      <c r="C391" s="1">
        <v>19</v>
      </c>
      <c r="D391" s="1" t="s">
        <v>408</v>
      </c>
      <c r="E391" s="2">
        <v>714</v>
      </c>
      <c r="F391" s="2">
        <v>7</v>
      </c>
      <c r="G391" s="2">
        <v>0</v>
      </c>
      <c r="H391" s="2">
        <v>1</v>
      </c>
      <c r="I391" s="75">
        <v>1</v>
      </c>
      <c r="J391">
        <v>3</v>
      </c>
      <c r="K391">
        <v>0</v>
      </c>
      <c r="L391">
        <v>1</v>
      </c>
      <c r="M391">
        <v>3</v>
      </c>
      <c r="N391">
        <v>22</v>
      </c>
      <c r="O391">
        <v>0</v>
      </c>
      <c r="P391">
        <v>4</v>
      </c>
      <c r="Q391">
        <v>41</v>
      </c>
      <c r="R391" s="2">
        <v>64</v>
      </c>
      <c r="S391" s="2">
        <v>0</v>
      </c>
      <c r="T391" s="2">
        <v>10</v>
      </c>
      <c r="U391" s="75">
        <v>71</v>
      </c>
      <c r="V391" s="2">
        <v>6</v>
      </c>
      <c r="W391" s="2">
        <v>0</v>
      </c>
      <c r="X391" s="2">
        <v>3</v>
      </c>
      <c r="Y391" s="75">
        <v>23</v>
      </c>
      <c r="Z391" s="2">
        <v>4</v>
      </c>
      <c r="AA391" s="2">
        <v>0</v>
      </c>
      <c r="AB391" s="2">
        <v>2</v>
      </c>
      <c r="AC391" s="75">
        <v>7</v>
      </c>
      <c r="AD391" s="2">
        <v>10607</v>
      </c>
      <c r="AE391" s="3">
        <f t="shared" si="6"/>
        <v>6.7314037899500329E-2</v>
      </c>
      <c r="AF391" s="1">
        <v>0</v>
      </c>
      <c r="AG391" s="1" t="s">
        <v>40</v>
      </c>
      <c r="AH391" s="1" t="s">
        <v>45</v>
      </c>
      <c r="AI391" s="1">
        <v>2.65</v>
      </c>
      <c r="AJ391" s="1">
        <v>0</v>
      </c>
      <c r="AK391" s="1" t="s">
        <v>46</v>
      </c>
      <c r="AL391" s="1">
        <v>3</v>
      </c>
      <c r="AM391" s="1">
        <v>1</v>
      </c>
      <c r="AN391" s="1">
        <v>0</v>
      </c>
    </row>
    <row r="392" spans="1:40" hidden="1" x14ac:dyDescent="0.25">
      <c r="A392" s="1">
        <v>19517</v>
      </c>
      <c r="B392" s="1" t="s">
        <v>305</v>
      </c>
      <c r="C392" s="1">
        <v>19</v>
      </c>
      <c r="D392" s="1" t="s">
        <v>408</v>
      </c>
      <c r="E392" s="2">
        <v>2314</v>
      </c>
      <c r="F392" s="2">
        <v>172</v>
      </c>
      <c r="G392" s="2">
        <v>0</v>
      </c>
      <c r="H392" s="2">
        <v>40</v>
      </c>
      <c r="I392" s="75">
        <v>0</v>
      </c>
      <c r="J392">
        <v>14</v>
      </c>
      <c r="K392">
        <v>0</v>
      </c>
      <c r="L392">
        <v>12</v>
      </c>
      <c r="M392">
        <v>0</v>
      </c>
      <c r="N392">
        <v>53</v>
      </c>
      <c r="O392">
        <v>0</v>
      </c>
      <c r="P392">
        <v>114</v>
      </c>
      <c r="Q392">
        <v>4</v>
      </c>
      <c r="R392" s="2">
        <v>387</v>
      </c>
      <c r="S392" s="2">
        <v>0</v>
      </c>
      <c r="T392" s="2">
        <v>591</v>
      </c>
      <c r="U392" s="75">
        <v>29</v>
      </c>
      <c r="V392" s="2">
        <v>90</v>
      </c>
      <c r="W392" s="2">
        <v>0</v>
      </c>
      <c r="X392" s="2">
        <v>61</v>
      </c>
      <c r="Y392" s="75">
        <v>7</v>
      </c>
      <c r="Z392" s="2">
        <v>105</v>
      </c>
      <c r="AA392" s="2">
        <v>0</v>
      </c>
      <c r="AB392" s="2">
        <v>162</v>
      </c>
      <c r="AC392" s="75">
        <v>11</v>
      </c>
      <c r="AD392" s="2">
        <v>49628</v>
      </c>
      <c r="AE392" s="3">
        <f t="shared" si="6"/>
        <v>4.6626904167002499E-2</v>
      </c>
      <c r="AF392" s="1">
        <v>0</v>
      </c>
      <c r="AG392" s="1" t="s">
        <v>40</v>
      </c>
      <c r="AH392" s="1" t="s">
        <v>41</v>
      </c>
      <c r="AI392" s="1">
        <v>2.65</v>
      </c>
      <c r="AJ392" s="1">
        <v>0</v>
      </c>
      <c r="AK392" s="1" t="s">
        <v>46</v>
      </c>
      <c r="AL392" s="1">
        <v>40</v>
      </c>
      <c r="AM392" s="1">
        <v>6</v>
      </c>
      <c r="AN392" s="1">
        <v>0</v>
      </c>
    </row>
    <row r="393" spans="1:40" hidden="1" x14ac:dyDescent="0.25">
      <c r="A393" s="1">
        <v>19532</v>
      </c>
      <c r="B393" s="1" t="s">
        <v>427</v>
      </c>
      <c r="C393" s="1">
        <v>19</v>
      </c>
      <c r="D393" s="1" t="s">
        <v>408</v>
      </c>
      <c r="E393" s="2">
        <v>10073</v>
      </c>
      <c r="F393" s="2">
        <v>105</v>
      </c>
      <c r="G393" s="2">
        <v>0</v>
      </c>
      <c r="H393" s="2">
        <v>3</v>
      </c>
      <c r="I393" s="75">
        <v>5</v>
      </c>
      <c r="J393">
        <v>123</v>
      </c>
      <c r="K393">
        <v>0</v>
      </c>
      <c r="L393">
        <v>0</v>
      </c>
      <c r="M393">
        <v>17</v>
      </c>
      <c r="N393">
        <v>928</v>
      </c>
      <c r="O393">
        <v>1</v>
      </c>
      <c r="P393">
        <v>31</v>
      </c>
      <c r="Q393">
        <v>334</v>
      </c>
      <c r="R393" s="2">
        <v>4034</v>
      </c>
      <c r="S393" s="2">
        <v>4</v>
      </c>
      <c r="T393" s="2">
        <v>119</v>
      </c>
      <c r="U393" s="75">
        <v>637</v>
      </c>
      <c r="V393" s="2">
        <v>647</v>
      </c>
      <c r="W393" s="2">
        <v>1</v>
      </c>
      <c r="X393" s="2">
        <v>22</v>
      </c>
      <c r="Y393" s="75">
        <v>96</v>
      </c>
      <c r="Z393" s="2">
        <v>650</v>
      </c>
      <c r="AA393" s="2">
        <v>0</v>
      </c>
      <c r="AB393" s="2">
        <v>32</v>
      </c>
      <c r="AC393" s="75">
        <v>142</v>
      </c>
      <c r="AD393" s="2">
        <v>39406</v>
      </c>
      <c r="AE393" s="3">
        <f t="shared" si="6"/>
        <v>0.2556209714256712</v>
      </c>
      <c r="AF393" s="1">
        <v>0</v>
      </c>
      <c r="AG393" s="1" t="s">
        <v>40</v>
      </c>
      <c r="AH393" s="1" t="s">
        <v>41</v>
      </c>
      <c r="AI393" s="1">
        <v>2.65</v>
      </c>
      <c r="AJ393" s="1">
        <v>0</v>
      </c>
      <c r="AK393" s="1" t="s">
        <v>46</v>
      </c>
      <c r="AL393" s="1">
        <v>76</v>
      </c>
      <c r="AM393" s="1">
        <v>113</v>
      </c>
      <c r="AN393" s="1">
        <v>1</v>
      </c>
    </row>
    <row r="394" spans="1:40" hidden="1" x14ac:dyDescent="0.25">
      <c r="A394" s="1">
        <v>19533</v>
      </c>
      <c r="B394" s="1" t="s">
        <v>428</v>
      </c>
      <c r="C394" s="1">
        <v>19</v>
      </c>
      <c r="D394" s="1" t="s">
        <v>408</v>
      </c>
      <c r="E394" s="2">
        <v>4214</v>
      </c>
      <c r="F394" s="2">
        <v>69</v>
      </c>
      <c r="G394" s="2">
        <v>0</v>
      </c>
      <c r="H394" s="2">
        <v>4</v>
      </c>
      <c r="I394" s="75">
        <v>2</v>
      </c>
      <c r="J394">
        <v>77</v>
      </c>
      <c r="K394">
        <v>1</v>
      </c>
      <c r="L394">
        <v>10</v>
      </c>
      <c r="M394">
        <v>1</v>
      </c>
      <c r="N394">
        <v>340</v>
      </c>
      <c r="O394">
        <v>5</v>
      </c>
      <c r="P394">
        <v>110</v>
      </c>
      <c r="Q394">
        <v>24</v>
      </c>
      <c r="R394" s="2">
        <v>1682</v>
      </c>
      <c r="S394" s="2">
        <v>7</v>
      </c>
      <c r="T394" s="2">
        <v>336</v>
      </c>
      <c r="U394" s="75">
        <v>71</v>
      </c>
      <c r="V394" s="2">
        <v>217</v>
      </c>
      <c r="W394" s="2">
        <v>0</v>
      </c>
      <c r="X394" s="2">
        <v>41</v>
      </c>
      <c r="Y394" s="75">
        <v>11</v>
      </c>
      <c r="Z394" s="2">
        <v>349</v>
      </c>
      <c r="AA394" s="2">
        <v>1</v>
      </c>
      <c r="AB394" s="2">
        <v>91</v>
      </c>
      <c r="AC394" s="75">
        <v>12</v>
      </c>
      <c r="AD394" s="2">
        <v>9807</v>
      </c>
      <c r="AE394" s="3">
        <f t="shared" si="6"/>
        <v>0.42969307637401855</v>
      </c>
      <c r="AF394" s="1">
        <v>0</v>
      </c>
      <c r="AG394" s="1" t="s">
        <v>44</v>
      </c>
      <c r="AH394" s="1" t="s">
        <v>45</v>
      </c>
      <c r="AI394" s="1">
        <v>2.65</v>
      </c>
      <c r="AJ394" s="1">
        <v>0</v>
      </c>
      <c r="AK394" s="1" t="s">
        <v>46</v>
      </c>
      <c r="AL394" s="1">
        <v>23</v>
      </c>
      <c r="AM394" s="1">
        <v>22</v>
      </c>
      <c r="AN394" s="1">
        <v>0</v>
      </c>
    </row>
    <row r="395" spans="1:40" hidden="1" x14ac:dyDescent="0.25">
      <c r="A395" s="1">
        <v>19548</v>
      </c>
      <c r="B395" s="1" t="s">
        <v>429</v>
      </c>
      <c r="C395" s="1">
        <v>19</v>
      </c>
      <c r="D395" s="1" t="s">
        <v>408</v>
      </c>
      <c r="E395" s="2">
        <v>5229</v>
      </c>
      <c r="F395" s="2">
        <v>79</v>
      </c>
      <c r="G395" s="2">
        <v>0</v>
      </c>
      <c r="H395" s="2">
        <v>11</v>
      </c>
      <c r="I395" s="75">
        <v>2</v>
      </c>
      <c r="J395">
        <v>59</v>
      </c>
      <c r="K395">
        <v>0</v>
      </c>
      <c r="L395">
        <v>6</v>
      </c>
      <c r="M395">
        <v>0</v>
      </c>
      <c r="N395">
        <v>431</v>
      </c>
      <c r="O395">
        <v>0</v>
      </c>
      <c r="P395">
        <v>155</v>
      </c>
      <c r="Q395">
        <v>55</v>
      </c>
      <c r="R395" s="2">
        <v>1384</v>
      </c>
      <c r="S395" s="2">
        <v>0</v>
      </c>
      <c r="T395" s="2">
        <v>399</v>
      </c>
      <c r="U395" s="75">
        <v>107</v>
      </c>
      <c r="V395" s="2">
        <v>412</v>
      </c>
      <c r="W395" s="2">
        <v>1</v>
      </c>
      <c r="X395" s="2">
        <v>105</v>
      </c>
      <c r="Y395" s="75">
        <v>25</v>
      </c>
      <c r="Z395" s="2">
        <v>631</v>
      </c>
      <c r="AA395" s="2">
        <v>0</v>
      </c>
      <c r="AB395" s="2">
        <v>180</v>
      </c>
      <c r="AC395" s="75">
        <v>52</v>
      </c>
      <c r="AD395" s="2">
        <v>43961</v>
      </c>
      <c r="AE395" s="3">
        <f t="shared" si="6"/>
        <v>0.11894633880030027</v>
      </c>
      <c r="AF395" s="1">
        <v>0</v>
      </c>
      <c r="AG395" s="1" t="s">
        <v>44</v>
      </c>
      <c r="AH395" s="1" t="s">
        <v>45</v>
      </c>
      <c r="AI395" s="1">
        <v>2.65</v>
      </c>
      <c r="AJ395" s="1">
        <v>0</v>
      </c>
      <c r="AK395" s="1" t="s">
        <v>46</v>
      </c>
      <c r="AL395" s="1">
        <v>14</v>
      </c>
      <c r="AM395" s="1">
        <v>48</v>
      </c>
      <c r="AN395" s="1">
        <v>0</v>
      </c>
    </row>
    <row r="396" spans="1:40" hidden="1" x14ac:dyDescent="0.25">
      <c r="A396" s="1">
        <v>19573</v>
      </c>
      <c r="B396" s="1" t="s">
        <v>430</v>
      </c>
      <c r="C396" s="1">
        <v>19</v>
      </c>
      <c r="D396" s="1" t="s">
        <v>408</v>
      </c>
      <c r="E396" s="2">
        <v>3171</v>
      </c>
      <c r="F396" s="2">
        <v>26</v>
      </c>
      <c r="G396" s="2">
        <v>0</v>
      </c>
      <c r="H396" s="2">
        <v>1</v>
      </c>
      <c r="I396" s="75">
        <v>23</v>
      </c>
      <c r="J396">
        <v>20</v>
      </c>
      <c r="K396">
        <v>0</v>
      </c>
      <c r="L396">
        <v>3</v>
      </c>
      <c r="M396">
        <v>26</v>
      </c>
      <c r="N396">
        <v>113</v>
      </c>
      <c r="O396">
        <v>0</v>
      </c>
      <c r="P396">
        <v>8</v>
      </c>
      <c r="Q396">
        <v>320</v>
      </c>
      <c r="R396" s="2">
        <v>349</v>
      </c>
      <c r="S396" s="2">
        <v>0</v>
      </c>
      <c r="T396" s="2">
        <v>10</v>
      </c>
      <c r="U396" s="75">
        <v>672</v>
      </c>
      <c r="V396" s="2">
        <v>80</v>
      </c>
      <c r="W396" s="2">
        <v>0</v>
      </c>
      <c r="X396" s="2">
        <v>0</v>
      </c>
      <c r="Y396" s="75">
        <v>189</v>
      </c>
      <c r="Z396" s="2">
        <v>84</v>
      </c>
      <c r="AA396" s="2">
        <v>0</v>
      </c>
      <c r="AB396" s="2">
        <v>0</v>
      </c>
      <c r="AC396" s="75">
        <v>159</v>
      </c>
      <c r="AD396" s="2">
        <v>44610</v>
      </c>
      <c r="AE396" s="3">
        <f t="shared" si="6"/>
        <v>7.1082716879623406E-2</v>
      </c>
      <c r="AF396" s="1">
        <v>0</v>
      </c>
      <c r="AG396" s="1" t="s">
        <v>40</v>
      </c>
      <c r="AH396" s="1" t="s">
        <v>45</v>
      </c>
      <c r="AI396" s="1">
        <v>2.65</v>
      </c>
      <c r="AJ396" s="1">
        <v>0</v>
      </c>
      <c r="AK396" s="1" t="s">
        <v>46</v>
      </c>
      <c r="AL396" s="1">
        <v>46</v>
      </c>
      <c r="AM396" s="1">
        <v>48</v>
      </c>
      <c r="AN396" s="1">
        <v>0</v>
      </c>
    </row>
    <row r="397" spans="1:40" hidden="1" x14ac:dyDescent="0.25">
      <c r="A397" s="1">
        <v>19585</v>
      </c>
      <c r="B397" s="1" t="s">
        <v>431</v>
      </c>
      <c r="C397" s="1">
        <v>19</v>
      </c>
      <c r="D397" s="1" t="s">
        <v>408</v>
      </c>
      <c r="E397" s="2">
        <v>990</v>
      </c>
      <c r="F397" s="2">
        <v>12</v>
      </c>
      <c r="G397" s="2">
        <v>0</v>
      </c>
      <c r="H397" s="2">
        <v>1</v>
      </c>
      <c r="I397" s="75">
        <v>0</v>
      </c>
      <c r="J397">
        <v>13</v>
      </c>
      <c r="K397">
        <v>0</v>
      </c>
      <c r="L397">
        <v>4</v>
      </c>
      <c r="M397">
        <v>0</v>
      </c>
      <c r="N397">
        <v>31</v>
      </c>
      <c r="O397">
        <v>0</v>
      </c>
      <c r="P397">
        <v>17</v>
      </c>
      <c r="Q397">
        <v>0</v>
      </c>
      <c r="R397" s="2">
        <v>182</v>
      </c>
      <c r="S397" s="2">
        <v>0</v>
      </c>
      <c r="T397" s="2">
        <v>75</v>
      </c>
      <c r="U397" s="75">
        <v>0</v>
      </c>
      <c r="V397" s="2">
        <v>25</v>
      </c>
      <c r="W397" s="2">
        <v>0</v>
      </c>
      <c r="X397" s="2">
        <v>13</v>
      </c>
      <c r="Y397" s="75">
        <v>0</v>
      </c>
      <c r="Z397" s="2">
        <v>51</v>
      </c>
      <c r="AA397" s="2">
        <v>0</v>
      </c>
      <c r="AB397" s="2">
        <v>35</v>
      </c>
      <c r="AC397" s="75">
        <v>0</v>
      </c>
      <c r="AD397" s="2">
        <v>18619</v>
      </c>
      <c r="AE397" s="3">
        <f t="shared" si="6"/>
        <v>5.3171491487190504E-2</v>
      </c>
      <c r="AF397" s="1">
        <v>0</v>
      </c>
      <c r="AG397" s="1" t="s">
        <v>40</v>
      </c>
      <c r="AH397" s="1" t="s">
        <v>41</v>
      </c>
      <c r="AI397" s="1">
        <v>2.65</v>
      </c>
      <c r="AJ397" s="1">
        <v>0</v>
      </c>
      <c r="AK397" s="1" t="s">
        <v>46</v>
      </c>
      <c r="AL397" s="1">
        <v>1</v>
      </c>
      <c r="AM397" s="1">
        <v>1</v>
      </c>
      <c r="AN397" s="1">
        <v>0</v>
      </c>
    </row>
    <row r="398" spans="1:40" hidden="1" x14ac:dyDescent="0.25">
      <c r="A398" s="1">
        <v>19622</v>
      </c>
      <c r="B398" s="1" t="s">
        <v>432</v>
      </c>
      <c r="C398" s="1">
        <v>19</v>
      </c>
      <c r="D398" s="1" t="s">
        <v>408</v>
      </c>
      <c r="E398" s="2">
        <v>2249</v>
      </c>
      <c r="F398" s="2">
        <v>25</v>
      </c>
      <c r="G398" s="2">
        <v>0</v>
      </c>
      <c r="H398" s="2">
        <v>2</v>
      </c>
      <c r="I398" s="75">
        <v>0</v>
      </c>
      <c r="J398">
        <v>18</v>
      </c>
      <c r="K398">
        <v>0</v>
      </c>
      <c r="L398">
        <v>0</v>
      </c>
      <c r="M398">
        <v>2</v>
      </c>
      <c r="N398">
        <v>172</v>
      </c>
      <c r="O398">
        <v>0</v>
      </c>
      <c r="P398">
        <v>18</v>
      </c>
      <c r="Q398">
        <v>11</v>
      </c>
      <c r="R398" s="2">
        <v>873</v>
      </c>
      <c r="S398" s="2">
        <v>1</v>
      </c>
      <c r="T398" s="2">
        <v>94</v>
      </c>
      <c r="U398" s="75">
        <v>54</v>
      </c>
      <c r="V398" s="2">
        <v>126</v>
      </c>
      <c r="W398" s="2">
        <v>0</v>
      </c>
      <c r="X398" s="2">
        <v>11</v>
      </c>
      <c r="Y398" s="75">
        <v>16</v>
      </c>
      <c r="Z398" s="2">
        <v>102</v>
      </c>
      <c r="AA398" s="2">
        <v>0</v>
      </c>
      <c r="AB398" s="2">
        <v>13</v>
      </c>
      <c r="AC398" s="75">
        <v>17</v>
      </c>
      <c r="AD398" s="2">
        <v>12271</v>
      </c>
      <c r="AE398" s="3">
        <f t="shared" si="6"/>
        <v>0.18327764648357917</v>
      </c>
      <c r="AF398" s="1">
        <v>0</v>
      </c>
      <c r="AG398" s="1" t="s">
        <v>44</v>
      </c>
      <c r="AH398" s="1" t="s">
        <v>45</v>
      </c>
      <c r="AI398" s="1">
        <v>2.65</v>
      </c>
      <c r="AJ398" s="1">
        <v>0</v>
      </c>
      <c r="AK398" s="1" t="s">
        <v>46</v>
      </c>
      <c r="AL398" s="1">
        <v>1</v>
      </c>
      <c r="AM398" s="1">
        <v>2</v>
      </c>
      <c r="AN398" s="1">
        <v>0</v>
      </c>
    </row>
    <row r="399" spans="1:40" hidden="1" x14ac:dyDescent="0.25">
      <c r="A399" s="1">
        <v>19693</v>
      </c>
      <c r="B399" s="1" t="s">
        <v>433</v>
      </c>
      <c r="C399" s="1">
        <v>19</v>
      </c>
      <c r="D399" s="1" t="s">
        <v>408</v>
      </c>
      <c r="E399" s="2">
        <v>1134</v>
      </c>
      <c r="F399" s="2">
        <v>19</v>
      </c>
      <c r="G399" s="2">
        <v>0</v>
      </c>
      <c r="H399" s="2">
        <v>9</v>
      </c>
      <c r="I399" s="75">
        <v>0</v>
      </c>
      <c r="J399">
        <v>7</v>
      </c>
      <c r="K399">
        <v>0</v>
      </c>
      <c r="L399">
        <v>2</v>
      </c>
      <c r="M399">
        <v>0</v>
      </c>
      <c r="N399">
        <v>20</v>
      </c>
      <c r="O399">
        <v>0</v>
      </c>
      <c r="P399">
        <v>23</v>
      </c>
      <c r="Q399">
        <v>1</v>
      </c>
      <c r="R399" s="2">
        <v>238</v>
      </c>
      <c r="S399" s="2">
        <v>0</v>
      </c>
      <c r="T399" s="2">
        <v>155</v>
      </c>
      <c r="U399" s="75">
        <v>4</v>
      </c>
      <c r="V399" s="2">
        <v>18</v>
      </c>
      <c r="W399" s="2">
        <v>0</v>
      </c>
      <c r="X399" s="2">
        <v>11</v>
      </c>
      <c r="Y399" s="75">
        <v>0</v>
      </c>
      <c r="Z399" s="2">
        <v>51</v>
      </c>
      <c r="AA399" s="2">
        <v>0</v>
      </c>
      <c r="AB399" s="2">
        <v>81</v>
      </c>
      <c r="AC399" s="75">
        <v>1</v>
      </c>
      <c r="AD399" s="2">
        <v>11759</v>
      </c>
      <c r="AE399" s="3">
        <f t="shared" si="6"/>
        <v>9.6436771834339657E-2</v>
      </c>
      <c r="AF399" s="1">
        <v>0</v>
      </c>
      <c r="AG399" s="1" t="s">
        <v>40</v>
      </c>
      <c r="AH399" s="1" t="s">
        <v>45</v>
      </c>
      <c r="AI399" s="1">
        <v>2.65</v>
      </c>
      <c r="AJ399" s="1">
        <v>0</v>
      </c>
      <c r="AK399" s="1" t="s">
        <v>46</v>
      </c>
      <c r="AL399" s="1">
        <v>5</v>
      </c>
      <c r="AM399" s="1">
        <v>1</v>
      </c>
      <c r="AN399" s="1">
        <v>0</v>
      </c>
    </row>
    <row r="400" spans="1:40" hidden="1" x14ac:dyDescent="0.25">
      <c r="A400" s="1">
        <v>19698</v>
      </c>
      <c r="B400" s="1" t="s">
        <v>434</v>
      </c>
      <c r="C400" s="1">
        <v>19</v>
      </c>
      <c r="D400" s="1" t="s">
        <v>408</v>
      </c>
      <c r="E400" s="2">
        <v>17974</v>
      </c>
      <c r="F400" s="2">
        <v>242</v>
      </c>
      <c r="G400" s="2">
        <v>0</v>
      </c>
      <c r="H400" s="2">
        <v>85</v>
      </c>
      <c r="I400" s="75">
        <v>73</v>
      </c>
      <c r="J400">
        <v>181</v>
      </c>
      <c r="K400">
        <v>0</v>
      </c>
      <c r="L400">
        <v>38</v>
      </c>
      <c r="M400">
        <v>45</v>
      </c>
      <c r="N400">
        <v>759</v>
      </c>
      <c r="O400">
        <v>0</v>
      </c>
      <c r="P400">
        <v>387</v>
      </c>
      <c r="Q400">
        <v>726</v>
      </c>
      <c r="R400" s="2">
        <v>2984</v>
      </c>
      <c r="S400" s="2">
        <v>1</v>
      </c>
      <c r="T400" s="2">
        <v>1396</v>
      </c>
      <c r="U400" s="75">
        <v>993</v>
      </c>
      <c r="V400" s="2">
        <v>560</v>
      </c>
      <c r="W400" s="2">
        <v>0</v>
      </c>
      <c r="X400" s="2">
        <v>229</v>
      </c>
      <c r="Y400" s="75">
        <v>240</v>
      </c>
      <c r="Z400" s="2">
        <v>783</v>
      </c>
      <c r="AA400" s="2">
        <v>0</v>
      </c>
      <c r="AB400" s="2">
        <v>569</v>
      </c>
      <c r="AC400" s="75">
        <v>299</v>
      </c>
      <c r="AD400" s="2">
        <v>118031</v>
      </c>
      <c r="AE400" s="3">
        <f t="shared" si="6"/>
        <v>0.15228202760291787</v>
      </c>
      <c r="AF400" s="1">
        <v>1</v>
      </c>
      <c r="AG400" s="1" t="s">
        <v>44</v>
      </c>
      <c r="AH400" s="1" t="s">
        <v>41</v>
      </c>
      <c r="AI400" s="1">
        <v>2.65</v>
      </c>
      <c r="AJ400" s="1">
        <v>0</v>
      </c>
      <c r="AK400" s="1" t="s">
        <v>46</v>
      </c>
      <c r="AL400" s="1">
        <v>265</v>
      </c>
      <c r="AM400" s="1">
        <v>212</v>
      </c>
      <c r="AN400" s="1">
        <v>0</v>
      </c>
    </row>
    <row r="401" spans="1:40" hidden="1" x14ac:dyDescent="0.25">
      <c r="A401" s="1">
        <v>19701</v>
      </c>
      <c r="B401" s="1" t="s">
        <v>234</v>
      </c>
      <c r="C401" s="1">
        <v>19</v>
      </c>
      <c r="D401" s="1" t="s">
        <v>408</v>
      </c>
      <c r="E401" s="2">
        <v>1639</v>
      </c>
      <c r="F401" s="2">
        <v>19</v>
      </c>
      <c r="G401" s="2">
        <v>0</v>
      </c>
      <c r="H401" s="2">
        <v>3</v>
      </c>
      <c r="I401" s="75">
        <v>0</v>
      </c>
      <c r="J401">
        <v>17</v>
      </c>
      <c r="K401">
        <v>0</v>
      </c>
      <c r="L401">
        <v>1</v>
      </c>
      <c r="M401">
        <v>0</v>
      </c>
      <c r="N401">
        <v>142</v>
      </c>
      <c r="O401">
        <v>0</v>
      </c>
      <c r="P401">
        <v>32</v>
      </c>
      <c r="Q401">
        <v>10</v>
      </c>
      <c r="R401" s="2">
        <v>649</v>
      </c>
      <c r="S401" s="2">
        <v>0</v>
      </c>
      <c r="T401" s="2">
        <v>82</v>
      </c>
      <c r="U401" s="75">
        <v>14</v>
      </c>
      <c r="V401" s="2">
        <v>76</v>
      </c>
      <c r="W401" s="2">
        <v>0</v>
      </c>
      <c r="X401" s="2">
        <v>15</v>
      </c>
      <c r="Y401" s="75">
        <v>2</v>
      </c>
      <c r="Z401" s="2">
        <v>234</v>
      </c>
      <c r="AA401" s="2">
        <v>0</v>
      </c>
      <c r="AB401" s="2">
        <v>47</v>
      </c>
      <c r="AC401" s="75">
        <v>6</v>
      </c>
      <c r="AD401" s="2">
        <v>5675</v>
      </c>
      <c r="AE401" s="3">
        <f t="shared" si="6"/>
        <v>0.28881057268722465</v>
      </c>
      <c r="AF401" s="1">
        <v>0</v>
      </c>
      <c r="AG401" s="1" t="s">
        <v>40</v>
      </c>
      <c r="AH401" s="1" t="s">
        <v>45</v>
      </c>
      <c r="AI401" s="1">
        <v>2.65</v>
      </c>
      <c r="AJ401" s="1">
        <v>0</v>
      </c>
      <c r="AK401" s="1" t="s">
        <v>46</v>
      </c>
      <c r="AL401" s="1">
        <v>1</v>
      </c>
      <c r="AM401" s="1">
        <v>1</v>
      </c>
      <c r="AN401" s="1">
        <v>0</v>
      </c>
    </row>
    <row r="402" spans="1:40" hidden="1" x14ac:dyDescent="0.25">
      <c r="A402" s="1">
        <v>19743</v>
      </c>
      <c r="B402" s="1" t="s">
        <v>435</v>
      </c>
      <c r="C402" s="1">
        <v>19</v>
      </c>
      <c r="D402" s="1" t="s">
        <v>408</v>
      </c>
      <c r="E402" s="2">
        <v>1687</v>
      </c>
      <c r="F402" s="2">
        <v>23</v>
      </c>
      <c r="G402" s="2">
        <v>0</v>
      </c>
      <c r="H402" s="2">
        <v>18</v>
      </c>
      <c r="I402" s="75">
        <v>3</v>
      </c>
      <c r="J402">
        <v>6</v>
      </c>
      <c r="K402">
        <v>0</v>
      </c>
      <c r="L402">
        <v>11</v>
      </c>
      <c r="M402">
        <v>1</v>
      </c>
      <c r="N402">
        <v>47</v>
      </c>
      <c r="O402">
        <v>0</v>
      </c>
      <c r="P402">
        <v>159</v>
      </c>
      <c r="Q402">
        <v>3</v>
      </c>
      <c r="R402" s="2">
        <v>124</v>
      </c>
      <c r="S402" s="2">
        <v>0</v>
      </c>
      <c r="T402" s="2">
        <v>283</v>
      </c>
      <c r="U402" s="75">
        <v>3</v>
      </c>
      <c r="V402" s="2">
        <v>25</v>
      </c>
      <c r="W402" s="2">
        <v>0</v>
      </c>
      <c r="X402" s="2">
        <v>48</v>
      </c>
      <c r="Y402" s="75">
        <v>3</v>
      </c>
      <c r="Z402" s="2">
        <v>46</v>
      </c>
      <c r="AA402" s="2">
        <v>0</v>
      </c>
      <c r="AB402" s="2">
        <v>150</v>
      </c>
      <c r="AC402" s="75">
        <v>0</v>
      </c>
      <c r="AD402" s="2">
        <v>40404</v>
      </c>
      <c r="AE402" s="3">
        <f t="shared" si="6"/>
        <v>4.1753291753291753E-2</v>
      </c>
      <c r="AF402" s="1">
        <v>0</v>
      </c>
      <c r="AG402" s="1" t="s">
        <v>40</v>
      </c>
      <c r="AH402" s="1" t="s">
        <v>41</v>
      </c>
      <c r="AI402" s="1">
        <v>2.65</v>
      </c>
      <c r="AJ402" s="1">
        <v>0</v>
      </c>
      <c r="AK402" s="1" t="s">
        <v>46</v>
      </c>
      <c r="AL402" s="1">
        <v>5</v>
      </c>
      <c r="AM402" s="1">
        <v>3</v>
      </c>
      <c r="AN402" s="1">
        <v>0</v>
      </c>
    </row>
    <row r="403" spans="1:40" hidden="1" x14ac:dyDescent="0.25">
      <c r="A403" s="1">
        <v>19760</v>
      </c>
      <c r="B403" s="1" t="s">
        <v>436</v>
      </c>
      <c r="C403" s="1">
        <v>19</v>
      </c>
      <c r="D403" s="1" t="s">
        <v>408</v>
      </c>
      <c r="E403" s="2">
        <v>953</v>
      </c>
      <c r="F403" s="2">
        <v>14</v>
      </c>
      <c r="G403" s="2">
        <v>0</v>
      </c>
      <c r="H403" s="2">
        <v>7</v>
      </c>
      <c r="I403" s="75">
        <v>0</v>
      </c>
      <c r="J403">
        <v>8</v>
      </c>
      <c r="K403">
        <v>0</v>
      </c>
      <c r="L403">
        <v>1</v>
      </c>
      <c r="M403">
        <v>0</v>
      </c>
      <c r="N403">
        <v>43</v>
      </c>
      <c r="O403">
        <v>0</v>
      </c>
      <c r="P403">
        <v>29</v>
      </c>
      <c r="Q403">
        <v>6</v>
      </c>
      <c r="R403" s="2">
        <v>195</v>
      </c>
      <c r="S403" s="2">
        <v>0</v>
      </c>
      <c r="T403" s="2">
        <v>54</v>
      </c>
      <c r="U403" s="75">
        <v>22</v>
      </c>
      <c r="V403" s="2">
        <v>32</v>
      </c>
      <c r="W403" s="2">
        <v>0</v>
      </c>
      <c r="X403" s="2">
        <v>7</v>
      </c>
      <c r="Y403" s="75">
        <v>4</v>
      </c>
      <c r="Z403" s="2">
        <v>57</v>
      </c>
      <c r="AA403" s="2">
        <v>0</v>
      </c>
      <c r="AB403" s="2">
        <v>28</v>
      </c>
      <c r="AC403" s="75">
        <v>8</v>
      </c>
      <c r="AD403" s="2">
        <v>15010</v>
      </c>
      <c r="AE403" s="3">
        <f t="shared" si="6"/>
        <v>6.3491005996002658E-2</v>
      </c>
      <c r="AF403" s="1">
        <v>0</v>
      </c>
      <c r="AG403" s="1" t="s">
        <v>40</v>
      </c>
      <c r="AH403" s="1" t="s">
        <v>45</v>
      </c>
      <c r="AI403" s="1">
        <v>2.65</v>
      </c>
      <c r="AJ403" s="1">
        <v>0</v>
      </c>
      <c r="AK403" s="1" t="s">
        <v>46</v>
      </c>
      <c r="AL403" s="1">
        <v>6</v>
      </c>
      <c r="AM403" s="1">
        <v>2</v>
      </c>
      <c r="AN403" s="1">
        <v>0</v>
      </c>
    </row>
    <row r="404" spans="1:40" hidden="1" x14ac:dyDescent="0.25">
      <c r="A404" s="1">
        <v>19780</v>
      </c>
      <c r="B404" s="1" t="s">
        <v>437</v>
      </c>
      <c r="C404" s="1">
        <v>19</v>
      </c>
      <c r="D404" s="1" t="s">
        <v>408</v>
      </c>
      <c r="E404" s="2">
        <v>15009</v>
      </c>
      <c r="F404" s="2">
        <v>122</v>
      </c>
      <c r="G404" s="2">
        <v>0</v>
      </c>
      <c r="H404" s="2">
        <v>63</v>
      </c>
      <c r="I404" s="75">
        <v>90</v>
      </c>
      <c r="J404">
        <v>84</v>
      </c>
      <c r="K404">
        <v>0</v>
      </c>
      <c r="L404">
        <v>65</v>
      </c>
      <c r="M404">
        <v>40</v>
      </c>
      <c r="N404">
        <v>862</v>
      </c>
      <c r="O404">
        <v>2</v>
      </c>
      <c r="P404">
        <v>1182</v>
      </c>
      <c r="Q404">
        <v>1121</v>
      </c>
      <c r="R404" s="2">
        <v>2368</v>
      </c>
      <c r="S404" s="2">
        <v>2</v>
      </c>
      <c r="T404" s="2">
        <v>2116</v>
      </c>
      <c r="U404" s="75">
        <v>3357</v>
      </c>
      <c r="V404" s="2">
        <v>287</v>
      </c>
      <c r="W404" s="2">
        <v>0</v>
      </c>
      <c r="X404" s="2">
        <v>181</v>
      </c>
      <c r="Y404" s="75">
        <v>378</v>
      </c>
      <c r="Z404" s="2">
        <v>384</v>
      </c>
      <c r="AA404" s="2">
        <v>0</v>
      </c>
      <c r="AB404" s="2">
        <v>384</v>
      </c>
      <c r="AC404" s="75">
        <v>928</v>
      </c>
      <c r="AD404" s="2">
        <v>34094</v>
      </c>
      <c r="AE404" s="3">
        <f t="shared" si="6"/>
        <v>0.44022408634950433</v>
      </c>
      <c r="AF404" s="1">
        <v>0</v>
      </c>
      <c r="AG404" s="1" t="s">
        <v>40</v>
      </c>
      <c r="AH404" s="1" t="s">
        <v>41</v>
      </c>
      <c r="AI404" s="1">
        <v>2.65</v>
      </c>
      <c r="AJ404" s="1">
        <v>0</v>
      </c>
      <c r="AK404" s="1" t="s">
        <v>46</v>
      </c>
      <c r="AL404" s="1">
        <v>43</v>
      </c>
      <c r="AM404" s="1">
        <v>169</v>
      </c>
      <c r="AN404" s="1">
        <v>1</v>
      </c>
    </row>
    <row r="405" spans="1:40" hidden="1" x14ac:dyDescent="0.25">
      <c r="A405" s="1">
        <v>19785</v>
      </c>
      <c r="B405" s="1" t="s">
        <v>438</v>
      </c>
      <c r="C405" s="1">
        <v>19</v>
      </c>
      <c r="D405" s="1" t="s">
        <v>408</v>
      </c>
      <c r="E405" s="2">
        <v>2372</v>
      </c>
      <c r="F405" s="2">
        <v>17</v>
      </c>
      <c r="G405" s="2">
        <v>0</v>
      </c>
      <c r="H405" s="2">
        <v>0</v>
      </c>
      <c r="I405" s="75">
        <v>0</v>
      </c>
      <c r="J405">
        <v>17</v>
      </c>
      <c r="K405">
        <v>0</v>
      </c>
      <c r="L405">
        <v>0</v>
      </c>
      <c r="M405">
        <v>1</v>
      </c>
      <c r="N405">
        <v>242</v>
      </c>
      <c r="O405">
        <v>1</v>
      </c>
      <c r="P405">
        <v>8</v>
      </c>
      <c r="Q405">
        <v>7</v>
      </c>
      <c r="R405" s="2">
        <v>1005</v>
      </c>
      <c r="S405" s="2">
        <v>1</v>
      </c>
      <c r="T405" s="2">
        <v>35</v>
      </c>
      <c r="U405" s="75">
        <v>21</v>
      </c>
      <c r="V405" s="2">
        <v>98</v>
      </c>
      <c r="W405" s="2">
        <v>0</v>
      </c>
      <c r="X405" s="2">
        <v>3</v>
      </c>
      <c r="Y405" s="75">
        <v>0</v>
      </c>
      <c r="Z405" s="2">
        <v>150</v>
      </c>
      <c r="AA405" s="2">
        <v>1</v>
      </c>
      <c r="AB405" s="2">
        <v>9</v>
      </c>
      <c r="AC405" s="75">
        <v>4</v>
      </c>
      <c r="AD405" s="2">
        <v>10044</v>
      </c>
      <c r="AE405" s="3">
        <f t="shared" si="6"/>
        <v>0.23616089207487057</v>
      </c>
      <c r="AF405" s="1">
        <v>0</v>
      </c>
      <c r="AG405" s="1" t="s">
        <v>40</v>
      </c>
      <c r="AH405" s="1" t="s">
        <v>45</v>
      </c>
      <c r="AI405" s="1">
        <v>2.65</v>
      </c>
      <c r="AJ405" s="1">
        <v>0</v>
      </c>
      <c r="AK405" s="1" t="s">
        <v>46</v>
      </c>
      <c r="AL405" s="1">
        <v>41</v>
      </c>
      <c r="AM405" s="1">
        <v>63</v>
      </c>
      <c r="AN405" s="1">
        <v>0</v>
      </c>
    </row>
    <row r="406" spans="1:40" hidden="1" x14ac:dyDescent="0.25">
      <c r="A406" s="1">
        <v>19807</v>
      </c>
      <c r="B406" s="1" t="s">
        <v>439</v>
      </c>
      <c r="C406" s="1">
        <v>19</v>
      </c>
      <c r="D406" s="1" t="s">
        <v>408</v>
      </c>
      <c r="E406" s="2">
        <v>6956</v>
      </c>
      <c r="F406" s="2">
        <v>101</v>
      </c>
      <c r="G406" s="2">
        <v>0</v>
      </c>
      <c r="H406" s="2">
        <v>4</v>
      </c>
      <c r="I406" s="75">
        <v>11</v>
      </c>
      <c r="J406">
        <v>100</v>
      </c>
      <c r="K406">
        <v>1</v>
      </c>
      <c r="L406">
        <v>10</v>
      </c>
      <c r="M406">
        <v>1</v>
      </c>
      <c r="N406">
        <v>632</v>
      </c>
      <c r="O406">
        <v>0</v>
      </c>
      <c r="P406">
        <v>73</v>
      </c>
      <c r="Q406">
        <v>80</v>
      </c>
      <c r="R406" s="2">
        <v>2152</v>
      </c>
      <c r="S406" s="2">
        <v>2</v>
      </c>
      <c r="T406" s="2">
        <v>203</v>
      </c>
      <c r="U406" s="75">
        <v>195</v>
      </c>
      <c r="V406" s="2">
        <v>596</v>
      </c>
      <c r="W406" s="2">
        <v>0</v>
      </c>
      <c r="X406" s="2">
        <v>35</v>
      </c>
      <c r="Y406" s="75">
        <v>58</v>
      </c>
      <c r="Z406" s="2">
        <v>737</v>
      </c>
      <c r="AA406" s="2">
        <v>0</v>
      </c>
      <c r="AB406" s="2">
        <v>77</v>
      </c>
      <c r="AC406" s="75">
        <v>96</v>
      </c>
      <c r="AD406" s="2">
        <v>38091</v>
      </c>
      <c r="AE406" s="3">
        <f t="shared" si="6"/>
        <v>0.18261531595389988</v>
      </c>
      <c r="AF406" s="1">
        <v>0</v>
      </c>
      <c r="AG406" s="1" t="s">
        <v>44</v>
      </c>
      <c r="AH406" s="1" t="s">
        <v>41</v>
      </c>
      <c r="AI406" s="1">
        <v>2.65</v>
      </c>
      <c r="AJ406" s="1">
        <v>0</v>
      </c>
      <c r="AK406" s="1" t="s">
        <v>46</v>
      </c>
      <c r="AL406" s="1">
        <v>63</v>
      </c>
      <c r="AM406" s="1">
        <v>45</v>
      </c>
      <c r="AN406" s="1">
        <v>0</v>
      </c>
    </row>
    <row r="407" spans="1:40" hidden="1" x14ac:dyDescent="0.25">
      <c r="A407" s="1">
        <v>19809</v>
      </c>
      <c r="B407" s="1" t="s">
        <v>440</v>
      </c>
      <c r="C407" s="1">
        <v>19</v>
      </c>
      <c r="D407" s="1" t="s">
        <v>408</v>
      </c>
      <c r="E407" s="2">
        <v>11717</v>
      </c>
      <c r="F407" s="2">
        <v>105</v>
      </c>
      <c r="G407" s="2">
        <v>0</v>
      </c>
      <c r="H407" s="2">
        <v>43</v>
      </c>
      <c r="I407" s="75">
        <v>185</v>
      </c>
      <c r="J407">
        <v>94</v>
      </c>
      <c r="K407">
        <v>0</v>
      </c>
      <c r="L407">
        <v>30</v>
      </c>
      <c r="M407">
        <v>152</v>
      </c>
      <c r="N407">
        <v>571</v>
      </c>
      <c r="O407">
        <v>0</v>
      </c>
      <c r="P407">
        <v>629</v>
      </c>
      <c r="Q407">
        <v>3041</v>
      </c>
      <c r="R407" s="2">
        <v>1679</v>
      </c>
      <c r="S407" s="2">
        <v>1</v>
      </c>
      <c r="T407" s="2">
        <v>919</v>
      </c>
      <c r="U407" s="75">
        <v>5473</v>
      </c>
      <c r="V407" s="2">
        <v>253</v>
      </c>
      <c r="W407" s="2">
        <v>0</v>
      </c>
      <c r="X407" s="2">
        <v>212</v>
      </c>
      <c r="Y407" s="75">
        <v>716</v>
      </c>
      <c r="Z407" s="2">
        <v>238</v>
      </c>
      <c r="AA407" s="2">
        <v>0</v>
      </c>
      <c r="AB407" s="2">
        <v>257</v>
      </c>
      <c r="AC407" s="75">
        <v>1133</v>
      </c>
      <c r="AD407" s="2">
        <v>28111</v>
      </c>
      <c r="AE407" s="3">
        <f t="shared" si="6"/>
        <v>0.41681192415780299</v>
      </c>
      <c r="AF407" s="1">
        <v>0</v>
      </c>
      <c r="AG407" s="1" t="s">
        <v>44</v>
      </c>
      <c r="AH407" s="1" t="s">
        <v>41</v>
      </c>
      <c r="AI407" s="1">
        <v>2.65</v>
      </c>
      <c r="AJ407" s="1">
        <v>0</v>
      </c>
      <c r="AK407" s="1" t="s">
        <v>46</v>
      </c>
      <c r="AL407" s="1">
        <v>19</v>
      </c>
      <c r="AM407" s="1">
        <v>45</v>
      </c>
      <c r="AN407" s="1">
        <v>1</v>
      </c>
    </row>
    <row r="408" spans="1:40" hidden="1" x14ac:dyDescent="0.25">
      <c r="A408" s="1">
        <v>19821</v>
      </c>
      <c r="B408" s="1" t="s">
        <v>441</v>
      </c>
      <c r="C408" s="1">
        <v>19</v>
      </c>
      <c r="D408" s="1" t="s">
        <v>408</v>
      </c>
      <c r="E408" s="2">
        <v>9784</v>
      </c>
      <c r="F408" s="2">
        <v>65</v>
      </c>
      <c r="G408" s="2">
        <v>0</v>
      </c>
      <c r="H408" s="2">
        <v>200</v>
      </c>
      <c r="I408" s="75">
        <v>0</v>
      </c>
      <c r="J408">
        <v>17</v>
      </c>
      <c r="K408">
        <v>0</v>
      </c>
      <c r="L408">
        <v>58</v>
      </c>
      <c r="M408">
        <v>0</v>
      </c>
      <c r="N408">
        <v>17</v>
      </c>
      <c r="O408">
        <v>0</v>
      </c>
      <c r="P408">
        <v>757</v>
      </c>
      <c r="Q408">
        <v>0</v>
      </c>
      <c r="R408" s="2">
        <v>68</v>
      </c>
      <c r="S408" s="2">
        <v>0</v>
      </c>
      <c r="T408" s="2">
        <v>3366</v>
      </c>
      <c r="U408" s="75">
        <v>2</v>
      </c>
      <c r="V408" s="2">
        <v>14</v>
      </c>
      <c r="W408" s="2">
        <v>0</v>
      </c>
      <c r="X408" s="2">
        <v>300</v>
      </c>
      <c r="Y408" s="75">
        <v>0</v>
      </c>
      <c r="Z408" s="2">
        <v>8</v>
      </c>
      <c r="AA408" s="2">
        <v>0</v>
      </c>
      <c r="AB408" s="2">
        <v>2136</v>
      </c>
      <c r="AC408" s="75">
        <v>1</v>
      </c>
      <c r="AD408" s="2">
        <v>37582</v>
      </c>
      <c r="AE408" s="3">
        <f t="shared" si="6"/>
        <v>0.2603373955617051</v>
      </c>
      <c r="AF408" s="1">
        <v>0</v>
      </c>
      <c r="AG408" s="1" t="s">
        <v>40</v>
      </c>
      <c r="AH408" s="1" t="s">
        <v>41</v>
      </c>
      <c r="AI408" s="1">
        <v>2.65</v>
      </c>
      <c r="AJ408" s="1">
        <v>0</v>
      </c>
      <c r="AK408" s="1" t="s">
        <v>46</v>
      </c>
      <c r="AL408" s="1">
        <v>214</v>
      </c>
      <c r="AM408" s="1">
        <v>62</v>
      </c>
      <c r="AN408" s="1">
        <v>0</v>
      </c>
    </row>
    <row r="409" spans="1:40" hidden="1" x14ac:dyDescent="0.25">
      <c r="A409" s="1">
        <v>19824</v>
      </c>
      <c r="B409" s="1" t="s">
        <v>442</v>
      </c>
      <c r="C409" s="1">
        <v>19</v>
      </c>
      <c r="D409" s="1" t="s">
        <v>408</v>
      </c>
      <c r="E409" s="2">
        <v>878</v>
      </c>
      <c r="F409" s="2">
        <v>12</v>
      </c>
      <c r="G409" s="2">
        <v>0</v>
      </c>
      <c r="H409" s="2">
        <v>5</v>
      </c>
      <c r="I409" s="75">
        <v>0</v>
      </c>
      <c r="J409">
        <v>6</v>
      </c>
      <c r="K409">
        <v>0</v>
      </c>
      <c r="L409">
        <v>7</v>
      </c>
      <c r="M409">
        <v>0</v>
      </c>
      <c r="N409">
        <v>13</v>
      </c>
      <c r="O409">
        <v>0</v>
      </c>
      <c r="P409">
        <v>80</v>
      </c>
      <c r="Q409">
        <v>0</v>
      </c>
      <c r="R409" s="2">
        <v>99</v>
      </c>
      <c r="S409" s="2">
        <v>0</v>
      </c>
      <c r="T409" s="2">
        <v>198</v>
      </c>
      <c r="U409" s="75">
        <v>0</v>
      </c>
      <c r="V409" s="2">
        <v>25</v>
      </c>
      <c r="W409" s="2">
        <v>0</v>
      </c>
      <c r="X409" s="2">
        <v>51</v>
      </c>
      <c r="Y409" s="75">
        <v>0</v>
      </c>
      <c r="Z409" s="2">
        <v>20</v>
      </c>
      <c r="AA409" s="2">
        <v>0</v>
      </c>
      <c r="AB409" s="2">
        <v>38</v>
      </c>
      <c r="AC409" s="75">
        <v>0</v>
      </c>
      <c r="AD409" s="2">
        <v>26580</v>
      </c>
      <c r="AE409" s="3">
        <f t="shared" si="6"/>
        <v>3.3032355154251319E-2</v>
      </c>
      <c r="AF409" s="1">
        <v>0</v>
      </c>
      <c r="AG409" s="1" t="s">
        <v>40</v>
      </c>
      <c r="AH409" s="1" t="s">
        <v>41</v>
      </c>
      <c r="AI409" s="1">
        <v>2.65</v>
      </c>
      <c r="AJ409" s="1">
        <v>0</v>
      </c>
      <c r="AK409" s="1" t="s">
        <v>46</v>
      </c>
      <c r="AL409" s="1">
        <v>18</v>
      </c>
      <c r="AM409" s="1">
        <v>4</v>
      </c>
      <c r="AN409" s="1">
        <v>0</v>
      </c>
    </row>
    <row r="410" spans="1:40" hidden="1" x14ac:dyDescent="0.25">
      <c r="A410" s="1">
        <v>19845</v>
      </c>
      <c r="B410" s="1" t="s">
        <v>443</v>
      </c>
      <c r="C410" s="1">
        <v>19</v>
      </c>
      <c r="D410" s="1" t="s">
        <v>408</v>
      </c>
      <c r="E410" s="2">
        <v>1912</v>
      </c>
      <c r="F410" s="2">
        <v>18</v>
      </c>
      <c r="G410" s="2">
        <v>0</v>
      </c>
      <c r="H410" s="2">
        <v>1</v>
      </c>
      <c r="I410" s="75">
        <v>19</v>
      </c>
      <c r="J410">
        <v>19</v>
      </c>
      <c r="K410">
        <v>0</v>
      </c>
      <c r="L410">
        <v>3</v>
      </c>
      <c r="M410">
        <v>6</v>
      </c>
      <c r="N410">
        <v>48</v>
      </c>
      <c r="O410">
        <v>0</v>
      </c>
      <c r="P410">
        <v>12</v>
      </c>
      <c r="Q410">
        <v>90</v>
      </c>
      <c r="R410" s="2">
        <v>216</v>
      </c>
      <c r="S410" s="2">
        <v>0</v>
      </c>
      <c r="T410" s="2">
        <v>31</v>
      </c>
      <c r="U410" s="75">
        <v>333</v>
      </c>
      <c r="V410" s="2">
        <v>54</v>
      </c>
      <c r="W410" s="2">
        <v>0</v>
      </c>
      <c r="X410" s="2">
        <v>12</v>
      </c>
      <c r="Y410" s="75">
        <v>65</v>
      </c>
      <c r="Z410" s="2">
        <v>73</v>
      </c>
      <c r="AA410" s="2">
        <v>0</v>
      </c>
      <c r="AB410" s="2">
        <v>5</v>
      </c>
      <c r="AC410" s="75">
        <v>116</v>
      </c>
      <c r="AD410" s="2">
        <v>22156</v>
      </c>
      <c r="AE410" s="3">
        <f t="shared" si="6"/>
        <v>8.6297165553348987E-2</v>
      </c>
      <c r="AF410" s="1">
        <v>0</v>
      </c>
      <c r="AG410" s="1" t="s">
        <v>40</v>
      </c>
      <c r="AH410" s="1" t="s">
        <v>45</v>
      </c>
      <c r="AI410" s="1">
        <v>2.65</v>
      </c>
      <c r="AJ410" s="1">
        <v>0</v>
      </c>
      <c r="AK410" s="1" t="s">
        <v>46</v>
      </c>
      <c r="AL410" s="1">
        <v>14</v>
      </c>
      <c r="AM410" s="1">
        <v>20</v>
      </c>
      <c r="AN410" s="1">
        <v>0</v>
      </c>
    </row>
    <row r="411" spans="1:40" x14ac:dyDescent="0.25">
      <c r="A411" s="1">
        <f>C411</f>
        <v>19</v>
      </c>
      <c r="B411" s="1" t="s">
        <v>171</v>
      </c>
      <c r="C411" s="1">
        <f>C410</f>
        <v>19</v>
      </c>
      <c r="D411" s="1" t="str">
        <f>D410</f>
        <v>Cauca</v>
      </c>
      <c r="E411" s="2">
        <v>313134</v>
      </c>
      <c r="F411" s="2">
        <v>4222</v>
      </c>
      <c r="G411" s="2">
        <v>3</v>
      </c>
      <c r="H411" s="2">
        <v>1037</v>
      </c>
      <c r="I411" s="2">
        <v>1161</v>
      </c>
      <c r="J411" s="2">
        <v>2494</v>
      </c>
      <c r="K411" s="2">
        <v>2</v>
      </c>
      <c r="L411" s="2">
        <v>591</v>
      </c>
      <c r="M411" s="2">
        <v>821</v>
      </c>
      <c r="N411" s="2">
        <v>24016</v>
      </c>
      <c r="O411" s="2">
        <v>18</v>
      </c>
      <c r="P411" s="2">
        <v>8694</v>
      </c>
      <c r="Q411" s="2">
        <v>16975</v>
      </c>
      <c r="R411" s="2">
        <v>82888</v>
      </c>
      <c r="S411" s="2">
        <v>48</v>
      </c>
      <c r="T411" s="2">
        <v>22181</v>
      </c>
      <c r="U411" s="2">
        <v>31590</v>
      </c>
      <c r="V411" s="2">
        <v>14889</v>
      </c>
      <c r="W411" s="2">
        <v>13</v>
      </c>
      <c r="X411" s="2">
        <v>3553</v>
      </c>
      <c r="Y411" s="2">
        <v>4918</v>
      </c>
      <c r="Z411" s="2">
        <v>15888</v>
      </c>
      <c r="AA411" s="2">
        <v>9</v>
      </c>
      <c r="AB411" s="2">
        <v>8733</v>
      </c>
      <c r="AC411" s="2">
        <v>6707</v>
      </c>
      <c r="AD411" s="2">
        <v>1574506</v>
      </c>
      <c r="AE411" s="3">
        <f t="shared" si="6"/>
        <v>0.19887761621740407</v>
      </c>
      <c r="AF411" s="1">
        <f>SUBTOTAL(9,AF369:AF410)</f>
        <v>0</v>
      </c>
      <c r="AG411" s="1" t="s">
        <v>44</v>
      </c>
      <c r="AH411" s="1" t="s">
        <v>41</v>
      </c>
      <c r="AI411" s="1">
        <v>2.65</v>
      </c>
      <c r="AJ411" s="1">
        <v>1</v>
      </c>
      <c r="AK411" s="1" t="s">
        <v>172</v>
      </c>
      <c r="AL411" s="1">
        <v>3449</v>
      </c>
      <c r="AM411" s="1">
        <v>6487</v>
      </c>
      <c r="AN411" s="1">
        <v>10</v>
      </c>
    </row>
    <row r="412" spans="1:40" hidden="1" x14ac:dyDescent="0.25">
      <c r="A412" s="1">
        <v>20001</v>
      </c>
      <c r="B412" s="1" t="s">
        <v>444</v>
      </c>
      <c r="C412" s="1">
        <v>20</v>
      </c>
      <c r="D412" s="1" t="s">
        <v>445</v>
      </c>
      <c r="E412" s="2">
        <v>113216</v>
      </c>
      <c r="F412" s="2">
        <v>1534</v>
      </c>
      <c r="G412" s="2">
        <v>1</v>
      </c>
      <c r="H412" s="2">
        <v>111</v>
      </c>
      <c r="I412" s="75">
        <v>49</v>
      </c>
      <c r="J412">
        <v>1631</v>
      </c>
      <c r="K412">
        <v>0</v>
      </c>
      <c r="L412">
        <v>115</v>
      </c>
      <c r="M412">
        <v>52</v>
      </c>
      <c r="N412">
        <v>3260</v>
      </c>
      <c r="O412">
        <v>3</v>
      </c>
      <c r="P412">
        <v>855</v>
      </c>
      <c r="Q412">
        <v>466</v>
      </c>
      <c r="R412" s="2">
        <v>35274</v>
      </c>
      <c r="S412" s="2">
        <v>27</v>
      </c>
      <c r="T412" s="2">
        <v>4007</v>
      </c>
      <c r="U412" s="75">
        <v>2346</v>
      </c>
      <c r="V412" s="2">
        <v>8400</v>
      </c>
      <c r="W412" s="2">
        <v>5</v>
      </c>
      <c r="X412" s="2">
        <v>925</v>
      </c>
      <c r="Y412" s="75">
        <v>462</v>
      </c>
      <c r="Z412" s="2">
        <v>5103</v>
      </c>
      <c r="AA412" s="2">
        <v>4</v>
      </c>
      <c r="AB412" s="2">
        <v>889</v>
      </c>
      <c r="AC412" s="75">
        <v>735</v>
      </c>
      <c r="AD412" s="2">
        <v>567593</v>
      </c>
      <c r="AE412" s="3">
        <f t="shared" si="6"/>
        <v>0.19946687150828146</v>
      </c>
      <c r="AF412" s="1">
        <v>1</v>
      </c>
      <c r="AG412" s="1" t="s">
        <v>44</v>
      </c>
      <c r="AH412" s="1" t="s">
        <v>41</v>
      </c>
      <c r="AI412" s="1">
        <v>3.27</v>
      </c>
      <c r="AJ412" s="1">
        <v>1</v>
      </c>
      <c r="AK412" s="1" t="s">
        <v>42</v>
      </c>
      <c r="AL412" s="1">
        <v>181</v>
      </c>
      <c r="AM412" s="1">
        <v>406</v>
      </c>
      <c r="AN412" s="1">
        <v>0</v>
      </c>
    </row>
    <row r="413" spans="1:40" hidden="1" x14ac:dyDescent="0.25">
      <c r="A413" s="1">
        <v>20011</v>
      </c>
      <c r="B413" s="1" t="s">
        <v>446</v>
      </c>
      <c r="C413" s="1">
        <v>20</v>
      </c>
      <c r="D413" s="1" t="s">
        <v>445</v>
      </c>
      <c r="E413" s="2">
        <v>26114</v>
      </c>
      <c r="F413" s="2">
        <v>293</v>
      </c>
      <c r="G413" s="2">
        <v>0</v>
      </c>
      <c r="H413" s="2">
        <v>1</v>
      </c>
      <c r="I413" s="75">
        <v>25</v>
      </c>
      <c r="J413">
        <v>344</v>
      </c>
      <c r="K413">
        <v>1</v>
      </c>
      <c r="L413">
        <v>1</v>
      </c>
      <c r="M413">
        <v>19</v>
      </c>
      <c r="N413">
        <v>1579</v>
      </c>
      <c r="O413">
        <v>2</v>
      </c>
      <c r="P413">
        <v>19</v>
      </c>
      <c r="Q413">
        <v>271</v>
      </c>
      <c r="R413" s="2">
        <v>8852</v>
      </c>
      <c r="S413" s="2">
        <v>15</v>
      </c>
      <c r="T413" s="2">
        <v>66</v>
      </c>
      <c r="U413" s="75">
        <v>1083</v>
      </c>
      <c r="V413" s="2">
        <v>2331</v>
      </c>
      <c r="W413" s="2">
        <v>4</v>
      </c>
      <c r="X413" s="2">
        <v>12</v>
      </c>
      <c r="Y413" s="75">
        <v>254</v>
      </c>
      <c r="Z413" s="2">
        <v>1008</v>
      </c>
      <c r="AA413" s="2">
        <v>1</v>
      </c>
      <c r="AB413" s="2">
        <v>13</v>
      </c>
      <c r="AC413" s="75">
        <v>154</v>
      </c>
      <c r="AD413" s="2">
        <v>128425</v>
      </c>
      <c r="AE413" s="3">
        <f t="shared" si="6"/>
        <v>0.20334047109207709</v>
      </c>
      <c r="AF413" s="1">
        <v>0</v>
      </c>
      <c r="AG413" s="1" t="s">
        <v>40</v>
      </c>
      <c r="AH413" s="1" t="s">
        <v>45</v>
      </c>
      <c r="AI413" s="1">
        <v>3.27</v>
      </c>
      <c r="AJ413" s="1">
        <v>0</v>
      </c>
      <c r="AK413" s="1" t="s">
        <v>46</v>
      </c>
      <c r="AL413" s="1">
        <v>92</v>
      </c>
      <c r="AM413" s="1">
        <v>470</v>
      </c>
      <c r="AN413" s="1">
        <v>1</v>
      </c>
    </row>
    <row r="414" spans="1:40" hidden="1" x14ac:dyDescent="0.25">
      <c r="A414" s="1">
        <v>20013</v>
      </c>
      <c r="B414" s="1" t="s">
        <v>447</v>
      </c>
      <c r="C414" s="1">
        <v>20</v>
      </c>
      <c r="D414" s="1" t="s">
        <v>445</v>
      </c>
      <c r="E414" s="2">
        <v>25232</v>
      </c>
      <c r="F414" s="2">
        <v>280</v>
      </c>
      <c r="G414" s="2">
        <v>0</v>
      </c>
      <c r="H414" s="2">
        <v>7</v>
      </c>
      <c r="I414" s="75">
        <v>6</v>
      </c>
      <c r="J414">
        <v>235</v>
      </c>
      <c r="K414">
        <v>0</v>
      </c>
      <c r="L414">
        <v>2</v>
      </c>
      <c r="M414">
        <v>12</v>
      </c>
      <c r="N414">
        <v>509</v>
      </c>
      <c r="O414">
        <v>0</v>
      </c>
      <c r="P414">
        <v>19</v>
      </c>
      <c r="Q414">
        <v>90</v>
      </c>
      <c r="R414" s="2">
        <v>9355</v>
      </c>
      <c r="S414" s="2">
        <v>15</v>
      </c>
      <c r="T414" s="2">
        <v>109</v>
      </c>
      <c r="U414" s="75">
        <v>649</v>
      </c>
      <c r="V414" s="2">
        <v>2152</v>
      </c>
      <c r="W414" s="2">
        <v>0</v>
      </c>
      <c r="X414" s="2">
        <v>16</v>
      </c>
      <c r="Y414" s="75">
        <v>161</v>
      </c>
      <c r="Z414" s="2">
        <v>850</v>
      </c>
      <c r="AA414" s="2">
        <v>3</v>
      </c>
      <c r="AB414" s="2">
        <v>24</v>
      </c>
      <c r="AC414" s="75">
        <v>108</v>
      </c>
      <c r="AD414" s="2">
        <v>70929</v>
      </c>
      <c r="AE414" s="3">
        <f t="shared" si="6"/>
        <v>0.35573601770784868</v>
      </c>
      <c r="AF414" s="1">
        <v>0</v>
      </c>
      <c r="AG414" s="1" t="s">
        <v>44</v>
      </c>
      <c r="AH414" s="1" t="s">
        <v>41</v>
      </c>
      <c r="AI414" s="1">
        <v>3.27</v>
      </c>
      <c r="AJ414" s="1">
        <v>0</v>
      </c>
      <c r="AK414" s="1" t="s">
        <v>46</v>
      </c>
      <c r="AL414" s="1">
        <v>34</v>
      </c>
      <c r="AM414" s="1">
        <v>33</v>
      </c>
      <c r="AN414" s="1">
        <v>1</v>
      </c>
    </row>
    <row r="415" spans="1:40" hidden="1" x14ac:dyDescent="0.25">
      <c r="A415" s="1">
        <v>20032</v>
      </c>
      <c r="B415" s="1" t="s">
        <v>448</v>
      </c>
      <c r="C415" s="1">
        <v>20</v>
      </c>
      <c r="D415" s="1" t="s">
        <v>445</v>
      </c>
      <c r="E415" s="2">
        <v>2640</v>
      </c>
      <c r="F415" s="2">
        <v>59</v>
      </c>
      <c r="G415" s="2">
        <v>0</v>
      </c>
      <c r="H415" s="2">
        <v>6</v>
      </c>
      <c r="I415" s="75">
        <v>2</v>
      </c>
      <c r="J415">
        <v>40</v>
      </c>
      <c r="K415">
        <v>0</v>
      </c>
      <c r="L415">
        <v>0</v>
      </c>
      <c r="M415">
        <v>2</v>
      </c>
      <c r="N415">
        <v>71</v>
      </c>
      <c r="O415">
        <v>0</v>
      </c>
      <c r="P415">
        <v>0</v>
      </c>
      <c r="Q415">
        <v>21</v>
      </c>
      <c r="R415" s="2">
        <v>1393</v>
      </c>
      <c r="S415" s="2">
        <v>1</v>
      </c>
      <c r="T415" s="2">
        <v>21</v>
      </c>
      <c r="U415" s="75">
        <v>129</v>
      </c>
      <c r="V415" s="2">
        <v>237</v>
      </c>
      <c r="W415" s="2">
        <v>0</v>
      </c>
      <c r="X415" s="2">
        <v>4</v>
      </c>
      <c r="Y415" s="75">
        <v>18</v>
      </c>
      <c r="Z415" s="2">
        <v>215</v>
      </c>
      <c r="AA415" s="2">
        <v>0</v>
      </c>
      <c r="AB415" s="2">
        <v>6</v>
      </c>
      <c r="AC415" s="75">
        <v>36</v>
      </c>
      <c r="AD415" s="2">
        <v>23300</v>
      </c>
      <c r="AE415" s="3">
        <f t="shared" si="6"/>
        <v>0.11330472103004292</v>
      </c>
      <c r="AF415" s="1">
        <v>0</v>
      </c>
      <c r="AG415" s="1" t="s">
        <v>44</v>
      </c>
      <c r="AH415" s="1" t="s">
        <v>45</v>
      </c>
      <c r="AI415" s="1">
        <v>3.27</v>
      </c>
      <c r="AJ415" s="1">
        <v>0</v>
      </c>
      <c r="AK415" s="1" t="s">
        <v>46</v>
      </c>
      <c r="AL415" s="1">
        <v>1</v>
      </c>
      <c r="AM415" s="1">
        <v>1</v>
      </c>
      <c r="AN415" s="1">
        <v>0</v>
      </c>
    </row>
    <row r="416" spans="1:40" hidden="1" x14ac:dyDescent="0.25">
      <c r="A416" s="1">
        <v>20045</v>
      </c>
      <c r="B416" s="1" t="s">
        <v>449</v>
      </c>
      <c r="C416" s="1">
        <v>20</v>
      </c>
      <c r="D416" s="1" t="s">
        <v>445</v>
      </c>
      <c r="E416" s="2">
        <v>7521</v>
      </c>
      <c r="F416" s="2">
        <v>121</v>
      </c>
      <c r="G416" s="2">
        <v>5</v>
      </c>
      <c r="H416" s="2">
        <v>3</v>
      </c>
      <c r="I416" s="75">
        <v>14</v>
      </c>
      <c r="J416">
        <v>126</v>
      </c>
      <c r="K416">
        <v>1</v>
      </c>
      <c r="L416">
        <v>6</v>
      </c>
      <c r="M416">
        <v>8</v>
      </c>
      <c r="N416">
        <v>171</v>
      </c>
      <c r="O416">
        <v>18</v>
      </c>
      <c r="P416">
        <v>33</v>
      </c>
      <c r="Q416">
        <v>35</v>
      </c>
      <c r="R416" s="2">
        <v>3032</v>
      </c>
      <c r="S416" s="2">
        <v>190</v>
      </c>
      <c r="T416" s="2">
        <v>142</v>
      </c>
      <c r="U416" s="75">
        <v>333</v>
      </c>
      <c r="V416" s="2">
        <v>717</v>
      </c>
      <c r="W416" s="2">
        <v>33</v>
      </c>
      <c r="X416" s="2">
        <v>37</v>
      </c>
      <c r="Y416" s="75">
        <v>93</v>
      </c>
      <c r="Z416" s="2">
        <v>642</v>
      </c>
      <c r="AA416" s="2">
        <v>40</v>
      </c>
      <c r="AB416" s="2">
        <v>33</v>
      </c>
      <c r="AC416" s="75">
        <v>139</v>
      </c>
      <c r="AD416" s="2">
        <v>25208</v>
      </c>
      <c r="AE416" s="3">
        <f t="shared" si="6"/>
        <v>0.29835766423357662</v>
      </c>
      <c r="AF416" s="1">
        <v>0</v>
      </c>
      <c r="AG416" s="1" t="s">
        <v>44</v>
      </c>
      <c r="AH416" s="1" t="s">
        <v>41</v>
      </c>
      <c r="AI416" s="1">
        <v>3.27</v>
      </c>
      <c r="AJ416" s="1">
        <v>0</v>
      </c>
      <c r="AK416" s="1" t="s">
        <v>46</v>
      </c>
      <c r="AL416" s="1">
        <v>19</v>
      </c>
      <c r="AM416" s="1">
        <v>16</v>
      </c>
      <c r="AN416" s="1">
        <v>0</v>
      </c>
    </row>
    <row r="417" spans="1:40" hidden="1" x14ac:dyDescent="0.25">
      <c r="A417" s="1">
        <v>20060</v>
      </c>
      <c r="B417" s="1" t="s">
        <v>450</v>
      </c>
      <c r="C417" s="1">
        <v>20</v>
      </c>
      <c r="D417" s="1" t="s">
        <v>445</v>
      </c>
      <c r="E417" s="2">
        <v>12838</v>
      </c>
      <c r="F417" s="2">
        <v>175</v>
      </c>
      <c r="G417" s="2">
        <v>0</v>
      </c>
      <c r="H417" s="2">
        <v>29</v>
      </c>
      <c r="I417" s="75">
        <v>9</v>
      </c>
      <c r="J417">
        <v>148</v>
      </c>
      <c r="K417">
        <v>0</v>
      </c>
      <c r="L417">
        <v>9</v>
      </c>
      <c r="M417">
        <v>7</v>
      </c>
      <c r="N417">
        <v>262</v>
      </c>
      <c r="O417">
        <v>0</v>
      </c>
      <c r="P417">
        <v>142</v>
      </c>
      <c r="Q417">
        <v>37</v>
      </c>
      <c r="R417" s="2">
        <v>4361</v>
      </c>
      <c r="S417" s="2">
        <v>3</v>
      </c>
      <c r="T417" s="2">
        <v>1031</v>
      </c>
      <c r="U417" s="75">
        <v>261</v>
      </c>
      <c r="V417" s="2">
        <v>909</v>
      </c>
      <c r="W417" s="2">
        <v>0</v>
      </c>
      <c r="X417" s="2">
        <v>241</v>
      </c>
      <c r="Y417" s="75">
        <v>63</v>
      </c>
      <c r="Z417" s="2">
        <v>762</v>
      </c>
      <c r="AA417" s="2">
        <v>0</v>
      </c>
      <c r="AB417" s="2">
        <v>224</v>
      </c>
      <c r="AC417" s="75">
        <v>86</v>
      </c>
      <c r="AD417" s="2">
        <v>46856</v>
      </c>
      <c r="AE417" s="3">
        <f t="shared" si="6"/>
        <v>0.27398838996073077</v>
      </c>
      <c r="AF417" s="1">
        <v>0</v>
      </c>
      <c r="AG417" s="1" t="s">
        <v>44</v>
      </c>
      <c r="AH417" s="1" t="s">
        <v>45</v>
      </c>
      <c r="AI417" s="1">
        <v>3.27</v>
      </c>
      <c r="AJ417" s="1">
        <v>0</v>
      </c>
      <c r="AK417" s="1" t="s">
        <v>46</v>
      </c>
      <c r="AL417" s="1">
        <v>12</v>
      </c>
      <c r="AM417" s="1">
        <v>7</v>
      </c>
      <c r="AN417" s="1">
        <v>0</v>
      </c>
    </row>
    <row r="418" spans="1:40" hidden="1" x14ac:dyDescent="0.25">
      <c r="A418" s="1">
        <v>20175</v>
      </c>
      <c r="B418" s="1" t="s">
        <v>451</v>
      </c>
      <c r="C418" s="1">
        <v>20</v>
      </c>
      <c r="D418" s="1" t="s">
        <v>445</v>
      </c>
      <c r="E418" s="2">
        <v>5227</v>
      </c>
      <c r="F418" s="2">
        <v>83</v>
      </c>
      <c r="G418" s="2">
        <v>0</v>
      </c>
      <c r="H418" s="2">
        <v>3</v>
      </c>
      <c r="I418" s="75">
        <v>3</v>
      </c>
      <c r="J418">
        <v>84</v>
      </c>
      <c r="K418">
        <v>0</v>
      </c>
      <c r="L418">
        <v>1</v>
      </c>
      <c r="M418">
        <v>9</v>
      </c>
      <c r="N418">
        <v>235</v>
      </c>
      <c r="O418">
        <v>0</v>
      </c>
      <c r="P418">
        <v>18</v>
      </c>
      <c r="Q418">
        <v>29</v>
      </c>
      <c r="R418" s="2">
        <v>2919</v>
      </c>
      <c r="S418" s="2">
        <v>3</v>
      </c>
      <c r="T418" s="2">
        <v>97</v>
      </c>
      <c r="U418" s="75">
        <v>328</v>
      </c>
      <c r="V418" s="2">
        <v>465</v>
      </c>
      <c r="W418" s="2">
        <v>0</v>
      </c>
      <c r="X418" s="2">
        <v>17</v>
      </c>
      <c r="Y418" s="75">
        <v>43</v>
      </c>
      <c r="Z418" s="2">
        <v>469</v>
      </c>
      <c r="AA418" s="2">
        <v>1</v>
      </c>
      <c r="AB418" s="2">
        <v>21</v>
      </c>
      <c r="AC418" s="75">
        <v>113</v>
      </c>
      <c r="AD418" s="2">
        <v>39670</v>
      </c>
      <c r="AE418" s="3">
        <f t="shared" si="6"/>
        <v>0.13176203680362994</v>
      </c>
      <c r="AF418" s="1">
        <v>0</v>
      </c>
      <c r="AG418" s="1" t="s">
        <v>44</v>
      </c>
      <c r="AH418" s="1" t="s">
        <v>41</v>
      </c>
      <c r="AI418" s="1">
        <v>3.27</v>
      </c>
      <c r="AJ418" s="1">
        <v>0</v>
      </c>
      <c r="AK418" s="1" t="s">
        <v>46</v>
      </c>
      <c r="AL418" s="1">
        <v>10</v>
      </c>
      <c r="AM418" s="1">
        <v>6</v>
      </c>
      <c r="AN418" s="1">
        <v>0</v>
      </c>
    </row>
    <row r="419" spans="1:40" hidden="1" x14ac:dyDescent="0.25">
      <c r="A419" s="1">
        <v>20178</v>
      </c>
      <c r="B419" s="1" t="s">
        <v>452</v>
      </c>
      <c r="C419" s="1">
        <v>20</v>
      </c>
      <c r="D419" s="1" t="s">
        <v>445</v>
      </c>
      <c r="E419" s="2">
        <v>9604</v>
      </c>
      <c r="F419" s="2">
        <v>160</v>
      </c>
      <c r="G419" s="2">
        <v>0</v>
      </c>
      <c r="H419" s="2">
        <v>1</v>
      </c>
      <c r="I419" s="75">
        <v>16</v>
      </c>
      <c r="J419">
        <v>151</v>
      </c>
      <c r="K419">
        <v>0</v>
      </c>
      <c r="L419">
        <v>2</v>
      </c>
      <c r="M419">
        <v>16</v>
      </c>
      <c r="N419">
        <v>246</v>
      </c>
      <c r="O419">
        <v>0</v>
      </c>
      <c r="P419">
        <v>13</v>
      </c>
      <c r="Q419">
        <v>86</v>
      </c>
      <c r="R419" s="2">
        <v>3280</v>
      </c>
      <c r="S419" s="2">
        <v>3</v>
      </c>
      <c r="T419" s="2">
        <v>54</v>
      </c>
      <c r="U419" s="75">
        <v>587</v>
      </c>
      <c r="V419" s="2">
        <v>745</v>
      </c>
      <c r="W419" s="2">
        <v>0</v>
      </c>
      <c r="X419" s="2">
        <v>2</v>
      </c>
      <c r="Y419" s="75">
        <v>110</v>
      </c>
      <c r="Z419" s="2">
        <v>508</v>
      </c>
      <c r="AA419" s="2">
        <v>0</v>
      </c>
      <c r="AB419" s="2">
        <v>20</v>
      </c>
      <c r="AC419" s="75">
        <v>145</v>
      </c>
      <c r="AD419" s="2">
        <v>32291</v>
      </c>
      <c r="AE419" s="3">
        <f t="shared" si="6"/>
        <v>0.29742033383915023</v>
      </c>
      <c r="AF419" s="1">
        <v>0</v>
      </c>
      <c r="AG419" s="1" t="s">
        <v>44</v>
      </c>
      <c r="AH419" s="1" t="s">
        <v>45</v>
      </c>
      <c r="AI419" s="1">
        <v>3.27</v>
      </c>
      <c r="AJ419" s="1">
        <v>0</v>
      </c>
      <c r="AK419" s="1" t="s">
        <v>46</v>
      </c>
      <c r="AL419" s="1">
        <v>17</v>
      </c>
      <c r="AM419" s="1">
        <v>6</v>
      </c>
      <c r="AN419" s="1">
        <v>0</v>
      </c>
    </row>
    <row r="420" spans="1:40" hidden="1" x14ac:dyDescent="0.25">
      <c r="A420" s="1">
        <v>20228</v>
      </c>
      <c r="B420" s="1" t="s">
        <v>453</v>
      </c>
      <c r="C420" s="1">
        <v>20</v>
      </c>
      <c r="D420" s="1" t="s">
        <v>445</v>
      </c>
      <c r="E420" s="2">
        <v>16557</v>
      </c>
      <c r="F420" s="2">
        <v>226</v>
      </c>
      <c r="G420" s="2">
        <v>0</v>
      </c>
      <c r="H420" s="2">
        <v>2</v>
      </c>
      <c r="I420" s="75">
        <v>17</v>
      </c>
      <c r="J420">
        <v>404</v>
      </c>
      <c r="K420">
        <v>1</v>
      </c>
      <c r="L420">
        <v>1</v>
      </c>
      <c r="M420">
        <v>37</v>
      </c>
      <c r="N420">
        <v>567</v>
      </c>
      <c r="O420">
        <v>0</v>
      </c>
      <c r="P420">
        <v>34</v>
      </c>
      <c r="Q420">
        <v>151</v>
      </c>
      <c r="R420" s="2">
        <v>6283</v>
      </c>
      <c r="S420" s="2">
        <v>4</v>
      </c>
      <c r="T420" s="2">
        <v>97</v>
      </c>
      <c r="U420" s="75">
        <v>1160</v>
      </c>
      <c r="V420" s="2">
        <v>1485</v>
      </c>
      <c r="W420" s="2">
        <v>2</v>
      </c>
      <c r="X420" s="2">
        <v>7</v>
      </c>
      <c r="Y420" s="75">
        <v>270</v>
      </c>
      <c r="Z420" s="2">
        <v>1091</v>
      </c>
      <c r="AA420" s="2">
        <v>0</v>
      </c>
      <c r="AB420" s="2">
        <v>13</v>
      </c>
      <c r="AC420" s="75">
        <v>270</v>
      </c>
      <c r="AD420" s="2">
        <v>43557</v>
      </c>
      <c r="AE420" s="3">
        <f t="shared" si="6"/>
        <v>0.38012259797506714</v>
      </c>
      <c r="AF420" s="1">
        <v>1</v>
      </c>
      <c r="AG420" s="1" t="s">
        <v>44</v>
      </c>
      <c r="AH420" s="1" t="s">
        <v>45</v>
      </c>
      <c r="AI420" s="1">
        <v>3.27</v>
      </c>
      <c r="AJ420" s="1">
        <v>0</v>
      </c>
      <c r="AK420" s="1" t="s">
        <v>46</v>
      </c>
      <c r="AL420" s="1">
        <v>12</v>
      </c>
      <c r="AM420" s="1">
        <v>53</v>
      </c>
      <c r="AN420" s="1">
        <v>0</v>
      </c>
    </row>
    <row r="421" spans="1:40" hidden="1" x14ac:dyDescent="0.25">
      <c r="A421" s="1">
        <v>20238</v>
      </c>
      <c r="B421" s="1" t="s">
        <v>454</v>
      </c>
      <c r="C421" s="1">
        <v>20</v>
      </c>
      <c r="D421" s="1" t="s">
        <v>445</v>
      </c>
      <c r="E421" s="2">
        <v>10933</v>
      </c>
      <c r="F421" s="2">
        <v>199</v>
      </c>
      <c r="G421" s="2">
        <v>1</v>
      </c>
      <c r="H421" s="2">
        <v>1</v>
      </c>
      <c r="I421" s="75">
        <v>17</v>
      </c>
      <c r="J421">
        <v>121</v>
      </c>
      <c r="K421">
        <v>0</v>
      </c>
      <c r="L421">
        <v>3</v>
      </c>
      <c r="M421">
        <v>10</v>
      </c>
      <c r="N421">
        <v>219</v>
      </c>
      <c r="O421">
        <v>0</v>
      </c>
      <c r="P421">
        <v>17</v>
      </c>
      <c r="Q421">
        <v>97</v>
      </c>
      <c r="R421" s="2">
        <v>4255</v>
      </c>
      <c r="S421" s="2">
        <v>1</v>
      </c>
      <c r="T421" s="2">
        <v>135</v>
      </c>
      <c r="U421" s="75">
        <v>604</v>
      </c>
      <c r="V421" s="2">
        <v>904</v>
      </c>
      <c r="W421" s="2">
        <v>1</v>
      </c>
      <c r="X421" s="2">
        <v>18</v>
      </c>
      <c r="Y421" s="75">
        <v>113</v>
      </c>
      <c r="Z421" s="2">
        <v>515</v>
      </c>
      <c r="AA421" s="2">
        <v>0</v>
      </c>
      <c r="AB421" s="2">
        <v>27</v>
      </c>
      <c r="AC421" s="75">
        <v>91</v>
      </c>
      <c r="AD421" s="2">
        <v>34993</v>
      </c>
      <c r="AE421" s="3">
        <f t="shared" si="6"/>
        <v>0.31243391535449949</v>
      </c>
      <c r="AF421" s="1">
        <v>0</v>
      </c>
      <c r="AG421" s="1" t="s">
        <v>44</v>
      </c>
      <c r="AH421" s="1" t="s">
        <v>45</v>
      </c>
      <c r="AI421" s="1">
        <v>3.27</v>
      </c>
      <c r="AJ421" s="1">
        <v>0</v>
      </c>
      <c r="AK421" s="1" t="s">
        <v>46</v>
      </c>
      <c r="AL421" s="1">
        <v>1</v>
      </c>
      <c r="AM421" s="1">
        <v>1</v>
      </c>
      <c r="AN421" s="1">
        <v>0</v>
      </c>
    </row>
    <row r="422" spans="1:40" hidden="1" x14ac:dyDescent="0.25">
      <c r="A422" s="1">
        <v>20250</v>
      </c>
      <c r="B422" s="1" t="s">
        <v>455</v>
      </c>
      <c r="C422" s="1">
        <v>20</v>
      </c>
      <c r="D422" s="1" t="s">
        <v>445</v>
      </c>
      <c r="E422" s="2">
        <v>7110</v>
      </c>
      <c r="F422" s="2">
        <v>154</v>
      </c>
      <c r="G422" s="2">
        <v>0</v>
      </c>
      <c r="H422" s="2">
        <v>2</v>
      </c>
      <c r="I422" s="75">
        <v>21</v>
      </c>
      <c r="J422">
        <v>99</v>
      </c>
      <c r="K422">
        <v>0</v>
      </c>
      <c r="L422">
        <v>3</v>
      </c>
      <c r="M422">
        <v>23</v>
      </c>
      <c r="N422">
        <v>257</v>
      </c>
      <c r="O422">
        <v>1</v>
      </c>
      <c r="P422">
        <v>16</v>
      </c>
      <c r="Q422">
        <v>113</v>
      </c>
      <c r="R422" s="2">
        <v>2484</v>
      </c>
      <c r="S422" s="2">
        <v>3</v>
      </c>
      <c r="T422" s="2">
        <v>98</v>
      </c>
      <c r="U422" s="75">
        <v>570</v>
      </c>
      <c r="V422" s="2">
        <v>545</v>
      </c>
      <c r="W422" s="2">
        <v>0</v>
      </c>
      <c r="X422" s="2">
        <v>16</v>
      </c>
      <c r="Y422" s="75">
        <v>128</v>
      </c>
      <c r="Z422" s="2">
        <v>381</v>
      </c>
      <c r="AA422" s="2">
        <v>3</v>
      </c>
      <c r="AB422" s="2">
        <v>23</v>
      </c>
      <c r="AC422" s="75">
        <v>226</v>
      </c>
      <c r="AD422" s="2">
        <v>43619</v>
      </c>
      <c r="AE422" s="3">
        <f t="shared" si="6"/>
        <v>0.16300236135628968</v>
      </c>
      <c r="AF422" s="1">
        <v>0</v>
      </c>
      <c r="AG422" s="1" t="s">
        <v>40</v>
      </c>
      <c r="AH422" s="1" t="s">
        <v>45</v>
      </c>
      <c r="AI422" s="1">
        <v>3.27</v>
      </c>
      <c r="AJ422" s="1">
        <v>0</v>
      </c>
      <c r="AK422" s="1" t="s">
        <v>46</v>
      </c>
      <c r="AL422" s="1">
        <v>13</v>
      </c>
      <c r="AM422" s="1">
        <v>26</v>
      </c>
      <c r="AN422" s="1">
        <v>0</v>
      </c>
    </row>
    <row r="423" spans="1:40" hidden="1" x14ac:dyDescent="0.25">
      <c r="A423" s="1">
        <v>20295</v>
      </c>
      <c r="B423" s="1" t="s">
        <v>456</v>
      </c>
      <c r="C423" s="1">
        <v>20</v>
      </c>
      <c r="D423" s="1" t="s">
        <v>445</v>
      </c>
      <c r="E423" s="2">
        <v>1889</v>
      </c>
      <c r="F423" s="2">
        <v>19</v>
      </c>
      <c r="G423" s="2">
        <v>0</v>
      </c>
      <c r="H423" s="2">
        <v>0</v>
      </c>
      <c r="I423" s="75">
        <v>1</v>
      </c>
      <c r="J423">
        <v>25</v>
      </c>
      <c r="K423">
        <v>0</v>
      </c>
      <c r="L423">
        <v>0</v>
      </c>
      <c r="M423">
        <v>1</v>
      </c>
      <c r="N423">
        <v>84</v>
      </c>
      <c r="O423">
        <v>0</v>
      </c>
      <c r="P423">
        <v>0</v>
      </c>
      <c r="Q423">
        <v>2</v>
      </c>
      <c r="R423" s="2">
        <v>725</v>
      </c>
      <c r="S423" s="2">
        <v>1</v>
      </c>
      <c r="T423" s="2">
        <v>6</v>
      </c>
      <c r="U423" s="75">
        <v>89</v>
      </c>
      <c r="V423" s="2">
        <v>147</v>
      </c>
      <c r="W423" s="2">
        <v>0</v>
      </c>
      <c r="X423" s="2">
        <v>0</v>
      </c>
      <c r="Y423" s="75">
        <v>11</v>
      </c>
      <c r="Z423" s="2">
        <v>110</v>
      </c>
      <c r="AA423" s="2">
        <v>0</v>
      </c>
      <c r="AB423" s="2">
        <v>0</v>
      </c>
      <c r="AC423" s="75">
        <v>14</v>
      </c>
      <c r="AD423" s="2">
        <v>17452</v>
      </c>
      <c r="AE423" s="3">
        <f t="shared" si="6"/>
        <v>0.10823974329589732</v>
      </c>
      <c r="AF423" s="1">
        <v>0</v>
      </c>
      <c r="AG423" s="1" t="s">
        <v>40</v>
      </c>
      <c r="AH423" s="1" t="s">
        <v>45</v>
      </c>
      <c r="AI423" s="1">
        <v>3.27</v>
      </c>
      <c r="AJ423" s="1">
        <v>0</v>
      </c>
      <c r="AK423" s="1" t="s">
        <v>46</v>
      </c>
      <c r="AL423" s="1">
        <v>10</v>
      </c>
      <c r="AM423" s="1">
        <v>10</v>
      </c>
      <c r="AN423" s="1">
        <v>0</v>
      </c>
    </row>
    <row r="424" spans="1:40" hidden="1" x14ac:dyDescent="0.25">
      <c r="A424" s="1">
        <v>20310</v>
      </c>
      <c r="B424" s="1" t="s">
        <v>457</v>
      </c>
      <c r="C424" s="1">
        <v>20</v>
      </c>
      <c r="D424" s="1" t="s">
        <v>445</v>
      </c>
      <c r="E424" s="2">
        <v>1099</v>
      </c>
      <c r="F424" s="2">
        <v>12</v>
      </c>
      <c r="G424" s="2">
        <v>0</v>
      </c>
      <c r="H424" s="2">
        <v>0</v>
      </c>
      <c r="I424" s="75">
        <v>0</v>
      </c>
      <c r="J424">
        <v>26</v>
      </c>
      <c r="K424">
        <v>0</v>
      </c>
      <c r="L424">
        <v>0</v>
      </c>
      <c r="M424">
        <v>0</v>
      </c>
      <c r="N424">
        <v>233</v>
      </c>
      <c r="O424">
        <v>0</v>
      </c>
      <c r="P424">
        <v>0</v>
      </c>
      <c r="Q424">
        <v>0</v>
      </c>
      <c r="R424" s="2">
        <v>592</v>
      </c>
      <c r="S424" s="2">
        <v>0</v>
      </c>
      <c r="T424" s="2">
        <v>0</v>
      </c>
      <c r="U424" s="75">
        <v>8</v>
      </c>
      <c r="V424" s="2">
        <v>130</v>
      </c>
      <c r="W424" s="2">
        <v>0</v>
      </c>
      <c r="X424" s="2">
        <v>0</v>
      </c>
      <c r="Y424" s="75">
        <v>0</v>
      </c>
      <c r="Z424" s="2">
        <v>66</v>
      </c>
      <c r="AA424" s="2">
        <v>0</v>
      </c>
      <c r="AB424" s="2">
        <v>1</v>
      </c>
      <c r="AC424" s="75">
        <v>0</v>
      </c>
      <c r="AD424" s="2">
        <v>4889</v>
      </c>
      <c r="AE424" s="3">
        <f t="shared" si="6"/>
        <v>0.22479034567396194</v>
      </c>
      <c r="AF424" s="1">
        <v>0</v>
      </c>
      <c r="AG424" s="1" t="s">
        <v>44</v>
      </c>
      <c r="AH424" s="1" t="s">
        <v>45</v>
      </c>
      <c r="AI424" s="1">
        <v>3.27</v>
      </c>
      <c r="AJ424" s="1">
        <v>0</v>
      </c>
      <c r="AK424" s="1" t="s">
        <v>46</v>
      </c>
      <c r="AL424" s="1">
        <v>28</v>
      </c>
      <c r="AM424" s="1">
        <v>31</v>
      </c>
      <c r="AN424" s="1">
        <v>0</v>
      </c>
    </row>
    <row r="425" spans="1:40" hidden="1" x14ac:dyDescent="0.25">
      <c r="A425" s="1">
        <v>20383</v>
      </c>
      <c r="B425" s="1" t="s">
        <v>458</v>
      </c>
      <c r="C425" s="1">
        <v>20</v>
      </c>
      <c r="D425" s="1" t="s">
        <v>445</v>
      </c>
      <c r="E425" s="2">
        <v>4117</v>
      </c>
      <c r="F425" s="2">
        <v>47</v>
      </c>
      <c r="G425" s="2">
        <v>0</v>
      </c>
      <c r="H425" s="2">
        <v>0</v>
      </c>
      <c r="I425" s="75">
        <v>0</v>
      </c>
      <c r="J425">
        <v>40</v>
      </c>
      <c r="K425">
        <v>0</v>
      </c>
      <c r="L425">
        <v>0</v>
      </c>
      <c r="M425">
        <v>0</v>
      </c>
      <c r="N425">
        <v>150</v>
      </c>
      <c r="O425">
        <v>1</v>
      </c>
      <c r="P425">
        <v>0</v>
      </c>
      <c r="Q425">
        <v>14</v>
      </c>
      <c r="R425" s="2">
        <v>1524</v>
      </c>
      <c r="S425" s="2">
        <v>4</v>
      </c>
      <c r="T425" s="2">
        <v>19</v>
      </c>
      <c r="U425" s="75">
        <v>71</v>
      </c>
      <c r="V425" s="2">
        <v>320</v>
      </c>
      <c r="W425" s="2">
        <v>0</v>
      </c>
      <c r="X425" s="2">
        <v>5</v>
      </c>
      <c r="Y425" s="75">
        <v>12</v>
      </c>
      <c r="Z425" s="2">
        <v>362</v>
      </c>
      <c r="AA425" s="2">
        <v>0</v>
      </c>
      <c r="AB425" s="2">
        <v>4</v>
      </c>
      <c r="AC425" s="75">
        <v>29</v>
      </c>
      <c r="AD425" s="2">
        <v>19962</v>
      </c>
      <c r="AE425" s="3">
        <f t="shared" si="6"/>
        <v>0.20624185953311291</v>
      </c>
      <c r="AF425" s="1">
        <v>0</v>
      </c>
      <c r="AG425" s="1" t="s">
        <v>40</v>
      </c>
      <c r="AH425" s="1" t="s">
        <v>45</v>
      </c>
      <c r="AI425" s="1">
        <v>3.27</v>
      </c>
      <c r="AJ425" s="1">
        <v>0</v>
      </c>
      <c r="AK425" s="1" t="s">
        <v>46</v>
      </c>
      <c r="AL425" s="1">
        <v>14</v>
      </c>
      <c r="AM425" s="1">
        <v>11</v>
      </c>
      <c r="AN425" s="1">
        <v>0</v>
      </c>
    </row>
    <row r="426" spans="1:40" hidden="1" x14ac:dyDescent="0.25">
      <c r="A426" s="1">
        <v>20400</v>
      </c>
      <c r="B426" s="1" t="s">
        <v>459</v>
      </c>
      <c r="C426" s="1">
        <v>20</v>
      </c>
      <c r="D426" s="1" t="s">
        <v>445</v>
      </c>
      <c r="E426" s="2">
        <v>12360</v>
      </c>
      <c r="F426" s="2">
        <v>146</v>
      </c>
      <c r="G426" s="2">
        <v>0</v>
      </c>
      <c r="H426" s="2">
        <v>1</v>
      </c>
      <c r="I426" s="75">
        <v>21</v>
      </c>
      <c r="J426">
        <v>127</v>
      </c>
      <c r="K426">
        <v>0</v>
      </c>
      <c r="L426">
        <v>3</v>
      </c>
      <c r="M426">
        <v>39</v>
      </c>
      <c r="N426">
        <v>257</v>
      </c>
      <c r="O426">
        <v>1</v>
      </c>
      <c r="P426">
        <v>22</v>
      </c>
      <c r="Q426">
        <v>141</v>
      </c>
      <c r="R426" s="2">
        <v>3294</v>
      </c>
      <c r="S426" s="2">
        <v>15</v>
      </c>
      <c r="T426" s="2">
        <v>110</v>
      </c>
      <c r="U426" s="75">
        <v>859</v>
      </c>
      <c r="V426" s="2">
        <v>846</v>
      </c>
      <c r="W426" s="2">
        <v>2</v>
      </c>
      <c r="X426" s="2">
        <v>24</v>
      </c>
      <c r="Y426" s="75">
        <v>257</v>
      </c>
      <c r="Z426" s="2">
        <v>931</v>
      </c>
      <c r="AA426" s="2">
        <v>1</v>
      </c>
      <c r="AB426" s="2">
        <v>28</v>
      </c>
      <c r="AC426" s="75">
        <v>479</v>
      </c>
      <c r="AD426" s="2">
        <v>54368</v>
      </c>
      <c r="AE426" s="3">
        <f t="shared" si="6"/>
        <v>0.22733961153619775</v>
      </c>
      <c r="AF426" s="1">
        <v>0</v>
      </c>
      <c r="AG426" s="1" t="s">
        <v>44</v>
      </c>
      <c r="AH426" s="1" t="s">
        <v>41</v>
      </c>
      <c r="AI426" s="1">
        <v>3.27</v>
      </c>
      <c r="AJ426" s="1">
        <v>0</v>
      </c>
      <c r="AK426" s="1" t="s">
        <v>46</v>
      </c>
      <c r="AL426" s="1">
        <v>7</v>
      </c>
      <c r="AM426" s="1">
        <v>6</v>
      </c>
      <c r="AN426" s="1">
        <v>0</v>
      </c>
    </row>
    <row r="427" spans="1:40" hidden="1" x14ac:dyDescent="0.25">
      <c r="A427" s="1">
        <v>20443</v>
      </c>
      <c r="B427" s="1" t="s">
        <v>460</v>
      </c>
      <c r="C427" s="1">
        <v>20</v>
      </c>
      <c r="D427" s="1" t="s">
        <v>445</v>
      </c>
      <c r="E427" s="2">
        <v>5035</v>
      </c>
      <c r="F427" s="2">
        <v>57</v>
      </c>
      <c r="G427" s="2">
        <v>0</v>
      </c>
      <c r="H427" s="2">
        <v>2</v>
      </c>
      <c r="I427" s="75">
        <v>1</v>
      </c>
      <c r="J427">
        <v>60</v>
      </c>
      <c r="K427">
        <v>0</v>
      </c>
      <c r="L427">
        <v>2</v>
      </c>
      <c r="M427">
        <v>1</v>
      </c>
      <c r="N427">
        <v>129</v>
      </c>
      <c r="O427">
        <v>0</v>
      </c>
      <c r="P427">
        <v>11</v>
      </c>
      <c r="Q427">
        <v>4</v>
      </c>
      <c r="R427" s="2">
        <v>1687</v>
      </c>
      <c r="S427" s="2">
        <v>0</v>
      </c>
      <c r="T427" s="2">
        <v>62</v>
      </c>
      <c r="U427" s="75">
        <v>42</v>
      </c>
      <c r="V427" s="2">
        <v>433</v>
      </c>
      <c r="W427" s="2">
        <v>0</v>
      </c>
      <c r="X427" s="2">
        <v>11</v>
      </c>
      <c r="Y427" s="75">
        <v>11</v>
      </c>
      <c r="Z427" s="2">
        <v>277</v>
      </c>
      <c r="AA427" s="2">
        <v>0</v>
      </c>
      <c r="AB427" s="2">
        <v>7</v>
      </c>
      <c r="AC427" s="75">
        <v>18</v>
      </c>
      <c r="AD427" s="2">
        <v>11765</v>
      </c>
      <c r="AE427" s="3">
        <f t="shared" si="6"/>
        <v>0.42796430089247767</v>
      </c>
      <c r="AF427" s="1">
        <v>0</v>
      </c>
      <c r="AG427" s="1" t="s">
        <v>44</v>
      </c>
      <c r="AH427" s="1" t="s">
        <v>41</v>
      </c>
      <c r="AI427" s="1">
        <v>3.27</v>
      </c>
      <c r="AJ427" s="1">
        <v>0</v>
      </c>
      <c r="AK427" s="1" t="s">
        <v>46</v>
      </c>
      <c r="AL427" s="1">
        <v>12</v>
      </c>
      <c r="AM427" s="1">
        <v>29</v>
      </c>
      <c r="AN427" s="1">
        <v>0</v>
      </c>
    </row>
    <row r="428" spans="1:40" hidden="1" x14ac:dyDescent="0.25">
      <c r="A428" s="1">
        <v>20517</v>
      </c>
      <c r="B428" s="1" t="s">
        <v>461</v>
      </c>
      <c r="C428" s="1">
        <v>20</v>
      </c>
      <c r="D428" s="1" t="s">
        <v>445</v>
      </c>
      <c r="E428" s="2">
        <v>11480</v>
      </c>
      <c r="F428" s="2">
        <v>124</v>
      </c>
      <c r="G428" s="2">
        <v>2</v>
      </c>
      <c r="H428" s="2">
        <v>0</v>
      </c>
      <c r="I428" s="75">
        <v>3</v>
      </c>
      <c r="J428">
        <v>101</v>
      </c>
      <c r="K428">
        <v>0</v>
      </c>
      <c r="L428">
        <v>4</v>
      </c>
      <c r="M428">
        <v>5</v>
      </c>
      <c r="N428">
        <v>631</v>
      </c>
      <c r="O428">
        <v>1</v>
      </c>
      <c r="P428">
        <v>14</v>
      </c>
      <c r="Q428">
        <v>40</v>
      </c>
      <c r="R428" s="2">
        <v>4114</v>
      </c>
      <c r="S428" s="2">
        <v>5</v>
      </c>
      <c r="T428" s="2">
        <v>35</v>
      </c>
      <c r="U428" s="75">
        <v>158</v>
      </c>
      <c r="V428" s="2">
        <v>994</v>
      </c>
      <c r="W428" s="2">
        <v>1</v>
      </c>
      <c r="X428" s="2">
        <v>1</v>
      </c>
      <c r="Y428" s="75">
        <v>34</v>
      </c>
      <c r="Z428" s="2">
        <v>923</v>
      </c>
      <c r="AA428" s="2">
        <v>0</v>
      </c>
      <c r="AB428" s="2">
        <v>9</v>
      </c>
      <c r="AC428" s="75">
        <v>54</v>
      </c>
      <c r="AD428" s="2">
        <v>21642</v>
      </c>
      <c r="AE428" s="3">
        <f t="shared" si="6"/>
        <v>0.53045005082709551</v>
      </c>
      <c r="AF428" s="1">
        <v>0</v>
      </c>
      <c r="AG428" s="1" t="s">
        <v>44</v>
      </c>
      <c r="AH428" s="1" t="s">
        <v>45</v>
      </c>
      <c r="AI428" s="1">
        <v>3.27</v>
      </c>
      <c r="AJ428" s="1">
        <v>0</v>
      </c>
      <c r="AK428" s="1" t="s">
        <v>46</v>
      </c>
      <c r="AL428" s="1">
        <v>63</v>
      </c>
      <c r="AM428" s="1">
        <v>89</v>
      </c>
      <c r="AN428" s="1">
        <v>0</v>
      </c>
    </row>
    <row r="429" spans="1:40" hidden="1" x14ac:dyDescent="0.25">
      <c r="A429" s="1">
        <v>20550</v>
      </c>
      <c r="B429" s="1" t="s">
        <v>462</v>
      </c>
      <c r="C429" s="1">
        <v>20</v>
      </c>
      <c r="D429" s="1" t="s">
        <v>445</v>
      </c>
      <c r="E429" s="2">
        <v>7887</v>
      </c>
      <c r="F429" s="2">
        <v>112</v>
      </c>
      <c r="G429" s="2">
        <v>0</v>
      </c>
      <c r="H429" s="2">
        <v>0</v>
      </c>
      <c r="I429" s="75">
        <v>5</v>
      </c>
      <c r="J429">
        <v>78</v>
      </c>
      <c r="K429">
        <v>0</v>
      </c>
      <c r="L429">
        <v>0</v>
      </c>
      <c r="M429">
        <v>4</v>
      </c>
      <c r="N429">
        <v>308</v>
      </c>
      <c r="O429">
        <v>0</v>
      </c>
      <c r="P429">
        <v>9</v>
      </c>
      <c r="Q429">
        <v>28</v>
      </c>
      <c r="R429" s="2">
        <v>2791</v>
      </c>
      <c r="S429" s="2">
        <v>2</v>
      </c>
      <c r="T429" s="2">
        <v>20</v>
      </c>
      <c r="U429" s="75">
        <v>143</v>
      </c>
      <c r="V429" s="2">
        <v>635</v>
      </c>
      <c r="W429" s="2">
        <v>1</v>
      </c>
      <c r="X429" s="2">
        <v>3</v>
      </c>
      <c r="Y429" s="75">
        <v>27</v>
      </c>
      <c r="Z429" s="2">
        <v>519</v>
      </c>
      <c r="AA429" s="2">
        <v>0</v>
      </c>
      <c r="AB429" s="2">
        <v>4</v>
      </c>
      <c r="AC429" s="75">
        <v>50</v>
      </c>
      <c r="AD429" s="2">
        <v>24170</v>
      </c>
      <c r="AE429" s="3">
        <f t="shared" si="6"/>
        <v>0.32631361191559782</v>
      </c>
      <c r="AF429" s="1">
        <v>0</v>
      </c>
      <c r="AG429" s="1" t="s">
        <v>44</v>
      </c>
      <c r="AH429" s="1" t="s">
        <v>45</v>
      </c>
      <c r="AI429" s="1">
        <v>3.27</v>
      </c>
      <c r="AJ429" s="1">
        <v>0</v>
      </c>
      <c r="AK429" s="1" t="s">
        <v>46</v>
      </c>
      <c r="AL429" s="1">
        <v>6</v>
      </c>
      <c r="AM429" s="1">
        <v>6</v>
      </c>
      <c r="AN429" s="1">
        <v>0</v>
      </c>
    </row>
    <row r="430" spans="1:40" hidden="1" x14ac:dyDescent="0.25">
      <c r="A430" s="1">
        <v>20570</v>
      </c>
      <c r="B430" s="1" t="s">
        <v>463</v>
      </c>
      <c r="C430" s="1">
        <v>20</v>
      </c>
      <c r="D430" s="1" t="s">
        <v>445</v>
      </c>
      <c r="E430" s="2">
        <v>7345</v>
      </c>
      <c r="F430" s="2">
        <v>76</v>
      </c>
      <c r="G430" s="2">
        <v>0</v>
      </c>
      <c r="H430" s="2">
        <v>21</v>
      </c>
      <c r="I430" s="75">
        <v>1</v>
      </c>
      <c r="J430">
        <v>94</v>
      </c>
      <c r="K430">
        <v>0</v>
      </c>
      <c r="L430">
        <v>29</v>
      </c>
      <c r="M430">
        <v>1</v>
      </c>
      <c r="N430">
        <v>270</v>
      </c>
      <c r="O430">
        <v>4</v>
      </c>
      <c r="P430">
        <v>342</v>
      </c>
      <c r="Q430">
        <v>13</v>
      </c>
      <c r="R430" s="2">
        <v>2374</v>
      </c>
      <c r="S430" s="2">
        <v>5</v>
      </c>
      <c r="T430" s="2">
        <v>1286</v>
      </c>
      <c r="U430" s="75">
        <v>63</v>
      </c>
      <c r="V430" s="2">
        <v>725</v>
      </c>
      <c r="W430" s="2">
        <v>1</v>
      </c>
      <c r="X430" s="2">
        <v>359</v>
      </c>
      <c r="Y430" s="75">
        <v>20</v>
      </c>
      <c r="Z430" s="2">
        <v>207</v>
      </c>
      <c r="AA430" s="2">
        <v>0</v>
      </c>
      <c r="AB430" s="2">
        <v>159</v>
      </c>
      <c r="AC430" s="75">
        <v>9</v>
      </c>
      <c r="AD430" s="2">
        <v>31317</v>
      </c>
      <c r="AE430" s="3">
        <f t="shared" si="6"/>
        <v>0.23453715234537154</v>
      </c>
      <c r="AF430" s="1">
        <v>0</v>
      </c>
      <c r="AG430" s="1" t="s">
        <v>44</v>
      </c>
      <c r="AH430" s="1" t="s">
        <v>45</v>
      </c>
      <c r="AI430" s="1">
        <v>3.27</v>
      </c>
      <c r="AJ430" s="1">
        <v>0</v>
      </c>
      <c r="AK430" s="1" t="s">
        <v>46</v>
      </c>
      <c r="AL430" s="1">
        <v>4</v>
      </c>
      <c r="AM430" s="1">
        <v>10</v>
      </c>
      <c r="AN430" s="1">
        <v>0</v>
      </c>
    </row>
    <row r="431" spans="1:40" hidden="1" x14ac:dyDescent="0.25">
      <c r="A431" s="1">
        <v>20614</v>
      </c>
      <c r="B431" s="1" t="s">
        <v>464</v>
      </c>
      <c r="C431" s="1">
        <v>20</v>
      </c>
      <c r="D431" s="1" t="s">
        <v>445</v>
      </c>
      <c r="E431" s="2">
        <v>2208</v>
      </c>
      <c r="F431" s="2">
        <v>32</v>
      </c>
      <c r="G431" s="2">
        <v>0</v>
      </c>
      <c r="H431" s="2">
        <v>0</v>
      </c>
      <c r="I431" s="75">
        <v>1</v>
      </c>
      <c r="J431">
        <v>44</v>
      </c>
      <c r="K431">
        <v>0</v>
      </c>
      <c r="L431">
        <v>0</v>
      </c>
      <c r="M431">
        <v>0</v>
      </c>
      <c r="N431">
        <v>194</v>
      </c>
      <c r="O431">
        <v>0</v>
      </c>
      <c r="P431">
        <v>4</v>
      </c>
      <c r="Q431">
        <v>15</v>
      </c>
      <c r="R431" s="2">
        <v>1145</v>
      </c>
      <c r="S431" s="2">
        <v>0</v>
      </c>
      <c r="T431" s="2">
        <v>5</v>
      </c>
      <c r="U431" s="75">
        <v>54</v>
      </c>
      <c r="V431" s="2">
        <v>192</v>
      </c>
      <c r="W431" s="2">
        <v>0</v>
      </c>
      <c r="X431" s="2">
        <v>0</v>
      </c>
      <c r="Y431" s="75">
        <v>7</v>
      </c>
      <c r="Z431" s="2">
        <v>141</v>
      </c>
      <c r="AA431" s="2">
        <v>0</v>
      </c>
      <c r="AB431" s="2">
        <v>1</v>
      </c>
      <c r="AC431" s="75">
        <v>9</v>
      </c>
      <c r="AD431" s="2">
        <v>19557</v>
      </c>
      <c r="AE431" s="3">
        <f t="shared" si="6"/>
        <v>0.11290075164902592</v>
      </c>
      <c r="AF431" s="1">
        <v>0</v>
      </c>
      <c r="AG431" s="1" t="s">
        <v>44</v>
      </c>
      <c r="AH431" s="1" t="s">
        <v>45</v>
      </c>
      <c r="AI431" s="1">
        <v>3.27</v>
      </c>
      <c r="AJ431" s="1">
        <v>0</v>
      </c>
      <c r="AK431" s="1" t="s">
        <v>46</v>
      </c>
      <c r="AL431" s="1">
        <v>15</v>
      </c>
      <c r="AM431" s="1">
        <v>18</v>
      </c>
      <c r="AN431" s="1">
        <v>0</v>
      </c>
    </row>
    <row r="432" spans="1:40" hidden="1" x14ac:dyDescent="0.25">
      <c r="A432" s="1">
        <v>20621</v>
      </c>
      <c r="B432" s="1" t="s">
        <v>465</v>
      </c>
      <c r="C432" s="1">
        <v>20</v>
      </c>
      <c r="D432" s="1" t="s">
        <v>445</v>
      </c>
      <c r="E432" s="2">
        <v>10470</v>
      </c>
      <c r="F432" s="2">
        <v>183</v>
      </c>
      <c r="G432" s="2">
        <v>0</v>
      </c>
      <c r="H432" s="2">
        <v>9</v>
      </c>
      <c r="I432" s="75">
        <v>2</v>
      </c>
      <c r="J432">
        <v>149</v>
      </c>
      <c r="K432">
        <v>0</v>
      </c>
      <c r="L432">
        <v>3</v>
      </c>
      <c r="M432">
        <v>4</v>
      </c>
      <c r="N432">
        <v>769</v>
      </c>
      <c r="O432">
        <v>2</v>
      </c>
      <c r="P432">
        <v>32</v>
      </c>
      <c r="Q432">
        <v>39</v>
      </c>
      <c r="R432" s="2">
        <v>4662</v>
      </c>
      <c r="S432" s="2">
        <v>4</v>
      </c>
      <c r="T432" s="2">
        <v>131</v>
      </c>
      <c r="U432" s="75">
        <v>176</v>
      </c>
      <c r="V432" s="2">
        <v>1109</v>
      </c>
      <c r="W432" s="2">
        <v>0</v>
      </c>
      <c r="X432" s="2">
        <v>25</v>
      </c>
      <c r="Y432" s="75">
        <v>47</v>
      </c>
      <c r="Z432" s="2">
        <v>599</v>
      </c>
      <c r="AA432" s="2">
        <v>0</v>
      </c>
      <c r="AB432" s="2">
        <v>19</v>
      </c>
      <c r="AC432" s="75">
        <v>40</v>
      </c>
      <c r="AD432" s="2">
        <v>32358</v>
      </c>
      <c r="AE432" s="3">
        <f t="shared" si="6"/>
        <v>0.32356758761357313</v>
      </c>
      <c r="AF432" s="1">
        <v>0</v>
      </c>
      <c r="AG432" s="1" t="s">
        <v>44</v>
      </c>
      <c r="AH432" s="1" t="s">
        <v>45</v>
      </c>
      <c r="AI432" s="1">
        <v>3.27</v>
      </c>
      <c r="AJ432" s="1">
        <v>0</v>
      </c>
      <c r="AK432" s="1" t="s">
        <v>46</v>
      </c>
      <c r="AL432" s="1">
        <v>22</v>
      </c>
      <c r="AM432" s="1">
        <v>506</v>
      </c>
      <c r="AN432" s="1">
        <v>0</v>
      </c>
    </row>
    <row r="433" spans="1:40" hidden="1" x14ac:dyDescent="0.25">
      <c r="A433" s="1">
        <v>20710</v>
      </c>
      <c r="B433" s="1" t="s">
        <v>466</v>
      </c>
      <c r="C433" s="1">
        <v>20</v>
      </c>
      <c r="D433" s="1" t="s">
        <v>445</v>
      </c>
      <c r="E433" s="2">
        <v>4147</v>
      </c>
      <c r="F433" s="2">
        <v>40</v>
      </c>
      <c r="G433" s="2">
        <v>0</v>
      </c>
      <c r="H433" s="2">
        <v>0</v>
      </c>
      <c r="I433" s="75">
        <v>1</v>
      </c>
      <c r="J433">
        <v>65</v>
      </c>
      <c r="K433">
        <v>0</v>
      </c>
      <c r="L433">
        <v>0</v>
      </c>
      <c r="M433">
        <v>4</v>
      </c>
      <c r="N433">
        <v>213</v>
      </c>
      <c r="O433">
        <v>0</v>
      </c>
      <c r="P433">
        <v>0</v>
      </c>
      <c r="Q433">
        <v>14</v>
      </c>
      <c r="R433" s="2">
        <v>1054</v>
      </c>
      <c r="S433" s="2">
        <v>1</v>
      </c>
      <c r="T433" s="2">
        <v>9</v>
      </c>
      <c r="U433" s="75">
        <v>47</v>
      </c>
      <c r="V433" s="2">
        <v>369</v>
      </c>
      <c r="W433" s="2">
        <v>0</v>
      </c>
      <c r="X433" s="2">
        <v>1</v>
      </c>
      <c r="Y433" s="75">
        <v>22</v>
      </c>
      <c r="Z433" s="2">
        <v>352</v>
      </c>
      <c r="AA433" s="2">
        <v>0</v>
      </c>
      <c r="AB433" s="2">
        <v>3</v>
      </c>
      <c r="AC433" s="75">
        <v>18</v>
      </c>
      <c r="AD433" s="2">
        <v>30644</v>
      </c>
      <c r="AE433" s="3">
        <f t="shared" si="6"/>
        <v>0.13532828612452683</v>
      </c>
      <c r="AF433" s="1">
        <v>0</v>
      </c>
      <c r="AG433" s="1" t="s">
        <v>44</v>
      </c>
      <c r="AH433" s="1" t="s">
        <v>45</v>
      </c>
      <c r="AI433" s="1">
        <v>3.27</v>
      </c>
      <c r="AJ433" s="1">
        <v>0</v>
      </c>
      <c r="AK433" s="1" t="s">
        <v>46</v>
      </c>
      <c r="AL433" s="1">
        <v>22</v>
      </c>
      <c r="AM433" s="1">
        <v>16</v>
      </c>
      <c r="AN433" s="1">
        <v>0</v>
      </c>
    </row>
    <row r="434" spans="1:40" hidden="1" x14ac:dyDescent="0.25">
      <c r="A434" s="1">
        <v>20750</v>
      </c>
      <c r="B434" s="1" t="s">
        <v>467</v>
      </c>
      <c r="C434" s="1">
        <v>20</v>
      </c>
      <c r="D434" s="1" t="s">
        <v>445</v>
      </c>
      <c r="E434" s="2">
        <v>9168</v>
      </c>
      <c r="F434" s="2">
        <v>119</v>
      </c>
      <c r="G434" s="2">
        <v>0</v>
      </c>
      <c r="H434" s="2">
        <v>3</v>
      </c>
      <c r="I434" s="75">
        <v>1</v>
      </c>
      <c r="J434">
        <v>128</v>
      </c>
      <c r="K434">
        <v>0</v>
      </c>
      <c r="L434">
        <v>1</v>
      </c>
      <c r="M434">
        <v>7</v>
      </c>
      <c r="N434">
        <v>599</v>
      </c>
      <c r="O434">
        <v>0</v>
      </c>
      <c r="P434">
        <v>25</v>
      </c>
      <c r="Q434">
        <v>32</v>
      </c>
      <c r="R434" s="2">
        <v>3128</v>
      </c>
      <c r="S434" s="2">
        <v>0</v>
      </c>
      <c r="T434" s="2">
        <v>101</v>
      </c>
      <c r="U434" s="75">
        <v>165</v>
      </c>
      <c r="V434" s="2">
        <v>961</v>
      </c>
      <c r="W434" s="2">
        <v>1</v>
      </c>
      <c r="X434" s="2">
        <v>9</v>
      </c>
      <c r="Y434" s="75">
        <v>53</v>
      </c>
      <c r="Z434" s="2">
        <v>500</v>
      </c>
      <c r="AA434" s="2">
        <v>0</v>
      </c>
      <c r="AB434" s="2">
        <v>13</v>
      </c>
      <c r="AC434" s="75">
        <v>52</v>
      </c>
      <c r="AD434" s="2">
        <v>22067</v>
      </c>
      <c r="AE434" s="3">
        <f t="shared" si="6"/>
        <v>0.41546200208456063</v>
      </c>
      <c r="AF434" s="1">
        <v>0</v>
      </c>
      <c r="AG434" s="1" t="s">
        <v>44</v>
      </c>
      <c r="AH434" s="1" t="s">
        <v>41</v>
      </c>
      <c r="AI434" s="1">
        <v>3.27</v>
      </c>
      <c r="AJ434" s="1">
        <v>0</v>
      </c>
      <c r="AK434" s="1" t="s">
        <v>46</v>
      </c>
      <c r="AL434" s="1">
        <v>124</v>
      </c>
      <c r="AM434" s="1">
        <v>139</v>
      </c>
      <c r="AN434" s="1">
        <v>0</v>
      </c>
    </row>
    <row r="435" spans="1:40" hidden="1" x14ac:dyDescent="0.25">
      <c r="A435" s="1">
        <v>20770</v>
      </c>
      <c r="B435" s="1" t="s">
        <v>468</v>
      </c>
      <c r="C435" s="1">
        <v>20</v>
      </c>
      <c r="D435" s="1" t="s">
        <v>445</v>
      </c>
      <c r="E435" s="2">
        <v>4648</v>
      </c>
      <c r="F435" s="2">
        <v>72</v>
      </c>
      <c r="G435" s="2">
        <v>0</v>
      </c>
      <c r="H435" s="2">
        <v>0</v>
      </c>
      <c r="I435" s="75">
        <v>1</v>
      </c>
      <c r="J435">
        <v>70</v>
      </c>
      <c r="K435">
        <v>0</v>
      </c>
      <c r="L435">
        <v>1</v>
      </c>
      <c r="M435">
        <v>2</v>
      </c>
      <c r="N435">
        <v>144</v>
      </c>
      <c r="O435">
        <v>0</v>
      </c>
      <c r="P435">
        <v>3</v>
      </c>
      <c r="Q435">
        <v>17</v>
      </c>
      <c r="R435" s="2">
        <v>1207</v>
      </c>
      <c r="S435" s="2">
        <v>1</v>
      </c>
      <c r="T435" s="2">
        <v>13</v>
      </c>
      <c r="U435" s="75">
        <v>60</v>
      </c>
      <c r="V435" s="2">
        <v>320</v>
      </c>
      <c r="W435" s="2">
        <v>0</v>
      </c>
      <c r="X435" s="2">
        <v>0</v>
      </c>
      <c r="Y435" s="75">
        <v>14</v>
      </c>
      <c r="Z435" s="2">
        <v>225</v>
      </c>
      <c r="AA435" s="2">
        <v>0</v>
      </c>
      <c r="AB435" s="2">
        <v>6</v>
      </c>
      <c r="AC435" s="75">
        <v>9</v>
      </c>
      <c r="AD435" s="2">
        <v>31062</v>
      </c>
      <c r="AE435" s="3">
        <f t="shared" si="6"/>
        <v>0.1496362114480716</v>
      </c>
      <c r="AF435" s="1">
        <v>0</v>
      </c>
      <c r="AG435" s="1" t="s">
        <v>40</v>
      </c>
      <c r="AH435" s="1" t="s">
        <v>45</v>
      </c>
      <c r="AI435" s="1">
        <v>3.27</v>
      </c>
      <c r="AJ435" s="1">
        <v>0</v>
      </c>
      <c r="AK435" s="1" t="s">
        <v>46</v>
      </c>
      <c r="AL435" s="1">
        <v>13</v>
      </c>
      <c r="AM435" s="1">
        <v>22</v>
      </c>
      <c r="AN435" s="1">
        <v>0</v>
      </c>
    </row>
    <row r="436" spans="1:40" hidden="1" x14ac:dyDescent="0.25">
      <c r="A436" s="1">
        <v>20787</v>
      </c>
      <c r="B436" s="1" t="s">
        <v>469</v>
      </c>
      <c r="C436" s="1">
        <v>20</v>
      </c>
      <c r="D436" s="1" t="s">
        <v>445</v>
      </c>
      <c r="E436" s="2">
        <v>2394</v>
      </c>
      <c r="F436" s="2">
        <v>21</v>
      </c>
      <c r="G436" s="2">
        <v>0</v>
      </c>
      <c r="H436" s="2">
        <v>1</v>
      </c>
      <c r="I436" s="75">
        <v>6</v>
      </c>
      <c r="J436">
        <v>34</v>
      </c>
      <c r="K436">
        <v>0</v>
      </c>
      <c r="L436">
        <v>0</v>
      </c>
      <c r="M436">
        <v>8</v>
      </c>
      <c r="N436">
        <v>165</v>
      </c>
      <c r="O436">
        <v>0</v>
      </c>
      <c r="P436">
        <v>3</v>
      </c>
      <c r="Q436">
        <v>83</v>
      </c>
      <c r="R436" s="2">
        <v>834</v>
      </c>
      <c r="S436" s="2">
        <v>0</v>
      </c>
      <c r="T436" s="2">
        <v>8</v>
      </c>
      <c r="U436" s="75">
        <v>421</v>
      </c>
      <c r="V436" s="2">
        <v>189</v>
      </c>
      <c r="W436" s="2">
        <v>0</v>
      </c>
      <c r="X436" s="2">
        <v>2</v>
      </c>
      <c r="Y436" s="75">
        <v>85</v>
      </c>
      <c r="Z436" s="2">
        <v>175</v>
      </c>
      <c r="AA436" s="2">
        <v>0</v>
      </c>
      <c r="AB436" s="2">
        <v>1</v>
      </c>
      <c r="AC436" s="75">
        <v>150</v>
      </c>
      <c r="AD436" s="2">
        <v>17792</v>
      </c>
      <c r="AE436" s="3">
        <f t="shared" si="6"/>
        <v>0.13455485611510792</v>
      </c>
      <c r="AF436" s="1">
        <v>0</v>
      </c>
      <c r="AG436" s="1" t="s">
        <v>44</v>
      </c>
      <c r="AH436" s="1" t="s">
        <v>45</v>
      </c>
      <c r="AI436" s="1">
        <v>3.27</v>
      </c>
      <c r="AJ436" s="1">
        <v>0</v>
      </c>
      <c r="AK436" s="1" t="s">
        <v>46</v>
      </c>
      <c r="AL436" s="1">
        <v>8</v>
      </c>
      <c r="AM436" s="1">
        <v>4</v>
      </c>
      <c r="AN436" s="1">
        <v>0</v>
      </c>
    </row>
    <row r="437" spans="1:40" x14ac:dyDescent="0.25">
      <c r="A437" s="1">
        <f>C437</f>
        <v>20</v>
      </c>
      <c r="B437" s="1" t="s">
        <v>171</v>
      </c>
      <c r="C437" s="1">
        <f>C436</f>
        <v>20</v>
      </c>
      <c r="D437" s="1" t="str">
        <f>D436</f>
        <v>Cesar</v>
      </c>
      <c r="E437" s="2">
        <v>321239</v>
      </c>
      <c r="F437" s="2">
        <v>4344</v>
      </c>
      <c r="G437" s="2">
        <v>9</v>
      </c>
      <c r="H437" s="2">
        <v>203</v>
      </c>
      <c r="I437" s="2">
        <v>223</v>
      </c>
      <c r="J437" s="2">
        <v>2793</v>
      </c>
      <c r="K437" s="2">
        <v>3</v>
      </c>
      <c r="L437" s="2">
        <v>71</v>
      </c>
      <c r="M437" s="2">
        <v>219</v>
      </c>
      <c r="N437" s="2">
        <v>11522</v>
      </c>
      <c r="O437" s="2">
        <v>33</v>
      </c>
      <c r="P437" s="2">
        <v>1631</v>
      </c>
      <c r="Q437" s="2">
        <v>1838</v>
      </c>
      <c r="R437" s="2">
        <v>110619</v>
      </c>
      <c r="S437" s="2">
        <v>303</v>
      </c>
      <c r="T437" s="2">
        <v>7662</v>
      </c>
      <c r="U437" s="2">
        <v>10406</v>
      </c>
      <c r="V437" s="2">
        <v>26260</v>
      </c>
      <c r="W437" s="2">
        <v>51</v>
      </c>
      <c r="X437" s="2">
        <v>1735</v>
      </c>
      <c r="Y437" s="2">
        <v>2315</v>
      </c>
      <c r="Z437" s="2">
        <v>16931</v>
      </c>
      <c r="AA437" s="2">
        <v>53</v>
      </c>
      <c r="AB437" s="2">
        <v>1548</v>
      </c>
      <c r="AC437" s="2">
        <v>3034</v>
      </c>
      <c r="AD437" s="2">
        <v>1395486</v>
      </c>
      <c r="AE437" s="3">
        <f t="shared" si="6"/>
        <v>0.23019865480556595</v>
      </c>
      <c r="AF437" s="1">
        <f>SUBTOTAL(9,AF412:AF436)</f>
        <v>0</v>
      </c>
      <c r="AG437" s="1" t="s">
        <v>44</v>
      </c>
      <c r="AH437" s="1" t="s">
        <v>41</v>
      </c>
      <c r="AI437" s="1">
        <v>3.27</v>
      </c>
      <c r="AJ437" s="1">
        <v>1</v>
      </c>
      <c r="AK437" s="1" t="s">
        <v>172</v>
      </c>
      <c r="AL437" s="1">
        <v>740</v>
      </c>
      <c r="AM437" s="1">
        <v>1922</v>
      </c>
      <c r="AN437" s="1">
        <v>2</v>
      </c>
    </row>
    <row r="438" spans="1:40" hidden="1" x14ac:dyDescent="0.25">
      <c r="A438" s="1">
        <v>23001</v>
      </c>
      <c r="B438" s="1" t="s">
        <v>470</v>
      </c>
      <c r="C438" s="1">
        <v>23</v>
      </c>
      <c r="D438" s="1" t="s">
        <v>208</v>
      </c>
      <c r="E438" s="2">
        <v>92622</v>
      </c>
      <c r="F438" s="2">
        <v>1164</v>
      </c>
      <c r="G438" s="2">
        <v>2</v>
      </c>
      <c r="H438" s="2">
        <v>15</v>
      </c>
      <c r="I438" s="75">
        <v>107</v>
      </c>
      <c r="J438">
        <v>929</v>
      </c>
      <c r="K438">
        <v>0</v>
      </c>
      <c r="L438">
        <v>16</v>
      </c>
      <c r="M438">
        <v>49</v>
      </c>
      <c r="N438">
        <v>5327</v>
      </c>
      <c r="O438">
        <v>4</v>
      </c>
      <c r="P438">
        <v>505</v>
      </c>
      <c r="Q438">
        <v>591</v>
      </c>
      <c r="R438" s="2">
        <v>37925</v>
      </c>
      <c r="S438" s="2">
        <v>24</v>
      </c>
      <c r="T438" s="2">
        <v>1048</v>
      </c>
      <c r="U438" s="75">
        <v>3055</v>
      </c>
      <c r="V438" s="2">
        <v>6951</v>
      </c>
      <c r="W438" s="2">
        <v>5</v>
      </c>
      <c r="X438" s="2">
        <v>221</v>
      </c>
      <c r="Y438" s="75">
        <v>546</v>
      </c>
      <c r="Z438" s="2">
        <v>4372</v>
      </c>
      <c r="AA438" s="2">
        <v>2</v>
      </c>
      <c r="AB438" s="2">
        <v>234</v>
      </c>
      <c r="AC438" s="75">
        <v>608</v>
      </c>
      <c r="AD438" s="2">
        <v>527456</v>
      </c>
      <c r="AE438" s="3">
        <f t="shared" si="6"/>
        <v>0.17560137717648486</v>
      </c>
      <c r="AF438" s="1">
        <v>1</v>
      </c>
      <c r="AG438" s="1" t="s">
        <v>44</v>
      </c>
      <c r="AH438" s="1" t="s">
        <v>41</v>
      </c>
      <c r="AI438" s="1">
        <v>3.08</v>
      </c>
      <c r="AJ438" s="1">
        <v>1</v>
      </c>
      <c r="AK438" s="1" t="s">
        <v>42</v>
      </c>
      <c r="AL438" s="1">
        <v>130</v>
      </c>
      <c r="AM438" s="1">
        <v>826</v>
      </c>
      <c r="AN438" s="1">
        <v>0</v>
      </c>
    </row>
    <row r="439" spans="1:40" hidden="1" x14ac:dyDescent="0.25">
      <c r="A439" s="1">
        <v>23068</v>
      </c>
      <c r="B439" s="1" t="s">
        <v>471</v>
      </c>
      <c r="C439" s="1">
        <v>23</v>
      </c>
      <c r="D439" s="1" t="s">
        <v>208</v>
      </c>
      <c r="E439" s="2">
        <v>7644</v>
      </c>
      <c r="F439" s="2">
        <v>145</v>
      </c>
      <c r="G439" s="2">
        <v>0</v>
      </c>
      <c r="H439" s="2">
        <v>2</v>
      </c>
      <c r="I439" s="75">
        <v>9</v>
      </c>
      <c r="J439">
        <v>113</v>
      </c>
      <c r="K439">
        <v>0</v>
      </c>
      <c r="L439">
        <v>5</v>
      </c>
      <c r="M439">
        <v>5</v>
      </c>
      <c r="N439">
        <v>969</v>
      </c>
      <c r="O439">
        <v>2</v>
      </c>
      <c r="P439">
        <v>50</v>
      </c>
      <c r="Q439">
        <v>60</v>
      </c>
      <c r="R439" s="2">
        <v>5087</v>
      </c>
      <c r="S439" s="2">
        <v>4</v>
      </c>
      <c r="T439" s="2">
        <v>158</v>
      </c>
      <c r="U439" s="75">
        <v>246</v>
      </c>
      <c r="V439" s="2">
        <v>876</v>
      </c>
      <c r="W439" s="2">
        <v>0</v>
      </c>
      <c r="X439" s="2">
        <v>33</v>
      </c>
      <c r="Y439" s="75">
        <v>42</v>
      </c>
      <c r="Z439" s="2">
        <v>649</v>
      </c>
      <c r="AA439" s="2">
        <v>0</v>
      </c>
      <c r="AB439" s="2">
        <v>41</v>
      </c>
      <c r="AC439" s="75">
        <v>46</v>
      </c>
      <c r="AD439" s="2">
        <v>49191</v>
      </c>
      <c r="AE439" s="3">
        <f t="shared" si="6"/>
        <v>0.15539427944136122</v>
      </c>
      <c r="AF439" s="1">
        <v>0</v>
      </c>
      <c r="AG439" s="1" t="s">
        <v>40</v>
      </c>
      <c r="AH439" s="1" t="s">
        <v>41</v>
      </c>
      <c r="AI439" s="1">
        <v>3.08</v>
      </c>
      <c r="AJ439" s="1">
        <v>0</v>
      </c>
      <c r="AK439" s="1" t="s">
        <v>46</v>
      </c>
      <c r="AL439" s="1">
        <v>1</v>
      </c>
      <c r="AM439" s="1">
        <v>7</v>
      </c>
      <c r="AN439" s="1">
        <v>0</v>
      </c>
    </row>
    <row r="440" spans="1:40" hidden="1" x14ac:dyDescent="0.25">
      <c r="A440" s="1">
        <v>23079</v>
      </c>
      <c r="B440" s="1" t="s">
        <v>253</v>
      </c>
      <c r="C440" s="1">
        <v>23</v>
      </c>
      <c r="D440" s="1" t="s">
        <v>208</v>
      </c>
      <c r="E440" s="2">
        <v>3703</v>
      </c>
      <c r="F440" s="2">
        <v>93</v>
      </c>
      <c r="G440" s="2">
        <v>0</v>
      </c>
      <c r="H440" s="2">
        <v>1</v>
      </c>
      <c r="I440" s="75">
        <v>9</v>
      </c>
      <c r="J440">
        <v>60</v>
      </c>
      <c r="K440">
        <v>0</v>
      </c>
      <c r="L440">
        <v>1</v>
      </c>
      <c r="M440">
        <v>0</v>
      </c>
      <c r="N440">
        <v>281</v>
      </c>
      <c r="O440">
        <v>0</v>
      </c>
      <c r="P440">
        <v>30</v>
      </c>
      <c r="Q440">
        <v>32</v>
      </c>
      <c r="R440" s="2">
        <v>2151</v>
      </c>
      <c r="S440" s="2">
        <v>0</v>
      </c>
      <c r="T440" s="2">
        <v>147</v>
      </c>
      <c r="U440" s="75">
        <v>182</v>
      </c>
      <c r="V440" s="2">
        <v>443</v>
      </c>
      <c r="W440" s="2">
        <v>0</v>
      </c>
      <c r="X440" s="2">
        <v>26</v>
      </c>
      <c r="Y440" s="75">
        <v>19</v>
      </c>
      <c r="Z440" s="2">
        <v>292</v>
      </c>
      <c r="AA440" s="2">
        <v>0</v>
      </c>
      <c r="AB440" s="2">
        <v>11</v>
      </c>
      <c r="AC440" s="75">
        <v>35</v>
      </c>
      <c r="AD440" s="2">
        <v>22777</v>
      </c>
      <c r="AE440" s="3">
        <f t="shared" si="6"/>
        <v>0.16257628309259339</v>
      </c>
      <c r="AF440" s="1">
        <v>0</v>
      </c>
      <c r="AG440" s="1" t="s">
        <v>40</v>
      </c>
      <c r="AH440" s="1" t="s">
        <v>41</v>
      </c>
      <c r="AI440" s="1">
        <v>3.08</v>
      </c>
      <c r="AJ440" s="1">
        <v>0</v>
      </c>
      <c r="AK440" s="1" t="s">
        <v>46</v>
      </c>
      <c r="AL440" s="1">
        <v>31</v>
      </c>
      <c r="AM440" s="1">
        <v>50</v>
      </c>
      <c r="AN440" s="1">
        <v>0</v>
      </c>
    </row>
    <row r="441" spans="1:40" hidden="1" x14ac:dyDescent="0.25">
      <c r="A441" s="1">
        <v>23090</v>
      </c>
      <c r="B441" s="1" t="s">
        <v>472</v>
      </c>
      <c r="C441" s="1">
        <v>23</v>
      </c>
      <c r="D441" s="1" t="s">
        <v>208</v>
      </c>
      <c r="E441" s="2">
        <v>3785</v>
      </c>
      <c r="F441" s="2">
        <v>62</v>
      </c>
      <c r="G441" s="2">
        <v>0</v>
      </c>
      <c r="H441" s="2">
        <v>3</v>
      </c>
      <c r="I441" s="75">
        <v>3</v>
      </c>
      <c r="J441">
        <v>65</v>
      </c>
      <c r="K441">
        <v>0</v>
      </c>
      <c r="L441">
        <v>6</v>
      </c>
      <c r="M441">
        <v>5</v>
      </c>
      <c r="N441">
        <v>265</v>
      </c>
      <c r="O441">
        <v>0</v>
      </c>
      <c r="P441">
        <v>58</v>
      </c>
      <c r="Q441">
        <v>31</v>
      </c>
      <c r="R441" s="2">
        <v>2393</v>
      </c>
      <c r="S441" s="2">
        <v>1</v>
      </c>
      <c r="T441" s="2">
        <v>265</v>
      </c>
      <c r="U441" s="75">
        <v>162</v>
      </c>
      <c r="V441" s="2">
        <v>323</v>
      </c>
      <c r="W441" s="2">
        <v>0</v>
      </c>
      <c r="X441" s="2">
        <v>50</v>
      </c>
      <c r="Y441" s="75">
        <v>28</v>
      </c>
      <c r="Z441" s="2">
        <v>315</v>
      </c>
      <c r="AA441" s="2">
        <v>0</v>
      </c>
      <c r="AB441" s="2">
        <v>65</v>
      </c>
      <c r="AC441" s="75">
        <v>25</v>
      </c>
      <c r="AD441" s="2">
        <v>16563</v>
      </c>
      <c r="AE441" s="3">
        <f t="shared" si="6"/>
        <v>0.22852140312745275</v>
      </c>
      <c r="AF441" s="1">
        <v>0</v>
      </c>
      <c r="AG441" s="1" t="s">
        <v>44</v>
      </c>
      <c r="AH441" s="1" t="s">
        <v>45</v>
      </c>
      <c r="AI441" s="1">
        <v>3.08</v>
      </c>
      <c r="AJ441" s="1">
        <v>0</v>
      </c>
      <c r="AK441" s="1" t="s">
        <v>46</v>
      </c>
      <c r="AL441" s="1">
        <v>10</v>
      </c>
      <c r="AM441" s="1">
        <v>26</v>
      </c>
      <c r="AN441" s="1">
        <v>0</v>
      </c>
    </row>
    <row r="442" spans="1:40" hidden="1" x14ac:dyDescent="0.25">
      <c r="A442" s="1">
        <v>23162</v>
      </c>
      <c r="B442" s="1" t="s">
        <v>473</v>
      </c>
      <c r="C442" s="1">
        <v>23</v>
      </c>
      <c r="D442" s="1" t="s">
        <v>208</v>
      </c>
      <c r="E442" s="2">
        <v>8006</v>
      </c>
      <c r="F442" s="2">
        <v>102</v>
      </c>
      <c r="G442" s="2">
        <v>1</v>
      </c>
      <c r="H442" s="2">
        <v>1</v>
      </c>
      <c r="I442" s="75">
        <v>15</v>
      </c>
      <c r="J442">
        <v>51</v>
      </c>
      <c r="K442">
        <v>0</v>
      </c>
      <c r="L442">
        <v>4</v>
      </c>
      <c r="M442">
        <v>2</v>
      </c>
      <c r="N442">
        <v>305</v>
      </c>
      <c r="O442">
        <v>1</v>
      </c>
      <c r="P442">
        <v>50</v>
      </c>
      <c r="Q442">
        <v>42</v>
      </c>
      <c r="R442" s="2">
        <v>3730</v>
      </c>
      <c r="S442" s="2">
        <v>7</v>
      </c>
      <c r="T442" s="2">
        <v>237</v>
      </c>
      <c r="U442" s="75">
        <v>281</v>
      </c>
      <c r="V442" s="2">
        <v>613</v>
      </c>
      <c r="W442" s="2">
        <v>0</v>
      </c>
      <c r="X442" s="2">
        <v>50</v>
      </c>
      <c r="Y442" s="75">
        <v>58</v>
      </c>
      <c r="Z442" s="2">
        <v>376</v>
      </c>
      <c r="AA442" s="2">
        <v>1</v>
      </c>
      <c r="AB442" s="2">
        <v>37</v>
      </c>
      <c r="AC442" s="75">
        <v>42</v>
      </c>
      <c r="AD442" s="2">
        <v>114106</v>
      </c>
      <c r="AE442" s="3">
        <f t="shared" si="6"/>
        <v>7.0162831051828994E-2</v>
      </c>
      <c r="AF442" s="1">
        <v>0</v>
      </c>
      <c r="AG442" s="1" t="s">
        <v>44</v>
      </c>
      <c r="AH442" s="1" t="s">
        <v>45</v>
      </c>
      <c r="AI442" s="1">
        <v>3.08</v>
      </c>
      <c r="AJ442" s="1">
        <v>0</v>
      </c>
      <c r="AK442" s="1" t="s">
        <v>46</v>
      </c>
      <c r="AL442" s="1">
        <v>8</v>
      </c>
      <c r="AM442" s="1">
        <v>22</v>
      </c>
      <c r="AN442" s="1">
        <v>0</v>
      </c>
    </row>
    <row r="443" spans="1:40" hidden="1" x14ac:dyDescent="0.25">
      <c r="A443" s="1">
        <v>23168</v>
      </c>
      <c r="B443" s="1" t="s">
        <v>474</v>
      </c>
      <c r="C443" s="1">
        <v>23</v>
      </c>
      <c r="D443" s="1" t="s">
        <v>208</v>
      </c>
      <c r="E443" s="2">
        <v>660</v>
      </c>
      <c r="F443" s="2">
        <v>6</v>
      </c>
      <c r="G443" s="2">
        <v>0</v>
      </c>
      <c r="H443" s="2">
        <v>0</v>
      </c>
      <c r="I443" s="75">
        <v>2</v>
      </c>
      <c r="J443">
        <v>6</v>
      </c>
      <c r="K443">
        <v>0</v>
      </c>
      <c r="L443">
        <v>2</v>
      </c>
      <c r="M443">
        <v>1</v>
      </c>
      <c r="N443">
        <v>25</v>
      </c>
      <c r="O443">
        <v>2</v>
      </c>
      <c r="P443">
        <v>30</v>
      </c>
      <c r="Q443">
        <v>3</v>
      </c>
      <c r="R443" s="2">
        <v>101</v>
      </c>
      <c r="S443" s="2">
        <v>0</v>
      </c>
      <c r="T443" s="2">
        <v>175</v>
      </c>
      <c r="U443" s="75">
        <v>21</v>
      </c>
      <c r="V443" s="2">
        <v>8</v>
      </c>
      <c r="W443" s="2">
        <v>0</v>
      </c>
      <c r="X443" s="2">
        <v>42</v>
      </c>
      <c r="Y443" s="75">
        <v>3</v>
      </c>
      <c r="Z443" s="2">
        <v>7</v>
      </c>
      <c r="AA443" s="2">
        <v>0</v>
      </c>
      <c r="AB443" s="2">
        <v>22</v>
      </c>
      <c r="AC443" s="75">
        <v>1</v>
      </c>
      <c r="AD443" s="2">
        <v>19019</v>
      </c>
      <c r="AE443" s="3">
        <f t="shared" si="6"/>
        <v>3.4702139965297862E-2</v>
      </c>
      <c r="AF443" s="1">
        <v>0</v>
      </c>
      <c r="AG443" s="1" t="s">
        <v>40</v>
      </c>
      <c r="AH443" s="1" t="s">
        <v>45</v>
      </c>
      <c r="AI443" s="1">
        <v>3.08</v>
      </c>
      <c r="AJ443" s="1">
        <v>0</v>
      </c>
      <c r="AK443" s="1" t="s">
        <v>46</v>
      </c>
      <c r="AL443" s="1">
        <v>1</v>
      </c>
      <c r="AM443" s="1">
        <v>1</v>
      </c>
      <c r="AN443" s="1">
        <v>0</v>
      </c>
    </row>
    <row r="444" spans="1:40" hidden="1" x14ac:dyDescent="0.25">
      <c r="A444" s="1">
        <v>23182</v>
      </c>
      <c r="B444" s="1" t="s">
        <v>475</v>
      </c>
      <c r="C444" s="1">
        <v>23</v>
      </c>
      <c r="D444" s="1" t="s">
        <v>208</v>
      </c>
      <c r="E444" s="2">
        <v>3500</v>
      </c>
      <c r="F444" s="2">
        <v>52</v>
      </c>
      <c r="G444" s="2">
        <v>0</v>
      </c>
      <c r="H444" s="2">
        <v>5</v>
      </c>
      <c r="I444" s="75">
        <v>0</v>
      </c>
      <c r="J444">
        <v>39</v>
      </c>
      <c r="K444">
        <v>0</v>
      </c>
      <c r="L444">
        <v>5</v>
      </c>
      <c r="M444">
        <v>3</v>
      </c>
      <c r="N444">
        <v>337</v>
      </c>
      <c r="O444">
        <v>0</v>
      </c>
      <c r="P444">
        <v>125</v>
      </c>
      <c r="Q444">
        <v>31</v>
      </c>
      <c r="R444" s="2">
        <v>973</v>
      </c>
      <c r="S444" s="2">
        <v>0</v>
      </c>
      <c r="T444" s="2">
        <v>391</v>
      </c>
      <c r="U444" s="75">
        <v>78</v>
      </c>
      <c r="V444" s="2">
        <v>267</v>
      </c>
      <c r="W444" s="2">
        <v>0</v>
      </c>
      <c r="X444" s="2">
        <v>138</v>
      </c>
      <c r="Y444" s="75">
        <v>11</v>
      </c>
      <c r="Z444" s="2">
        <v>244</v>
      </c>
      <c r="AA444" s="2">
        <v>0</v>
      </c>
      <c r="AB444" s="2">
        <v>120</v>
      </c>
      <c r="AC444" s="75">
        <v>26</v>
      </c>
      <c r="AD444" s="2">
        <v>51639</v>
      </c>
      <c r="AE444" s="3">
        <f t="shared" si="6"/>
        <v>6.777822963264199E-2</v>
      </c>
      <c r="AF444" s="1">
        <v>0</v>
      </c>
      <c r="AG444" s="1" t="s">
        <v>40</v>
      </c>
      <c r="AH444" s="1" t="s">
        <v>45</v>
      </c>
      <c r="AI444" s="1">
        <v>3.08</v>
      </c>
      <c r="AJ444" s="1">
        <v>0</v>
      </c>
      <c r="AK444" s="1" t="s">
        <v>46</v>
      </c>
      <c r="AL444" s="1">
        <v>14</v>
      </c>
      <c r="AM444" s="1">
        <v>8</v>
      </c>
      <c r="AN444" s="1">
        <v>0</v>
      </c>
    </row>
    <row r="445" spans="1:40" hidden="1" x14ac:dyDescent="0.25">
      <c r="A445" s="1">
        <v>23189</v>
      </c>
      <c r="B445" s="1" t="s">
        <v>476</v>
      </c>
      <c r="C445" s="1">
        <v>23</v>
      </c>
      <c r="D445" s="1" t="s">
        <v>208</v>
      </c>
      <c r="E445" s="2">
        <v>3454</v>
      </c>
      <c r="F445" s="2">
        <v>66</v>
      </c>
      <c r="G445" s="2">
        <v>0</v>
      </c>
      <c r="H445" s="2">
        <v>3</v>
      </c>
      <c r="I445" s="75">
        <v>2</v>
      </c>
      <c r="J445">
        <v>48</v>
      </c>
      <c r="K445">
        <v>0</v>
      </c>
      <c r="L445">
        <v>8</v>
      </c>
      <c r="M445">
        <v>2</v>
      </c>
      <c r="N445">
        <v>367</v>
      </c>
      <c r="O445">
        <v>0</v>
      </c>
      <c r="P445">
        <v>70</v>
      </c>
      <c r="Q445">
        <v>21</v>
      </c>
      <c r="R445" s="2">
        <v>1602</v>
      </c>
      <c r="S445" s="2">
        <v>0</v>
      </c>
      <c r="T445" s="2">
        <v>282</v>
      </c>
      <c r="U445" s="75">
        <v>88</v>
      </c>
      <c r="V445" s="2">
        <v>359</v>
      </c>
      <c r="W445" s="2">
        <v>0</v>
      </c>
      <c r="X445" s="2">
        <v>56</v>
      </c>
      <c r="Y445" s="75">
        <v>3</v>
      </c>
      <c r="Z445" s="2">
        <v>134</v>
      </c>
      <c r="AA445" s="2">
        <v>0</v>
      </c>
      <c r="AB445" s="2">
        <v>40</v>
      </c>
      <c r="AC445" s="75">
        <v>8</v>
      </c>
      <c r="AD445" s="2">
        <v>63710</v>
      </c>
      <c r="AE445" s="3">
        <f t="shared" si="6"/>
        <v>5.4214409040966881E-2</v>
      </c>
      <c r="AF445" s="1">
        <v>0</v>
      </c>
      <c r="AG445" s="1" t="s">
        <v>40</v>
      </c>
      <c r="AH445" s="1" t="s">
        <v>45</v>
      </c>
      <c r="AI445" s="1">
        <v>3.08</v>
      </c>
      <c r="AJ445" s="1">
        <v>0</v>
      </c>
      <c r="AK445" s="1" t="s">
        <v>46</v>
      </c>
      <c r="AL445" s="1">
        <v>12</v>
      </c>
      <c r="AM445" s="1">
        <v>12</v>
      </c>
      <c r="AN445" s="1">
        <v>0</v>
      </c>
    </row>
    <row r="446" spans="1:40" hidden="1" x14ac:dyDescent="0.25">
      <c r="A446" s="1">
        <v>23300</v>
      </c>
      <c r="B446" s="1" t="s">
        <v>477</v>
      </c>
      <c r="C446" s="1">
        <v>23</v>
      </c>
      <c r="D446" s="1" t="s">
        <v>208</v>
      </c>
      <c r="E446" s="2">
        <v>1710</v>
      </c>
      <c r="F446" s="2">
        <v>28</v>
      </c>
      <c r="G446" s="2">
        <v>0</v>
      </c>
      <c r="H446" s="2">
        <v>1</v>
      </c>
      <c r="I446" s="75">
        <v>8</v>
      </c>
      <c r="J446">
        <v>13</v>
      </c>
      <c r="K446">
        <v>0</v>
      </c>
      <c r="L446">
        <v>1</v>
      </c>
      <c r="M446">
        <v>1</v>
      </c>
      <c r="N446">
        <v>87</v>
      </c>
      <c r="O446">
        <v>0</v>
      </c>
      <c r="P446">
        <v>2</v>
      </c>
      <c r="Q446">
        <v>6</v>
      </c>
      <c r="R446" s="2">
        <v>690</v>
      </c>
      <c r="S446" s="2">
        <v>0</v>
      </c>
      <c r="T446" s="2">
        <v>31</v>
      </c>
      <c r="U446" s="75">
        <v>45</v>
      </c>
      <c r="V446" s="2">
        <v>99</v>
      </c>
      <c r="W446" s="2">
        <v>0</v>
      </c>
      <c r="X446" s="2">
        <v>3</v>
      </c>
      <c r="Y446" s="75">
        <v>8</v>
      </c>
      <c r="Z446" s="2">
        <v>73</v>
      </c>
      <c r="AA446" s="2">
        <v>0</v>
      </c>
      <c r="AB446" s="2">
        <v>6</v>
      </c>
      <c r="AC446" s="75">
        <v>7</v>
      </c>
      <c r="AD446" s="2">
        <v>20538</v>
      </c>
      <c r="AE446" s="3">
        <f t="shared" si="6"/>
        <v>8.3260297984224366E-2</v>
      </c>
      <c r="AF446" s="1">
        <v>0</v>
      </c>
      <c r="AG446" s="1" t="s">
        <v>40</v>
      </c>
      <c r="AH446" s="1" t="s">
        <v>45</v>
      </c>
      <c r="AI446" s="1">
        <v>3.08</v>
      </c>
      <c r="AJ446" s="1">
        <v>0</v>
      </c>
      <c r="AK446" s="1" t="s">
        <v>46</v>
      </c>
      <c r="AL446" s="1">
        <v>3</v>
      </c>
      <c r="AM446" s="1">
        <v>1</v>
      </c>
      <c r="AN446" s="1">
        <v>0</v>
      </c>
    </row>
    <row r="447" spans="1:40" hidden="1" x14ac:dyDescent="0.25">
      <c r="A447" s="1">
        <v>23350</v>
      </c>
      <c r="B447" s="1" t="s">
        <v>478</v>
      </c>
      <c r="C447" s="1">
        <v>23</v>
      </c>
      <c r="D447" s="1" t="s">
        <v>208</v>
      </c>
      <c r="E447" s="2">
        <v>3933</v>
      </c>
      <c r="F447" s="2">
        <v>47</v>
      </c>
      <c r="G447" s="2">
        <v>0</v>
      </c>
      <c r="H447" s="2">
        <v>3</v>
      </c>
      <c r="I447" s="75">
        <v>4</v>
      </c>
      <c r="J447">
        <v>50</v>
      </c>
      <c r="K447">
        <v>0</v>
      </c>
      <c r="L447">
        <v>5</v>
      </c>
      <c r="M447">
        <v>5</v>
      </c>
      <c r="N447">
        <v>597</v>
      </c>
      <c r="O447">
        <v>0</v>
      </c>
      <c r="P447">
        <v>144</v>
      </c>
      <c r="Q447">
        <v>36</v>
      </c>
      <c r="R447" s="2">
        <v>2094</v>
      </c>
      <c r="S447" s="2">
        <v>0</v>
      </c>
      <c r="T447" s="2">
        <v>283</v>
      </c>
      <c r="U447" s="75">
        <v>135</v>
      </c>
      <c r="V447" s="2">
        <v>587</v>
      </c>
      <c r="W447" s="2">
        <v>0</v>
      </c>
      <c r="X447" s="2">
        <v>83</v>
      </c>
      <c r="Y447" s="75">
        <v>35</v>
      </c>
      <c r="Z447" s="2">
        <v>327</v>
      </c>
      <c r="AA447" s="2">
        <v>0</v>
      </c>
      <c r="AB447" s="2">
        <v>72</v>
      </c>
      <c r="AC447" s="75">
        <v>36</v>
      </c>
      <c r="AD447" s="2">
        <v>15806</v>
      </c>
      <c r="AE447" s="3">
        <f t="shared" si="6"/>
        <v>0.24882955839554599</v>
      </c>
      <c r="AF447" s="1">
        <v>0</v>
      </c>
      <c r="AG447" s="1" t="s">
        <v>44</v>
      </c>
      <c r="AH447" s="1" t="s">
        <v>45</v>
      </c>
      <c r="AI447" s="1">
        <v>3.08</v>
      </c>
      <c r="AJ447" s="1">
        <v>0</v>
      </c>
      <c r="AK447" s="1" t="s">
        <v>46</v>
      </c>
      <c r="AL447" s="1">
        <v>2</v>
      </c>
      <c r="AM447" s="1">
        <v>141</v>
      </c>
      <c r="AN447" s="1">
        <v>0</v>
      </c>
    </row>
    <row r="448" spans="1:40" hidden="1" x14ac:dyDescent="0.25">
      <c r="A448" s="1">
        <v>23417</v>
      </c>
      <c r="B448" s="1" t="s">
        <v>479</v>
      </c>
      <c r="C448" s="1">
        <v>23</v>
      </c>
      <c r="D448" s="1" t="s">
        <v>208</v>
      </c>
      <c r="E448" s="2">
        <v>5220</v>
      </c>
      <c r="F448" s="2">
        <v>83</v>
      </c>
      <c r="G448" s="2">
        <v>1</v>
      </c>
      <c r="H448" s="2">
        <v>9</v>
      </c>
      <c r="I448" s="75">
        <v>5</v>
      </c>
      <c r="J448">
        <v>46</v>
      </c>
      <c r="K448">
        <v>0</v>
      </c>
      <c r="L448">
        <v>1</v>
      </c>
      <c r="M448">
        <v>2</v>
      </c>
      <c r="N448">
        <v>291</v>
      </c>
      <c r="O448">
        <v>0</v>
      </c>
      <c r="P448">
        <v>37</v>
      </c>
      <c r="Q448">
        <v>60</v>
      </c>
      <c r="R448" s="2">
        <v>2312</v>
      </c>
      <c r="S448" s="2">
        <v>3</v>
      </c>
      <c r="T448" s="2">
        <v>224</v>
      </c>
      <c r="U448" s="75">
        <v>298</v>
      </c>
      <c r="V448" s="2">
        <v>342</v>
      </c>
      <c r="W448" s="2">
        <v>0</v>
      </c>
      <c r="X448" s="2">
        <v>32</v>
      </c>
      <c r="Y448" s="75">
        <v>37</v>
      </c>
      <c r="Z448" s="2">
        <v>199</v>
      </c>
      <c r="AA448" s="2">
        <v>0</v>
      </c>
      <c r="AB448" s="2">
        <v>33</v>
      </c>
      <c r="AC448" s="75">
        <v>29</v>
      </c>
      <c r="AD448" s="2">
        <v>118451</v>
      </c>
      <c r="AE448" s="3">
        <f t="shared" si="6"/>
        <v>4.4068855476104042E-2</v>
      </c>
      <c r="AF448" s="1">
        <v>0</v>
      </c>
      <c r="AG448" s="1" t="s">
        <v>44</v>
      </c>
      <c r="AH448" s="1" t="s">
        <v>45</v>
      </c>
      <c r="AI448" s="1">
        <v>3.08</v>
      </c>
      <c r="AJ448" s="1">
        <v>1</v>
      </c>
      <c r="AK448" s="1" t="s">
        <v>42</v>
      </c>
      <c r="AL448" s="1">
        <v>3</v>
      </c>
      <c r="AM448" s="1">
        <v>8</v>
      </c>
      <c r="AN448" s="1">
        <v>0</v>
      </c>
    </row>
    <row r="449" spans="1:40" hidden="1" x14ac:dyDescent="0.25">
      <c r="A449" s="1">
        <v>23419</v>
      </c>
      <c r="B449" s="1" t="s">
        <v>480</v>
      </c>
      <c r="C449" s="1">
        <v>23</v>
      </c>
      <c r="D449" s="1" t="s">
        <v>208</v>
      </c>
      <c r="E449" s="2">
        <v>4655</v>
      </c>
      <c r="F449" s="2">
        <v>70</v>
      </c>
      <c r="G449" s="2">
        <v>0</v>
      </c>
      <c r="H449" s="2">
        <v>0</v>
      </c>
      <c r="I449" s="75">
        <v>4</v>
      </c>
      <c r="J449">
        <v>50</v>
      </c>
      <c r="K449">
        <v>0</v>
      </c>
      <c r="L449">
        <v>2</v>
      </c>
      <c r="M449">
        <v>5</v>
      </c>
      <c r="N449">
        <v>399</v>
      </c>
      <c r="O449">
        <v>0</v>
      </c>
      <c r="P449">
        <v>20</v>
      </c>
      <c r="Q449">
        <v>150</v>
      </c>
      <c r="R449" s="2">
        <v>2388</v>
      </c>
      <c r="S449" s="2">
        <v>1</v>
      </c>
      <c r="T449" s="2">
        <v>90</v>
      </c>
      <c r="U449" s="75">
        <v>611</v>
      </c>
      <c r="V449" s="2">
        <v>275</v>
      </c>
      <c r="W449" s="2">
        <v>0</v>
      </c>
      <c r="X449" s="2">
        <v>6</v>
      </c>
      <c r="Y449" s="75">
        <v>64</v>
      </c>
      <c r="Z449" s="2">
        <v>216</v>
      </c>
      <c r="AA449" s="2">
        <v>0</v>
      </c>
      <c r="AB449" s="2">
        <v>19</v>
      </c>
      <c r="AC449" s="75">
        <v>59</v>
      </c>
      <c r="AD449" s="2">
        <v>20339</v>
      </c>
      <c r="AE449" s="3">
        <f t="shared" si="6"/>
        <v>0.22887064260779783</v>
      </c>
      <c r="AF449" s="1">
        <v>0</v>
      </c>
      <c r="AG449" s="1" t="s">
        <v>40</v>
      </c>
      <c r="AH449" s="1" t="s">
        <v>45</v>
      </c>
      <c r="AI449" s="1">
        <v>3.08</v>
      </c>
      <c r="AJ449" s="1">
        <v>0</v>
      </c>
      <c r="AK449" s="1" t="s">
        <v>46</v>
      </c>
      <c r="AL449" s="1">
        <v>5</v>
      </c>
      <c r="AM449" s="1">
        <v>18</v>
      </c>
      <c r="AN449" s="1">
        <v>0</v>
      </c>
    </row>
    <row r="450" spans="1:40" hidden="1" x14ac:dyDescent="0.25">
      <c r="A450" s="1">
        <v>23464</v>
      </c>
      <c r="B450" s="1" t="s">
        <v>481</v>
      </c>
      <c r="C450" s="1">
        <v>23</v>
      </c>
      <c r="D450" s="1" t="s">
        <v>208</v>
      </c>
      <c r="E450" s="2">
        <v>842</v>
      </c>
      <c r="F450" s="2">
        <v>16</v>
      </c>
      <c r="G450" s="2">
        <v>0</v>
      </c>
      <c r="H450" s="2">
        <v>2</v>
      </c>
      <c r="I450" s="75">
        <v>3</v>
      </c>
      <c r="J450">
        <v>9</v>
      </c>
      <c r="K450">
        <v>0</v>
      </c>
      <c r="L450">
        <v>0</v>
      </c>
      <c r="M450">
        <v>0</v>
      </c>
      <c r="N450">
        <v>47</v>
      </c>
      <c r="O450">
        <v>0</v>
      </c>
      <c r="P450">
        <v>32</v>
      </c>
      <c r="Q450">
        <v>8</v>
      </c>
      <c r="R450" s="2">
        <v>264</v>
      </c>
      <c r="S450" s="2">
        <v>0</v>
      </c>
      <c r="T450" s="2">
        <v>139</v>
      </c>
      <c r="U450" s="75">
        <v>29</v>
      </c>
      <c r="V450" s="2">
        <v>66</v>
      </c>
      <c r="W450" s="2">
        <v>0</v>
      </c>
      <c r="X450" s="2">
        <v>21</v>
      </c>
      <c r="Y450" s="75">
        <v>2</v>
      </c>
      <c r="Z450" s="2">
        <v>34</v>
      </c>
      <c r="AA450" s="2">
        <v>0</v>
      </c>
      <c r="AB450" s="2">
        <v>14</v>
      </c>
      <c r="AC450" s="75">
        <v>3</v>
      </c>
      <c r="AD450" s="2">
        <v>21094</v>
      </c>
      <c r="AE450" s="3">
        <f t="shared" ref="AE450:AE513" si="7">E450/AD450</f>
        <v>3.9916563951834648E-2</v>
      </c>
      <c r="AF450" s="1">
        <v>0</v>
      </c>
      <c r="AG450" s="1" t="s">
        <v>40</v>
      </c>
      <c r="AH450" s="1" t="s">
        <v>45</v>
      </c>
      <c r="AI450" s="1">
        <v>3.08</v>
      </c>
      <c r="AJ450" s="1">
        <v>0</v>
      </c>
      <c r="AK450" s="1" t="s">
        <v>46</v>
      </c>
      <c r="AL450" s="1">
        <v>3</v>
      </c>
      <c r="AM450" s="1">
        <v>1</v>
      </c>
      <c r="AN450" s="1">
        <v>0</v>
      </c>
    </row>
    <row r="451" spans="1:40" hidden="1" x14ac:dyDescent="0.25">
      <c r="A451" s="1">
        <v>23466</v>
      </c>
      <c r="B451" s="1" t="s">
        <v>482</v>
      </c>
      <c r="C451" s="1">
        <v>23</v>
      </c>
      <c r="D451" s="1" t="s">
        <v>208</v>
      </c>
      <c r="E451" s="2">
        <v>32899</v>
      </c>
      <c r="F451" s="2">
        <v>504</v>
      </c>
      <c r="G451" s="2">
        <v>1</v>
      </c>
      <c r="H451" s="2">
        <v>39</v>
      </c>
      <c r="I451" s="75">
        <v>46</v>
      </c>
      <c r="J451">
        <v>336</v>
      </c>
      <c r="K451">
        <v>0</v>
      </c>
      <c r="L451">
        <v>31</v>
      </c>
      <c r="M451">
        <v>18</v>
      </c>
      <c r="N451">
        <v>3786</v>
      </c>
      <c r="O451">
        <v>0</v>
      </c>
      <c r="P451">
        <v>681</v>
      </c>
      <c r="Q451">
        <v>394</v>
      </c>
      <c r="R451" s="2">
        <v>15371</v>
      </c>
      <c r="S451" s="2">
        <v>3</v>
      </c>
      <c r="T451" s="2">
        <v>2042</v>
      </c>
      <c r="U451" s="75">
        <v>1916</v>
      </c>
      <c r="V451" s="2">
        <v>3089</v>
      </c>
      <c r="W451" s="2">
        <v>0</v>
      </c>
      <c r="X451" s="2">
        <v>341</v>
      </c>
      <c r="Y451" s="75">
        <v>377</v>
      </c>
      <c r="Z451" s="2">
        <v>2084</v>
      </c>
      <c r="AA451" s="2">
        <v>1</v>
      </c>
      <c r="AB451" s="2">
        <v>362</v>
      </c>
      <c r="AC451" s="75">
        <v>335</v>
      </c>
      <c r="AD451" s="2">
        <v>86647</v>
      </c>
      <c r="AE451" s="3">
        <f t="shared" si="7"/>
        <v>0.3796900065784159</v>
      </c>
      <c r="AF451" s="1">
        <v>0</v>
      </c>
      <c r="AG451" s="1" t="s">
        <v>44</v>
      </c>
      <c r="AH451" s="1" t="s">
        <v>41</v>
      </c>
      <c r="AI451" s="1">
        <v>3.08</v>
      </c>
      <c r="AJ451" s="1">
        <v>0</v>
      </c>
      <c r="AK451" s="1" t="s">
        <v>46</v>
      </c>
      <c r="AL451" s="1">
        <v>165</v>
      </c>
      <c r="AM451" s="1">
        <v>535</v>
      </c>
      <c r="AN451" s="1">
        <v>1</v>
      </c>
    </row>
    <row r="452" spans="1:40" hidden="1" x14ac:dyDescent="0.25">
      <c r="A452" s="1">
        <v>23500</v>
      </c>
      <c r="B452" s="1" t="s">
        <v>483</v>
      </c>
      <c r="C452" s="1">
        <v>23</v>
      </c>
      <c r="D452" s="1" t="s">
        <v>208</v>
      </c>
      <c r="E452" s="2">
        <v>3084</v>
      </c>
      <c r="F452" s="2">
        <v>37</v>
      </c>
      <c r="G452" s="2">
        <v>0</v>
      </c>
      <c r="H452" s="2">
        <v>1</v>
      </c>
      <c r="I452" s="75">
        <v>13</v>
      </c>
      <c r="J452">
        <v>28</v>
      </c>
      <c r="K452">
        <v>0</v>
      </c>
      <c r="L452">
        <v>0</v>
      </c>
      <c r="M452">
        <v>4</v>
      </c>
      <c r="N452">
        <v>157</v>
      </c>
      <c r="O452">
        <v>0</v>
      </c>
      <c r="P452">
        <v>11</v>
      </c>
      <c r="Q452">
        <v>162</v>
      </c>
      <c r="R452" s="2">
        <v>1504</v>
      </c>
      <c r="S452" s="2">
        <v>0</v>
      </c>
      <c r="T452" s="2">
        <v>64</v>
      </c>
      <c r="U452" s="75">
        <v>615</v>
      </c>
      <c r="V452" s="2">
        <v>303</v>
      </c>
      <c r="W452" s="2">
        <v>0</v>
      </c>
      <c r="X452" s="2">
        <v>7</v>
      </c>
      <c r="Y452" s="75">
        <v>133</v>
      </c>
      <c r="Z452" s="2">
        <v>358</v>
      </c>
      <c r="AA452" s="2">
        <v>0</v>
      </c>
      <c r="AB452" s="2">
        <v>19</v>
      </c>
      <c r="AC452" s="75">
        <v>218</v>
      </c>
      <c r="AD452" s="2">
        <v>32414</v>
      </c>
      <c r="AE452" s="3">
        <f t="shared" si="7"/>
        <v>9.5144073548466712E-2</v>
      </c>
      <c r="AF452" s="1">
        <v>0</v>
      </c>
      <c r="AG452" s="1" t="s">
        <v>44</v>
      </c>
      <c r="AH452" s="1" t="s">
        <v>45</v>
      </c>
      <c r="AI452" s="1">
        <v>3.08</v>
      </c>
      <c r="AJ452" s="1">
        <v>0</v>
      </c>
      <c r="AK452" s="1" t="s">
        <v>46</v>
      </c>
      <c r="AL452" s="1">
        <v>17</v>
      </c>
      <c r="AM452" s="1">
        <v>9</v>
      </c>
      <c r="AN452" s="1">
        <v>0</v>
      </c>
    </row>
    <row r="453" spans="1:40" hidden="1" x14ac:dyDescent="0.25">
      <c r="A453" s="1">
        <v>23555</v>
      </c>
      <c r="B453" s="1" t="s">
        <v>484</v>
      </c>
      <c r="C453" s="1">
        <v>23</v>
      </c>
      <c r="D453" s="1" t="s">
        <v>208</v>
      </c>
      <c r="E453" s="2">
        <v>11153</v>
      </c>
      <c r="F453" s="2">
        <v>155</v>
      </c>
      <c r="G453" s="2">
        <v>1</v>
      </c>
      <c r="H453" s="2">
        <v>2</v>
      </c>
      <c r="I453" s="75">
        <v>14</v>
      </c>
      <c r="J453">
        <v>109</v>
      </c>
      <c r="K453">
        <v>0</v>
      </c>
      <c r="L453">
        <v>5</v>
      </c>
      <c r="M453">
        <v>11</v>
      </c>
      <c r="N453">
        <v>628</v>
      </c>
      <c r="O453">
        <v>0</v>
      </c>
      <c r="P453">
        <v>115</v>
      </c>
      <c r="Q453">
        <v>107</v>
      </c>
      <c r="R453" s="2">
        <v>4627</v>
      </c>
      <c r="S453" s="2">
        <v>0</v>
      </c>
      <c r="T453" s="2">
        <v>480</v>
      </c>
      <c r="U453" s="75">
        <v>425</v>
      </c>
      <c r="V453" s="2">
        <v>1543</v>
      </c>
      <c r="W453" s="2">
        <v>1</v>
      </c>
      <c r="X453" s="2">
        <v>114</v>
      </c>
      <c r="Y453" s="75">
        <v>130</v>
      </c>
      <c r="Z453" s="2">
        <v>1044</v>
      </c>
      <c r="AA453" s="2">
        <v>0</v>
      </c>
      <c r="AB453" s="2">
        <v>118</v>
      </c>
      <c r="AC453" s="75">
        <v>130</v>
      </c>
      <c r="AD453" s="2">
        <v>68822</v>
      </c>
      <c r="AE453" s="3">
        <f t="shared" si="7"/>
        <v>0.16205573799075876</v>
      </c>
      <c r="AF453" s="1">
        <v>0</v>
      </c>
      <c r="AG453" s="1" t="s">
        <v>40</v>
      </c>
      <c r="AH453" s="1" t="s">
        <v>45</v>
      </c>
      <c r="AI453" s="1">
        <v>3.08</v>
      </c>
      <c r="AJ453" s="1">
        <v>0</v>
      </c>
      <c r="AK453" s="1" t="s">
        <v>46</v>
      </c>
      <c r="AL453" s="1">
        <v>9</v>
      </c>
      <c r="AM453" s="1">
        <v>29</v>
      </c>
      <c r="AN453" s="1">
        <v>0</v>
      </c>
    </row>
    <row r="454" spans="1:40" hidden="1" x14ac:dyDescent="0.25">
      <c r="A454" s="1">
        <v>23570</v>
      </c>
      <c r="B454" s="1" t="s">
        <v>485</v>
      </c>
      <c r="C454" s="1">
        <v>23</v>
      </c>
      <c r="D454" s="1" t="s">
        <v>208</v>
      </c>
      <c r="E454" s="2">
        <v>5027</v>
      </c>
      <c r="F454" s="2">
        <v>86</v>
      </c>
      <c r="G454" s="2">
        <v>0</v>
      </c>
      <c r="H454" s="2">
        <v>7</v>
      </c>
      <c r="I454" s="75">
        <v>2</v>
      </c>
      <c r="J454">
        <v>68</v>
      </c>
      <c r="K454">
        <v>0</v>
      </c>
      <c r="L454">
        <v>2</v>
      </c>
      <c r="M454">
        <v>2</v>
      </c>
      <c r="N454">
        <v>839</v>
      </c>
      <c r="O454">
        <v>0</v>
      </c>
      <c r="P454">
        <v>142</v>
      </c>
      <c r="Q454">
        <v>33</v>
      </c>
      <c r="R454" s="2">
        <v>2623</v>
      </c>
      <c r="S454" s="2">
        <v>0</v>
      </c>
      <c r="T454" s="2">
        <v>524</v>
      </c>
      <c r="U454" s="75">
        <v>114</v>
      </c>
      <c r="V454" s="2">
        <v>496</v>
      </c>
      <c r="W454" s="2">
        <v>0</v>
      </c>
      <c r="X454" s="2">
        <v>106</v>
      </c>
      <c r="Y454" s="75">
        <v>21</v>
      </c>
      <c r="Z454" s="2">
        <v>355</v>
      </c>
      <c r="AA454" s="2">
        <v>0</v>
      </c>
      <c r="AB454" s="2">
        <v>85</v>
      </c>
      <c r="AC454" s="75">
        <v>20</v>
      </c>
      <c r="AD454" s="2">
        <v>38645</v>
      </c>
      <c r="AE454" s="3">
        <f t="shared" si="7"/>
        <v>0.13008151119161598</v>
      </c>
      <c r="AF454" s="1">
        <v>0</v>
      </c>
      <c r="AG454" s="1" t="s">
        <v>40</v>
      </c>
      <c r="AH454" s="1" t="s">
        <v>45</v>
      </c>
      <c r="AI454" s="1">
        <v>3.08</v>
      </c>
      <c r="AJ454" s="1">
        <v>0</v>
      </c>
      <c r="AK454" s="1" t="s">
        <v>46</v>
      </c>
      <c r="AL454" s="1">
        <v>3</v>
      </c>
      <c r="AM454" s="1">
        <v>157</v>
      </c>
      <c r="AN454" s="1">
        <v>0</v>
      </c>
    </row>
    <row r="455" spans="1:40" hidden="1" x14ac:dyDescent="0.25">
      <c r="A455" s="1">
        <v>23574</v>
      </c>
      <c r="B455" s="1" t="s">
        <v>486</v>
      </c>
      <c r="C455" s="1">
        <v>23</v>
      </c>
      <c r="D455" s="1" t="s">
        <v>208</v>
      </c>
      <c r="E455" s="2">
        <v>2925</v>
      </c>
      <c r="F455" s="2">
        <v>33</v>
      </c>
      <c r="G455" s="2">
        <v>0</v>
      </c>
      <c r="H455" s="2">
        <v>0</v>
      </c>
      <c r="I455" s="75">
        <v>5</v>
      </c>
      <c r="J455">
        <v>24</v>
      </c>
      <c r="K455">
        <v>0</v>
      </c>
      <c r="L455">
        <v>2</v>
      </c>
      <c r="M455">
        <v>0</v>
      </c>
      <c r="N455">
        <v>153</v>
      </c>
      <c r="O455">
        <v>0</v>
      </c>
      <c r="P455">
        <v>12</v>
      </c>
      <c r="Q455">
        <v>40</v>
      </c>
      <c r="R455" s="2">
        <v>1821</v>
      </c>
      <c r="S455" s="2">
        <v>3</v>
      </c>
      <c r="T455" s="2">
        <v>88</v>
      </c>
      <c r="U455" s="75">
        <v>232</v>
      </c>
      <c r="V455" s="2">
        <v>183</v>
      </c>
      <c r="W455" s="2">
        <v>0</v>
      </c>
      <c r="X455" s="2">
        <v>3</v>
      </c>
      <c r="Y455" s="75">
        <v>40</v>
      </c>
      <c r="Z455" s="2">
        <v>163</v>
      </c>
      <c r="AA455" s="2">
        <v>0</v>
      </c>
      <c r="AB455" s="2">
        <v>6</v>
      </c>
      <c r="AC455" s="75">
        <v>36</v>
      </c>
      <c r="AD455" s="2">
        <v>25717</v>
      </c>
      <c r="AE455" s="3">
        <f t="shared" si="7"/>
        <v>0.11373799432282149</v>
      </c>
      <c r="AF455" s="1">
        <v>0</v>
      </c>
      <c r="AG455" s="1" t="s">
        <v>40</v>
      </c>
      <c r="AH455" s="1" t="s">
        <v>45</v>
      </c>
      <c r="AI455" s="1">
        <v>3.08</v>
      </c>
      <c r="AJ455" s="1">
        <v>0</v>
      </c>
      <c r="AK455" s="1" t="s">
        <v>46</v>
      </c>
      <c r="AL455" s="1">
        <v>5</v>
      </c>
      <c r="AM455" s="1">
        <v>5</v>
      </c>
      <c r="AN455" s="1">
        <v>0</v>
      </c>
    </row>
    <row r="456" spans="1:40" hidden="1" x14ac:dyDescent="0.25">
      <c r="A456" s="1">
        <v>23580</v>
      </c>
      <c r="B456" s="1" t="s">
        <v>487</v>
      </c>
      <c r="C456" s="1">
        <v>23</v>
      </c>
      <c r="D456" s="1" t="s">
        <v>208</v>
      </c>
      <c r="E456" s="2">
        <v>26932</v>
      </c>
      <c r="F456" s="2">
        <v>291</v>
      </c>
      <c r="G456" s="2">
        <v>1</v>
      </c>
      <c r="H456" s="2">
        <v>44</v>
      </c>
      <c r="I456" s="75">
        <v>19</v>
      </c>
      <c r="J456">
        <v>417</v>
      </c>
      <c r="K456">
        <v>0</v>
      </c>
      <c r="L456">
        <v>68</v>
      </c>
      <c r="M456">
        <v>12</v>
      </c>
      <c r="N456">
        <v>4237</v>
      </c>
      <c r="O456">
        <v>0</v>
      </c>
      <c r="P456">
        <v>1609</v>
      </c>
      <c r="Q456">
        <v>340</v>
      </c>
      <c r="R456" s="2">
        <v>13100</v>
      </c>
      <c r="S456" s="2">
        <v>10</v>
      </c>
      <c r="T456" s="2">
        <v>3456</v>
      </c>
      <c r="U456" s="75">
        <v>1171</v>
      </c>
      <c r="V456" s="2">
        <v>2717</v>
      </c>
      <c r="W456" s="2">
        <v>3</v>
      </c>
      <c r="X456" s="2">
        <v>619</v>
      </c>
      <c r="Y456" s="75">
        <v>246</v>
      </c>
      <c r="Z456" s="2">
        <v>1496</v>
      </c>
      <c r="AA456" s="2">
        <v>2</v>
      </c>
      <c r="AB456" s="2">
        <v>569</v>
      </c>
      <c r="AC456" s="75">
        <v>158</v>
      </c>
      <c r="AD456" s="2">
        <v>45416</v>
      </c>
      <c r="AE456" s="3">
        <f t="shared" si="7"/>
        <v>0.59300686982561213</v>
      </c>
      <c r="AF456" s="1">
        <v>0</v>
      </c>
      <c r="AG456" s="1" t="s">
        <v>44</v>
      </c>
      <c r="AH456" s="1" t="s">
        <v>41</v>
      </c>
      <c r="AI456" s="1">
        <v>3.08</v>
      </c>
      <c r="AJ456" s="1">
        <v>0</v>
      </c>
      <c r="AK456" s="1" t="s">
        <v>46</v>
      </c>
      <c r="AL456" s="1">
        <v>100</v>
      </c>
      <c r="AM456" s="1">
        <v>1341</v>
      </c>
      <c r="AN456" s="1">
        <v>2</v>
      </c>
    </row>
    <row r="457" spans="1:40" hidden="1" x14ac:dyDescent="0.25">
      <c r="A457" s="1">
        <v>23586</v>
      </c>
      <c r="B457" s="1" t="s">
        <v>488</v>
      </c>
      <c r="C457" s="1">
        <v>23</v>
      </c>
      <c r="D457" s="1" t="s">
        <v>208</v>
      </c>
      <c r="E457" s="2">
        <v>870</v>
      </c>
      <c r="F457" s="2">
        <v>11</v>
      </c>
      <c r="G457" s="2">
        <v>0</v>
      </c>
      <c r="H457" s="2">
        <v>1</v>
      </c>
      <c r="I457" s="75">
        <v>0</v>
      </c>
      <c r="J457">
        <v>2</v>
      </c>
      <c r="K457">
        <v>0</v>
      </c>
      <c r="L457">
        <v>0</v>
      </c>
      <c r="M457">
        <v>1</v>
      </c>
      <c r="N457">
        <v>28</v>
      </c>
      <c r="O457">
        <v>0</v>
      </c>
      <c r="P457">
        <v>4</v>
      </c>
      <c r="Q457">
        <v>11</v>
      </c>
      <c r="R457" s="2">
        <v>298</v>
      </c>
      <c r="S457" s="2">
        <v>0</v>
      </c>
      <c r="T457" s="2">
        <v>87</v>
      </c>
      <c r="U457" s="75">
        <v>46</v>
      </c>
      <c r="V457" s="2">
        <v>47</v>
      </c>
      <c r="W457" s="2">
        <v>0</v>
      </c>
      <c r="X457" s="2">
        <v>8</v>
      </c>
      <c r="Y457" s="75">
        <v>9</v>
      </c>
      <c r="Z457" s="2">
        <v>34</v>
      </c>
      <c r="AA457" s="2">
        <v>0</v>
      </c>
      <c r="AB457" s="2">
        <v>24</v>
      </c>
      <c r="AC457" s="75">
        <v>9</v>
      </c>
      <c r="AD457" s="2">
        <v>18581</v>
      </c>
      <c r="AE457" s="3">
        <f t="shared" si="7"/>
        <v>4.6822022496098167E-2</v>
      </c>
      <c r="AF457" s="1">
        <v>0</v>
      </c>
      <c r="AG457" s="1" t="s">
        <v>40</v>
      </c>
      <c r="AH457" s="1" t="s">
        <v>45</v>
      </c>
      <c r="AI457" s="1">
        <v>3.08</v>
      </c>
      <c r="AJ457" s="1">
        <v>0</v>
      </c>
      <c r="AK457" s="1" t="s">
        <v>46</v>
      </c>
      <c r="AL457" s="1">
        <v>1</v>
      </c>
      <c r="AM457" s="1">
        <v>1</v>
      </c>
      <c r="AN457" s="1">
        <v>0</v>
      </c>
    </row>
    <row r="458" spans="1:40" hidden="1" x14ac:dyDescent="0.25">
      <c r="A458" s="1">
        <v>23660</v>
      </c>
      <c r="B458" s="1" t="s">
        <v>489</v>
      </c>
      <c r="C458" s="1">
        <v>23</v>
      </c>
      <c r="D458" s="1" t="s">
        <v>208</v>
      </c>
      <c r="E458" s="2">
        <v>7653</v>
      </c>
      <c r="F458" s="2">
        <v>113</v>
      </c>
      <c r="G458" s="2">
        <v>1</v>
      </c>
      <c r="H458" s="2">
        <v>7</v>
      </c>
      <c r="I458" s="75">
        <v>5</v>
      </c>
      <c r="J458">
        <v>115</v>
      </c>
      <c r="K458">
        <v>0</v>
      </c>
      <c r="L458">
        <v>0</v>
      </c>
      <c r="M458">
        <v>6</v>
      </c>
      <c r="N458">
        <v>812</v>
      </c>
      <c r="O458">
        <v>8</v>
      </c>
      <c r="P458">
        <v>138</v>
      </c>
      <c r="Q458">
        <v>49</v>
      </c>
      <c r="R458" s="2">
        <v>3009</v>
      </c>
      <c r="S458" s="2">
        <v>24</v>
      </c>
      <c r="T458" s="2">
        <v>388</v>
      </c>
      <c r="U458" s="75">
        <v>233</v>
      </c>
      <c r="V458" s="2">
        <v>668</v>
      </c>
      <c r="W458" s="2">
        <v>4</v>
      </c>
      <c r="X458" s="2">
        <v>115</v>
      </c>
      <c r="Y458" s="75">
        <v>38</v>
      </c>
      <c r="Z458" s="2">
        <v>431</v>
      </c>
      <c r="AA458" s="2">
        <v>11</v>
      </c>
      <c r="AB458" s="2">
        <v>112</v>
      </c>
      <c r="AC458" s="75">
        <v>63</v>
      </c>
      <c r="AD458" s="2">
        <v>116069</v>
      </c>
      <c r="AE458" s="3">
        <f t="shared" si="7"/>
        <v>6.5934918022900177E-2</v>
      </c>
      <c r="AF458" s="1">
        <v>0</v>
      </c>
      <c r="AG458" s="1" t="s">
        <v>40</v>
      </c>
      <c r="AH458" s="1" t="s">
        <v>45</v>
      </c>
      <c r="AI458" s="1">
        <v>3.08</v>
      </c>
      <c r="AJ458" s="1">
        <v>1</v>
      </c>
      <c r="AK458" s="1" t="s">
        <v>42</v>
      </c>
      <c r="AL458" s="1">
        <v>5</v>
      </c>
      <c r="AM458" s="1">
        <v>36</v>
      </c>
      <c r="AN458" s="1">
        <v>0</v>
      </c>
    </row>
    <row r="459" spans="1:40" hidden="1" x14ac:dyDescent="0.25">
      <c r="A459" s="1">
        <v>23670</v>
      </c>
      <c r="B459" s="1" t="s">
        <v>490</v>
      </c>
      <c r="C459" s="1">
        <v>23</v>
      </c>
      <c r="D459" s="1" t="s">
        <v>208</v>
      </c>
      <c r="E459" s="2">
        <v>3388</v>
      </c>
      <c r="F459" s="2">
        <v>50</v>
      </c>
      <c r="G459" s="2">
        <v>0</v>
      </c>
      <c r="H459" s="2">
        <v>27</v>
      </c>
      <c r="I459" s="75">
        <v>3</v>
      </c>
      <c r="J459">
        <v>25</v>
      </c>
      <c r="K459">
        <v>0</v>
      </c>
      <c r="L459">
        <v>17</v>
      </c>
      <c r="M459">
        <v>3</v>
      </c>
      <c r="N459">
        <v>357</v>
      </c>
      <c r="O459">
        <v>0</v>
      </c>
      <c r="P459">
        <v>603</v>
      </c>
      <c r="Q459">
        <v>8</v>
      </c>
      <c r="R459" s="2">
        <v>445</v>
      </c>
      <c r="S459" s="2">
        <v>4</v>
      </c>
      <c r="T459" s="2">
        <v>1249</v>
      </c>
      <c r="U459" s="75">
        <v>24</v>
      </c>
      <c r="V459" s="2">
        <v>125</v>
      </c>
      <c r="W459" s="2">
        <v>2</v>
      </c>
      <c r="X459" s="2">
        <v>282</v>
      </c>
      <c r="Y459" s="75">
        <v>0</v>
      </c>
      <c r="Z459" s="2">
        <v>65</v>
      </c>
      <c r="AA459" s="2">
        <v>2</v>
      </c>
      <c r="AB459" s="2">
        <v>142</v>
      </c>
      <c r="AC459" s="75">
        <v>4</v>
      </c>
      <c r="AD459" s="2">
        <v>50790</v>
      </c>
      <c r="AE459" s="3">
        <f t="shared" si="7"/>
        <v>6.6706044496948225E-2</v>
      </c>
      <c r="AF459" s="1">
        <v>0</v>
      </c>
      <c r="AG459" s="1" t="s">
        <v>40</v>
      </c>
      <c r="AH459" s="1" t="s">
        <v>45</v>
      </c>
      <c r="AI459" s="1">
        <v>3.08</v>
      </c>
      <c r="AJ459" s="1">
        <v>0</v>
      </c>
      <c r="AK459" s="1" t="s">
        <v>46</v>
      </c>
      <c r="AL459" s="1">
        <v>147</v>
      </c>
      <c r="AM459" s="1">
        <v>165</v>
      </c>
      <c r="AN459" s="1">
        <v>0</v>
      </c>
    </row>
    <row r="460" spans="1:40" hidden="1" x14ac:dyDescent="0.25">
      <c r="A460" s="1">
        <v>23672</v>
      </c>
      <c r="B460" s="1" t="s">
        <v>491</v>
      </c>
      <c r="C460" s="1">
        <v>23</v>
      </c>
      <c r="D460" s="1" t="s">
        <v>208</v>
      </c>
      <c r="E460" s="2">
        <v>1408</v>
      </c>
      <c r="F460" s="2">
        <v>27</v>
      </c>
      <c r="G460" s="2">
        <v>0</v>
      </c>
      <c r="H460" s="2">
        <v>0</v>
      </c>
      <c r="I460" s="75">
        <v>1</v>
      </c>
      <c r="J460">
        <v>15</v>
      </c>
      <c r="K460">
        <v>0</v>
      </c>
      <c r="L460">
        <v>1</v>
      </c>
      <c r="M460">
        <v>0</v>
      </c>
      <c r="N460">
        <v>75</v>
      </c>
      <c r="O460">
        <v>0</v>
      </c>
      <c r="P460">
        <v>16</v>
      </c>
      <c r="Q460">
        <v>33</v>
      </c>
      <c r="R460" s="2">
        <v>515</v>
      </c>
      <c r="S460" s="2">
        <v>2</v>
      </c>
      <c r="T460" s="2">
        <v>52</v>
      </c>
      <c r="U460" s="75">
        <v>150</v>
      </c>
      <c r="V460" s="2">
        <v>85</v>
      </c>
      <c r="W460" s="2">
        <v>3</v>
      </c>
      <c r="X460" s="2">
        <v>14</v>
      </c>
      <c r="Y460" s="75">
        <v>43</v>
      </c>
      <c r="Z460" s="2">
        <v>50</v>
      </c>
      <c r="AA460" s="2">
        <v>0</v>
      </c>
      <c r="AB460" s="2">
        <v>1</v>
      </c>
      <c r="AC460" s="75">
        <v>16</v>
      </c>
      <c r="AD460" s="2">
        <v>36581</v>
      </c>
      <c r="AE460" s="3">
        <f t="shared" si="7"/>
        <v>3.8489926464558101E-2</v>
      </c>
      <c r="AF460" s="1">
        <v>0</v>
      </c>
      <c r="AG460" s="1" t="s">
        <v>40</v>
      </c>
      <c r="AH460" s="1" t="s">
        <v>45</v>
      </c>
      <c r="AI460" s="1">
        <v>3.08</v>
      </c>
      <c r="AJ460" s="1">
        <v>0</v>
      </c>
      <c r="AK460" s="1" t="s">
        <v>46</v>
      </c>
      <c r="AL460" s="1">
        <v>7</v>
      </c>
      <c r="AM460" s="1">
        <v>4</v>
      </c>
      <c r="AN460" s="1">
        <v>0</v>
      </c>
    </row>
    <row r="461" spans="1:40" hidden="1" x14ac:dyDescent="0.25">
      <c r="A461" s="1">
        <v>23675</v>
      </c>
      <c r="B461" s="1" t="s">
        <v>492</v>
      </c>
      <c r="C461" s="1">
        <v>23</v>
      </c>
      <c r="D461" s="1" t="s">
        <v>208</v>
      </c>
      <c r="E461" s="2">
        <v>2341</v>
      </c>
      <c r="F461" s="2">
        <v>30</v>
      </c>
      <c r="G461" s="2">
        <v>0</v>
      </c>
      <c r="H461" s="2">
        <v>3</v>
      </c>
      <c r="I461" s="75">
        <v>7</v>
      </c>
      <c r="J461">
        <v>44</v>
      </c>
      <c r="K461">
        <v>0</v>
      </c>
      <c r="L461">
        <v>0</v>
      </c>
      <c r="M461">
        <v>5</v>
      </c>
      <c r="N461">
        <v>293</v>
      </c>
      <c r="O461">
        <v>0</v>
      </c>
      <c r="P461">
        <v>12</v>
      </c>
      <c r="Q461">
        <v>90</v>
      </c>
      <c r="R461" s="2">
        <v>1165</v>
      </c>
      <c r="S461" s="2">
        <v>2</v>
      </c>
      <c r="T461" s="2">
        <v>28</v>
      </c>
      <c r="U461" s="75">
        <v>284</v>
      </c>
      <c r="V461" s="2">
        <v>192</v>
      </c>
      <c r="W461" s="2">
        <v>0</v>
      </c>
      <c r="X461" s="2">
        <v>4</v>
      </c>
      <c r="Y461" s="75">
        <v>48</v>
      </c>
      <c r="Z461" s="2">
        <v>110</v>
      </c>
      <c r="AA461" s="2">
        <v>0</v>
      </c>
      <c r="AB461" s="2">
        <v>10</v>
      </c>
      <c r="AC461" s="75">
        <v>50</v>
      </c>
      <c r="AD461" s="2">
        <v>40064</v>
      </c>
      <c r="AE461" s="3">
        <f t="shared" si="7"/>
        <v>5.8431509584664539E-2</v>
      </c>
      <c r="AF461" s="1">
        <v>0</v>
      </c>
      <c r="AG461" s="1" t="s">
        <v>40</v>
      </c>
      <c r="AH461" s="1" t="s">
        <v>45</v>
      </c>
      <c r="AI461" s="1">
        <v>3.08</v>
      </c>
      <c r="AJ461" s="1">
        <v>0</v>
      </c>
      <c r="AK461" s="1" t="s">
        <v>46</v>
      </c>
      <c r="AL461" s="1">
        <v>162</v>
      </c>
      <c r="AM461" s="1">
        <v>190</v>
      </c>
      <c r="AN461" s="1">
        <v>0</v>
      </c>
    </row>
    <row r="462" spans="1:40" hidden="1" x14ac:dyDescent="0.25">
      <c r="A462" s="1">
        <v>23678</v>
      </c>
      <c r="B462" s="1" t="s">
        <v>135</v>
      </c>
      <c r="C462" s="1">
        <v>23</v>
      </c>
      <c r="D462" s="1" t="s">
        <v>208</v>
      </c>
      <c r="E462" s="2">
        <v>2195</v>
      </c>
      <c r="F462" s="2">
        <v>24</v>
      </c>
      <c r="G462" s="2">
        <v>0</v>
      </c>
      <c r="H462" s="2">
        <v>0</v>
      </c>
      <c r="I462" s="75">
        <v>2</v>
      </c>
      <c r="J462">
        <v>31</v>
      </c>
      <c r="K462">
        <v>0</v>
      </c>
      <c r="L462">
        <v>0</v>
      </c>
      <c r="M462">
        <v>4</v>
      </c>
      <c r="N462">
        <v>227</v>
      </c>
      <c r="O462">
        <v>0</v>
      </c>
      <c r="P462">
        <v>7</v>
      </c>
      <c r="Q462">
        <v>44</v>
      </c>
      <c r="R462" s="2">
        <v>1378</v>
      </c>
      <c r="S462" s="2">
        <v>0</v>
      </c>
      <c r="T462" s="2">
        <v>42</v>
      </c>
      <c r="U462" s="75">
        <v>206</v>
      </c>
      <c r="V462" s="2">
        <v>197</v>
      </c>
      <c r="W462" s="2">
        <v>0</v>
      </c>
      <c r="X462" s="2">
        <v>7</v>
      </c>
      <c r="Y462" s="75">
        <v>41</v>
      </c>
      <c r="Z462" s="2">
        <v>70</v>
      </c>
      <c r="AA462" s="2">
        <v>0</v>
      </c>
      <c r="AB462" s="2">
        <v>4</v>
      </c>
      <c r="AC462" s="75">
        <v>22</v>
      </c>
      <c r="AD462" s="2">
        <v>29214</v>
      </c>
      <c r="AE462" s="3">
        <f t="shared" si="7"/>
        <v>7.5135209146299717E-2</v>
      </c>
      <c r="AF462" s="1">
        <v>0</v>
      </c>
      <c r="AG462" s="1" t="s">
        <v>40</v>
      </c>
      <c r="AH462" s="1" t="s">
        <v>45</v>
      </c>
      <c r="AI462" s="1">
        <v>3.08</v>
      </c>
      <c r="AJ462" s="1">
        <v>0</v>
      </c>
      <c r="AK462" s="1" t="s">
        <v>46</v>
      </c>
      <c r="AL462" s="1">
        <v>1</v>
      </c>
      <c r="AM462" s="1">
        <v>3</v>
      </c>
      <c r="AN462" s="1">
        <v>0</v>
      </c>
    </row>
    <row r="463" spans="1:40" hidden="1" x14ac:dyDescent="0.25">
      <c r="A463" s="1">
        <v>23682</v>
      </c>
      <c r="B463" s="1" t="s">
        <v>493</v>
      </c>
      <c r="C463" s="1">
        <v>23</v>
      </c>
      <c r="D463" s="1" t="s">
        <v>208</v>
      </c>
      <c r="E463" s="2">
        <v>6263</v>
      </c>
      <c r="F463" s="2">
        <v>65</v>
      </c>
      <c r="G463" s="2">
        <v>0</v>
      </c>
      <c r="H463" s="2">
        <v>29</v>
      </c>
      <c r="I463" s="75">
        <v>14</v>
      </c>
      <c r="J463">
        <v>56</v>
      </c>
      <c r="K463">
        <v>0</v>
      </c>
      <c r="L463">
        <v>23</v>
      </c>
      <c r="M463">
        <v>7</v>
      </c>
      <c r="N463">
        <v>1054</v>
      </c>
      <c r="O463">
        <v>0</v>
      </c>
      <c r="P463">
        <v>889</v>
      </c>
      <c r="Q463">
        <v>307</v>
      </c>
      <c r="R463" s="2">
        <v>2632</v>
      </c>
      <c r="S463" s="2">
        <v>0</v>
      </c>
      <c r="T463" s="2">
        <v>1670</v>
      </c>
      <c r="U463" s="75">
        <v>567</v>
      </c>
      <c r="V463" s="2">
        <v>495</v>
      </c>
      <c r="W463" s="2">
        <v>0</v>
      </c>
      <c r="X463" s="2">
        <v>230</v>
      </c>
      <c r="Y463" s="75">
        <v>82</v>
      </c>
      <c r="Z463" s="2">
        <v>241</v>
      </c>
      <c r="AA463" s="2">
        <v>0</v>
      </c>
      <c r="AB463" s="2">
        <v>217</v>
      </c>
      <c r="AC463" s="75">
        <v>102</v>
      </c>
      <c r="AD463" s="2">
        <v>14693</v>
      </c>
      <c r="AE463" s="3">
        <f t="shared" si="7"/>
        <v>0.42625740148369973</v>
      </c>
      <c r="AF463" s="1">
        <v>0</v>
      </c>
      <c r="AG463" s="1" t="s">
        <v>40</v>
      </c>
      <c r="AH463" s="1" t="s">
        <v>41</v>
      </c>
      <c r="AI463" s="1">
        <v>3.08</v>
      </c>
      <c r="AJ463" s="1">
        <v>0</v>
      </c>
      <c r="AK463" s="1" t="s">
        <v>46</v>
      </c>
      <c r="AL463" s="1">
        <v>12</v>
      </c>
      <c r="AM463" s="1">
        <v>189</v>
      </c>
      <c r="AN463" s="1">
        <v>1</v>
      </c>
    </row>
    <row r="464" spans="1:40" hidden="1" x14ac:dyDescent="0.25">
      <c r="A464" s="1">
        <v>23686</v>
      </c>
      <c r="B464" s="1" t="s">
        <v>494</v>
      </c>
      <c r="C464" s="1">
        <v>23</v>
      </c>
      <c r="D464" s="1" t="s">
        <v>208</v>
      </c>
      <c r="E464" s="2">
        <v>5140</v>
      </c>
      <c r="F464" s="2">
        <v>81</v>
      </c>
      <c r="G464" s="2">
        <v>0</v>
      </c>
      <c r="H464" s="2">
        <v>1</v>
      </c>
      <c r="I464" s="75">
        <v>10</v>
      </c>
      <c r="J464">
        <v>51</v>
      </c>
      <c r="K464">
        <v>0</v>
      </c>
      <c r="L464">
        <v>3</v>
      </c>
      <c r="M464">
        <v>0</v>
      </c>
      <c r="N464">
        <v>448</v>
      </c>
      <c r="O464">
        <v>0</v>
      </c>
      <c r="P464">
        <v>64</v>
      </c>
      <c r="Q464">
        <v>23</v>
      </c>
      <c r="R464" s="2">
        <v>3034</v>
      </c>
      <c r="S464" s="2">
        <v>14</v>
      </c>
      <c r="T464" s="2">
        <v>119</v>
      </c>
      <c r="U464" s="75">
        <v>202</v>
      </c>
      <c r="V464" s="2">
        <v>476</v>
      </c>
      <c r="W464" s="2">
        <v>1</v>
      </c>
      <c r="X464" s="2">
        <v>22</v>
      </c>
      <c r="Y464" s="75">
        <v>39</v>
      </c>
      <c r="Z464" s="2">
        <v>274</v>
      </c>
      <c r="AA464" s="2">
        <v>1</v>
      </c>
      <c r="AB464" s="2">
        <v>20</v>
      </c>
      <c r="AC464" s="75">
        <v>34</v>
      </c>
      <c r="AD464" s="2">
        <v>55067</v>
      </c>
      <c r="AE464" s="3">
        <f t="shared" si="7"/>
        <v>9.3340839341166215E-2</v>
      </c>
      <c r="AF464" s="1">
        <v>0</v>
      </c>
      <c r="AG464" s="1" t="s">
        <v>40</v>
      </c>
      <c r="AH464" s="1" t="s">
        <v>45</v>
      </c>
      <c r="AI464" s="1">
        <v>3.08</v>
      </c>
      <c r="AJ464" s="1">
        <v>0</v>
      </c>
      <c r="AK464" s="1" t="s">
        <v>46</v>
      </c>
      <c r="AL464" s="1">
        <v>6</v>
      </c>
      <c r="AM464" s="1">
        <v>46</v>
      </c>
      <c r="AN464" s="1">
        <v>0</v>
      </c>
    </row>
    <row r="465" spans="1:40" hidden="1" x14ac:dyDescent="0.25">
      <c r="A465" s="1">
        <v>23807</v>
      </c>
      <c r="B465" s="1" t="s">
        <v>495</v>
      </c>
      <c r="C465" s="1">
        <v>23</v>
      </c>
      <c r="D465" s="1" t="s">
        <v>208</v>
      </c>
      <c r="E465" s="2">
        <v>37941</v>
      </c>
      <c r="F465" s="2">
        <v>665</v>
      </c>
      <c r="G465" s="2">
        <v>0</v>
      </c>
      <c r="H465" s="2">
        <v>135</v>
      </c>
      <c r="I465" s="75">
        <v>52</v>
      </c>
      <c r="J465">
        <v>450</v>
      </c>
      <c r="K465">
        <v>0</v>
      </c>
      <c r="L465">
        <v>284</v>
      </c>
      <c r="M465">
        <v>20</v>
      </c>
      <c r="N465">
        <v>2244</v>
      </c>
      <c r="O465">
        <v>0</v>
      </c>
      <c r="P465">
        <v>2483</v>
      </c>
      <c r="Q465">
        <v>420</v>
      </c>
      <c r="R465" s="2">
        <v>18154</v>
      </c>
      <c r="S465" s="2">
        <v>12</v>
      </c>
      <c r="T465" s="2">
        <v>2914</v>
      </c>
      <c r="U465" s="75">
        <v>1982</v>
      </c>
      <c r="V465" s="2">
        <v>3184</v>
      </c>
      <c r="W465" s="2">
        <v>2</v>
      </c>
      <c r="X465" s="2">
        <v>459</v>
      </c>
      <c r="Y465" s="75">
        <v>317</v>
      </c>
      <c r="Z465" s="2">
        <v>2464</v>
      </c>
      <c r="AA465" s="2">
        <v>0</v>
      </c>
      <c r="AB465" s="2">
        <v>277</v>
      </c>
      <c r="AC465" s="75">
        <v>345</v>
      </c>
      <c r="AD465" s="2">
        <v>99803</v>
      </c>
      <c r="AE465" s="3">
        <f t="shared" si="7"/>
        <v>0.38015891305872568</v>
      </c>
      <c r="AF465" s="1">
        <v>0</v>
      </c>
      <c r="AG465" s="1" t="s">
        <v>44</v>
      </c>
      <c r="AH465" s="1" t="s">
        <v>45</v>
      </c>
      <c r="AI465" s="1">
        <v>3.08</v>
      </c>
      <c r="AJ465" s="1">
        <v>0</v>
      </c>
      <c r="AK465" s="1" t="s">
        <v>46</v>
      </c>
      <c r="AL465" s="1">
        <v>42</v>
      </c>
      <c r="AM465" s="1">
        <v>232</v>
      </c>
      <c r="AN465" s="1">
        <v>1</v>
      </c>
    </row>
    <row r="466" spans="1:40" hidden="1" x14ac:dyDescent="0.25">
      <c r="A466" s="1">
        <v>23815</v>
      </c>
      <c r="B466" s="1" t="s">
        <v>496</v>
      </c>
      <c r="C466" s="1">
        <v>23</v>
      </c>
      <c r="D466" s="1" t="s">
        <v>208</v>
      </c>
      <c r="E466" s="2">
        <v>4602</v>
      </c>
      <c r="F466" s="2">
        <v>42</v>
      </c>
      <c r="G466" s="2">
        <v>0</v>
      </c>
      <c r="H466" s="2">
        <v>47</v>
      </c>
      <c r="I466" s="75">
        <v>2</v>
      </c>
      <c r="J466">
        <v>42</v>
      </c>
      <c r="K466">
        <v>0</v>
      </c>
      <c r="L466">
        <v>61</v>
      </c>
      <c r="M466">
        <v>0</v>
      </c>
      <c r="N466">
        <v>1034</v>
      </c>
      <c r="O466">
        <v>1</v>
      </c>
      <c r="P466">
        <v>1549</v>
      </c>
      <c r="Q466">
        <v>13</v>
      </c>
      <c r="R466" s="2">
        <v>695</v>
      </c>
      <c r="S466" s="2">
        <v>5</v>
      </c>
      <c r="T466" s="2">
        <v>2421</v>
      </c>
      <c r="U466" s="75">
        <v>23</v>
      </c>
      <c r="V466" s="2">
        <v>264</v>
      </c>
      <c r="W466" s="2">
        <v>0</v>
      </c>
      <c r="X466" s="2">
        <v>469</v>
      </c>
      <c r="Y466" s="75">
        <v>0</v>
      </c>
      <c r="Z466" s="2">
        <v>53</v>
      </c>
      <c r="AA466" s="2">
        <v>0</v>
      </c>
      <c r="AB466" s="2">
        <v>171</v>
      </c>
      <c r="AC466" s="75">
        <v>7</v>
      </c>
      <c r="AD466" s="2">
        <v>57021</v>
      </c>
      <c r="AE466" s="3">
        <f t="shared" si="7"/>
        <v>8.0707107907612985E-2</v>
      </c>
      <c r="AF466" s="1">
        <v>0</v>
      </c>
      <c r="AG466" s="1" t="s">
        <v>40</v>
      </c>
      <c r="AH466" s="1" t="s">
        <v>45</v>
      </c>
      <c r="AI466" s="1">
        <v>3.08</v>
      </c>
      <c r="AJ466" s="1">
        <v>0</v>
      </c>
      <c r="AK466" s="1" t="s">
        <v>46</v>
      </c>
      <c r="AL466" s="1">
        <v>784</v>
      </c>
      <c r="AM466" s="1">
        <v>776</v>
      </c>
      <c r="AN466" s="1">
        <v>0</v>
      </c>
    </row>
    <row r="467" spans="1:40" hidden="1" x14ac:dyDescent="0.25">
      <c r="A467" s="1">
        <v>23855</v>
      </c>
      <c r="B467" s="1" t="s">
        <v>497</v>
      </c>
      <c r="C467" s="1">
        <v>23</v>
      </c>
      <c r="D467" s="1" t="s">
        <v>208</v>
      </c>
      <c r="E467" s="2">
        <v>19965</v>
      </c>
      <c r="F467" s="2">
        <v>199</v>
      </c>
      <c r="G467" s="2">
        <v>1</v>
      </c>
      <c r="H467" s="2">
        <v>4</v>
      </c>
      <c r="I467" s="75">
        <v>22</v>
      </c>
      <c r="J467">
        <v>157</v>
      </c>
      <c r="K467">
        <v>2</v>
      </c>
      <c r="L467">
        <v>11</v>
      </c>
      <c r="M467">
        <v>5</v>
      </c>
      <c r="N467">
        <v>1306</v>
      </c>
      <c r="O467">
        <v>1</v>
      </c>
      <c r="P467">
        <v>108</v>
      </c>
      <c r="Q467">
        <v>323</v>
      </c>
      <c r="R467" s="2">
        <v>10301</v>
      </c>
      <c r="S467" s="2">
        <v>3</v>
      </c>
      <c r="T467" s="2">
        <v>197</v>
      </c>
      <c r="U467" s="75">
        <v>1588</v>
      </c>
      <c r="V467" s="2">
        <v>1613</v>
      </c>
      <c r="W467" s="2">
        <v>1</v>
      </c>
      <c r="X467" s="2">
        <v>41</v>
      </c>
      <c r="Y467" s="75">
        <v>239</v>
      </c>
      <c r="Z467" s="2">
        <v>1472</v>
      </c>
      <c r="AA467" s="2">
        <v>0</v>
      </c>
      <c r="AB467" s="2">
        <v>38</v>
      </c>
      <c r="AC467" s="75">
        <v>222</v>
      </c>
      <c r="AD467" s="2">
        <v>38545</v>
      </c>
      <c r="AE467" s="3">
        <f t="shared" si="7"/>
        <v>0.51796601375016216</v>
      </c>
      <c r="AF467" s="1">
        <v>0</v>
      </c>
      <c r="AG467" s="1" t="s">
        <v>44</v>
      </c>
      <c r="AH467" s="1" t="s">
        <v>41</v>
      </c>
      <c r="AI467" s="1">
        <v>3.08</v>
      </c>
      <c r="AJ467" s="1">
        <v>0</v>
      </c>
      <c r="AK467" s="1" t="s">
        <v>46</v>
      </c>
      <c r="AL467" s="1">
        <v>7</v>
      </c>
      <c r="AM467" s="1">
        <v>23</v>
      </c>
      <c r="AN467" s="1">
        <v>1</v>
      </c>
    </row>
    <row r="468" spans="1:40" x14ac:dyDescent="0.25">
      <c r="A468" s="1">
        <f>C468</f>
        <v>23</v>
      </c>
      <c r="B468" s="1" t="s">
        <v>171</v>
      </c>
      <c r="C468" s="1">
        <f>C467</f>
        <v>23</v>
      </c>
      <c r="D468" s="1" t="str">
        <f>D467</f>
        <v>Córdoba</v>
      </c>
      <c r="E468" s="2">
        <v>313520</v>
      </c>
      <c r="F468" s="2">
        <v>4347</v>
      </c>
      <c r="G468" s="2">
        <v>9</v>
      </c>
      <c r="H468" s="2">
        <v>392</v>
      </c>
      <c r="I468" s="2">
        <v>388</v>
      </c>
      <c r="J468" s="2">
        <v>2359</v>
      </c>
      <c r="K468" s="2">
        <v>2</v>
      </c>
      <c r="L468" s="2">
        <v>547</v>
      </c>
      <c r="M468" s="2">
        <v>121</v>
      </c>
      <c r="N468" s="2">
        <v>26975</v>
      </c>
      <c r="O468" s="2">
        <v>19</v>
      </c>
      <c r="P468" s="2">
        <v>9596</v>
      </c>
      <c r="Q468" s="2">
        <v>3468</v>
      </c>
      <c r="R468" s="2">
        <v>142382</v>
      </c>
      <c r="S468" s="2">
        <v>122</v>
      </c>
      <c r="T468" s="2">
        <v>19291</v>
      </c>
      <c r="U468" s="2">
        <v>15009</v>
      </c>
      <c r="V468" s="2">
        <v>26886</v>
      </c>
      <c r="W468" s="2">
        <v>22</v>
      </c>
      <c r="X468" s="2">
        <v>3602</v>
      </c>
      <c r="Y468" s="2">
        <v>2659</v>
      </c>
      <c r="Z468" s="2">
        <v>18002</v>
      </c>
      <c r="AA468" s="2">
        <v>20</v>
      </c>
      <c r="AB468" s="2">
        <v>2889</v>
      </c>
      <c r="AC468" s="2">
        <v>2696</v>
      </c>
      <c r="AD468" s="2">
        <v>1914778</v>
      </c>
      <c r="AE468" s="3">
        <f t="shared" si="7"/>
        <v>0.16373699718714127</v>
      </c>
      <c r="AF468" s="1">
        <f>SUM(AF438:AF467)</f>
        <v>1</v>
      </c>
      <c r="AG468" s="1" t="s">
        <v>44</v>
      </c>
      <c r="AH468" s="1" t="s">
        <v>41</v>
      </c>
      <c r="AI468" s="1">
        <v>3.08</v>
      </c>
      <c r="AJ468" s="1">
        <v>2</v>
      </c>
      <c r="AK468" s="1" t="s">
        <v>172</v>
      </c>
      <c r="AL468" s="1">
        <v>1696</v>
      </c>
      <c r="AM468" s="1">
        <v>4862</v>
      </c>
      <c r="AN468" s="1">
        <v>6</v>
      </c>
    </row>
    <row r="469" spans="1:40" hidden="1" x14ac:dyDescent="0.25">
      <c r="A469" s="1">
        <v>25001</v>
      </c>
      <c r="B469" s="1" t="s">
        <v>498</v>
      </c>
      <c r="C469" s="1">
        <v>25</v>
      </c>
      <c r="D469" s="1" t="s">
        <v>499</v>
      </c>
      <c r="E469" s="2">
        <v>294</v>
      </c>
      <c r="F469" s="2">
        <v>17</v>
      </c>
      <c r="G469" s="2">
        <v>0</v>
      </c>
      <c r="H469" s="2">
        <v>0</v>
      </c>
      <c r="I469" s="75">
        <v>2</v>
      </c>
      <c r="J469">
        <v>10</v>
      </c>
      <c r="K469">
        <v>0</v>
      </c>
      <c r="L469">
        <v>0</v>
      </c>
      <c r="M469">
        <v>0</v>
      </c>
      <c r="N469">
        <v>6</v>
      </c>
      <c r="O469">
        <v>0</v>
      </c>
      <c r="P469">
        <v>0</v>
      </c>
      <c r="Q469">
        <v>0</v>
      </c>
      <c r="R469" s="2">
        <v>114</v>
      </c>
      <c r="S469" s="2">
        <v>0</v>
      </c>
      <c r="T469" s="2">
        <v>1</v>
      </c>
      <c r="U469" s="75">
        <v>14</v>
      </c>
      <c r="V469" s="2">
        <v>40</v>
      </c>
      <c r="W469" s="2">
        <v>0</v>
      </c>
      <c r="X469" s="2">
        <v>0</v>
      </c>
      <c r="Y469" s="75">
        <v>2</v>
      </c>
      <c r="Z469" s="2">
        <v>50</v>
      </c>
      <c r="AA469" s="2">
        <v>0</v>
      </c>
      <c r="AB469" s="2">
        <v>2</v>
      </c>
      <c r="AC469" s="75">
        <v>4</v>
      </c>
      <c r="AD469" s="2">
        <v>14082</v>
      </c>
      <c r="AE469" s="3">
        <f t="shared" si="7"/>
        <v>2.0877716233489562E-2</v>
      </c>
      <c r="AF469" s="1">
        <v>0</v>
      </c>
      <c r="AG469" s="1" t="s">
        <v>40</v>
      </c>
      <c r="AH469" s="1" t="s">
        <v>45</v>
      </c>
      <c r="AI469" s="1">
        <v>2.82</v>
      </c>
      <c r="AJ469" s="1">
        <v>0</v>
      </c>
      <c r="AK469" s="1" t="s">
        <v>46</v>
      </c>
      <c r="AL469" s="1">
        <v>2</v>
      </c>
      <c r="AM469" s="1">
        <v>3</v>
      </c>
      <c r="AN469" s="1">
        <v>0</v>
      </c>
    </row>
    <row r="470" spans="1:40" hidden="1" x14ac:dyDescent="0.25">
      <c r="A470" s="1">
        <v>25019</v>
      </c>
      <c r="B470" s="1" t="s">
        <v>500</v>
      </c>
      <c r="C470" s="1">
        <v>25</v>
      </c>
      <c r="D470" s="1" t="s">
        <v>499</v>
      </c>
      <c r="E470" s="2">
        <v>357</v>
      </c>
      <c r="F470" s="2">
        <v>13</v>
      </c>
      <c r="G470" s="2">
        <v>0</v>
      </c>
      <c r="H470" s="2">
        <v>0</v>
      </c>
      <c r="I470" s="75">
        <v>0</v>
      </c>
      <c r="J470">
        <v>7</v>
      </c>
      <c r="K470">
        <v>0</v>
      </c>
      <c r="L470">
        <v>0</v>
      </c>
      <c r="M470">
        <v>0</v>
      </c>
      <c r="N470">
        <v>13</v>
      </c>
      <c r="O470">
        <v>0</v>
      </c>
      <c r="P470">
        <v>0</v>
      </c>
      <c r="Q470">
        <v>1</v>
      </c>
      <c r="R470" s="2">
        <v>116</v>
      </c>
      <c r="S470" s="2">
        <v>0</v>
      </c>
      <c r="T470" s="2">
        <v>0</v>
      </c>
      <c r="U470" s="75">
        <v>3</v>
      </c>
      <c r="V470" s="2">
        <v>48</v>
      </c>
      <c r="W470" s="2">
        <v>0</v>
      </c>
      <c r="X470" s="2">
        <v>0</v>
      </c>
      <c r="Y470" s="75">
        <v>0</v>
      </c>
      <c r="Z470" s="2">
        <v>42</v>
      </c>
      <c r="AA470" s="2">
        <v>0</v>
      </c>
      <c r="AB470" s="2">
        <v>0</v>
      </c>
      <c r="AC470" s="75">
        <v>2</v>
      </c>
      <c r="AD470" s="2">
        <v>7737</v>
      </c>
      <c r="AE470" s="3">
        <f t="shared" si="7"/>
        <v>4.6141915471112835E-2</v>
      </c>
      <c r="AF470" s="1">
        <v>0</v>
      </c>
      <c r="AG470" s="1" t="s">
        <v>40</v>
      </c>
      <c r="AH470" s="1" t="s">
        <v>45</v>
      </c>
      <c r="AI470" s="1">
        <v>2.82</v>
      </c>
      <c r="AJ470" s="1">
        <v>0</v>
      </c>
      <c r="AK470" s="1" t="s">
        <v>46</v>
      </c>
      <c r="AL470" s="1">
        <v>3</v>
      </c>
      <c r="AM470" s="1">
        <v>1</v>
      </c>
      <c r="AN470" s="1">
        <v>0</v>
      </c>
    </row>
    <row r="471" spans="1:40" hidden="1" x14ac:dyDescent="0.25">
      <c r="A471" s="1">
        <v>25035</v>
      </c>
      <c r="B471" s="1" t="s">
        <v>501</v>
      </c>
      <c r="C471" s="1">
        <v>25</v>
      </c>
      <c r="D471" s="1" t="s">
        <v>499</v>
      </c>
      <c r="E471" s="2">
        <v>869</v>
      </c>
      <c r="F471" s="2">
        <v>16</v>
      </c>
      <c r="G471" s="2">
        <v>0</v>
      </c>
      <c r="H471" s="2">
        <v>0</v>
      </c>
      <c r="I471" s="75">
        <v>0</v>
      </c>
      <c r="J471">
        <v>22</v>
      </c>
      <c r="K471">
        <v>0</v>
      </c>
      <c r="L471">
        <v>0</v>
      </c>
      <c r="M471">
        <v>0</v>
      </c>
      <c r="N471">
        <v>31</v>
      </c>
      <c r="O471">
        <v>0</v>
      </c>
      <c r="P471">
        <v>0</v>
      </c>
      <c r="Q471">
        <v>3</v>
      </c>
      <c r="R471" s="2">
        <v>272</v>
      </c>
      <c r="S471" s="2">
        <v>0</v>
      </c>
      <c r="T471" s="2">
        <v>2</v>
      </c>
      <c r="U471" s="75">
        <v>16</v>
      </c>
      <c r="V471" s="2">
        <v>89</v>
      </c>
      <c r="W471" s="2">
        <v>0</v>
      </c>
      <c r="X471" s="2">
        <v>0</v>
      </c>
      <c r="Y471" s="75">
        <v>13</v>
      </c>
      <c r="Z471" s="2">
        <v>104</v>
      </c>
      <c r="AA471" s="2">
        <v>0</v>
      </c>
      <c r="AB471" s="2">
        <v>4</v>
      </c>
      <c r="AC471" s="75">
        <v>11</v>
      </c>
      <c r="AD471" s="2">
        <v>17713</v>
      </c>
      <c r="AE471" s="3">
        <f t="shared" si="7"/>
        <v>4.9060012420256309E-2</v>
      </c>
      <c r="AF471" s="1">
        <v>0</v>
      </c>
      <c r="AG471" s="1" t="s">
        <v>40</v>
      </c>
      <c r="AH471" s="1" t="s">
        <v>45</v>
      </c>
      <c r="AI471" s="1">
        <v>2.82</v>
      </c>
      <c r="AJ471" s="1">
        <v>0</v>
      </c>
      <c r="AK471" s="1" t="s">
        <v>46</v>
      </c>
      <c r="AL471" s="1">
        <v>1</v>
      </c>
      <c r="AM471" s="1">
        <v>1</v>
      </c>
      <c r="AN471" s="1">
        <v>0</v>
      </c>
    </row>
    <row r="472" spans="1:40" hidden="1" x14ac:dyDescent="0.25">
      <c r="A472" s="1">
        <v>25040</v>
      </c>
      <c r="B472" s="1" t="s">
        <v>502</v>
      </c>
      <c r="C472" s="1">
        <v>25</v>
      </c>
      <c r="D472" s="1" t="s">
        <v>499</v>
      </c>
      <c r="E472" s="2">
        <v>607</v>
      </c>
      <c r="F472" s="2">
        <v>14</v>
      </c>
      <c r="G472" s="2">
        <v>0</v>
      </c>
      <c r="H472" s="2">
        <v>0</v>
      </c>
      <c r="I472" s="75">
        <v>0</v>
      </c>
      <c r="J472">
        <v>9</v>
      </c>
      <c r="K472">
        <v>0</v>
      </c>
      <c r="L472">
        <v>0</v>
      </c>
      <c r="M472">
        <v>0</v>
      </c>
      <c r="N472">
        <v>35</v>
      </c>
      <c r="O472">
        <v>0</v>
      </c>
      <c r="P472">
        <v>1</v>
      </c>
      <c r="Q472">
        <v>7</v>
      </c>
      <c r="R472" s="2">
        <v>152</v>
      </c>
      <c r="S472" s="2">
        <v>0</v>
      </c>
      <c r="T472" s="2">
        <v>5</v>
      </c>
      <c r="U472" s="75">
        <v>9</v>
      </c>
      <c r="V472" s="2">
        <v>42</v>
      </c>
      <c r="W472" s="2">
        <v>0</v>
      </c>
      <c r="X472" s="2">
        <v>1</v>
      </c>
      <c r="Y472" s="75">
        <v>4</v>
      </c>
      <c r="Z472" s="2">
        <v>62</v>
      </c>
      <c r="AA472" s="2">
        <v>0</v>
      </c>
      <c r="AB472" s="2">
        <v>4</v>
      </c>
      <c r="AC472" s="75">
        <v>4</v>
      </c>
      <c r="AD472" s="2">
        <v>16554</v>
      </c>
      <c r="AE472" s="3">
        <f t="shared" si="7"/>
        <v>3.6667874833877005E-2</v>
      </c>
      <c r="AF472" s="1">
        <v>0</v>
      </c>
      <c r="AG472" s="1" t="s">
        <v>40</v>
      </c>
      <c r="AH472" s="1" t="s">
        <v>45</v>
      </c>
      <c r="AI472" s="1">
        <v>2.82</v>
      </c>
      <c r="AJ472" s="1">
        <v>0</v>
      </c>
      <c r="AK472" s="1" t="s">
        <v>46</v>
      </c>
      <c r="AL472" s="1">
        <v>1</v>
      </c>
      <c r="AM472" s="1">
        <v>1</v>
      </c>
      <c r="AN472" s="1">
        <v>0</v>
      </c>
    </row>
    <row r="473" spans="1:40" hidden="1" x14ac:dyDescent="0.25">
      <c r="A473" s="1">
        <v>25053</v>
      </c>
      <c r="B473" s="1" t="s">
        <v>503</v>
      </c>
      <c r="C473" s="1">
        <v>25</v>
      </c>
      <c r="D473" s="1" t="s">
        <v>499</v>
      </c>
      <c r="E473" s="2">
        <v>692</v>
      </c>
      <c r="F473" s="2">
        <v>11</v>
      </c>
      <c r="G473" s="2">
        <v>0</v>
      </c>
      <c r="H473" s="2">
        <v>0</v>
      </c>
      <c r="I473" s="75">
        <v>0</v>
      </c>
      <c r="J473">
        <v>9</v>
      </c>
      <c r="K473">
        <v>0</v>
      </c>
      <c r="L473">
        <v>0</v>
      </c>
      <c r="M473">
        <v>0</v>
      </c>
      <c r="N473">
        <v>4</v>
      </c>
      <c r="O473">
        <v>0</v>
      </c>
      <c r="P473">
        <v>3</v>
      </c>
      <c r="Q473">
        <v>0</v>
      </c>
      <c r="R473" s="2">
        <v>181</v>
      </c>
      <c r="S473" s="2">
        <v>1</v>
      </c>
      <c r="T473" s="2">
        <v>4</v>
      </c>
      <c r="U473" s="75">
        <v>3</v>
      </c>
      <c r="V473" s="2">
        <v>41</v>
      </c>
      <c r="W473" s="2">
        <v>0</v>
      </c>
      <c r="X473" s="2">
        <v>0</v>
      </c>
      <c r="Y473" s="75">
        <v>0</v>
      </c>
      <c r="Z473" s="2">
        <v>45</v>
      </c>
      <c r="AA473" s="2">
        <v>0</v>
      </c>
      <c r="AB473" s="2">
        <v>1</v>
      </c>
      <c r="AC473" s="75">
        <v>4</v>
      </c>
      <c r="AD473" s="2">
        <v>12598</v>
      </c>
      <c r="AE473" s="3">
        <f t="shared" si="7"/>
        <v>5.4929353865692969E-2</v>
      </c>
      <c r="AF473" s="1">
        <v>0</v>
      </c>
      <c r="AG473" s="1" t="s">
        <v>40</v>
      </c>
      <c r="AH473" s="1" t="s">
        <v>45</v>
      </c>
      <c r="AI473" s="1">
        <v>2.82</v>
      </c>
      <c r="AJ473" s="1">
        <v>0</v>
      </c>
      <c r="AK473" s="1" t="s">
        <v>46</v>
      </c>
      <c r="AL473" s="1">
        <v>1</v>
      </c>
      <c r="AM473" s="1">
        <v>2</v>
      </c>
      <c r="AN473" s="1">
        <v>0</v>
      </c>
    </row>
    <row r="474" spans="1:40" hidden="1" x14ac:dyDescent="0.25">
      <c r="A474" s="1">
        <v>25086</v>
      </c>
      <c r="B474" s="1" t="s">
        <v>504</v>
      </c>
      <c r="C474" s="1">
        <v>25</v>
      </c>
      <c r="D474" s="1" t="s">
        <v>499</v>
      </c>
      <c r="E474" s="2">
        <v>249</v>
      </c>
      <c r="F474" s="2">
        <v>9</v>
      </c>
      <c r="G474" s="2">
        <v>0</v>
      </c>
      <c r="H474" s="2">
        <v>0</v>
      </c>
      <c r="I474" s="75">
        <v>0</v>
      </c>
      <c r="J474">
        <v>2</v>
      </c>
      <c r="K474">
        <v>0</v>
      </c>
      <c r="L474">
        <v>0</v>
      </c>
      <c r="M474">
        <v>0</v>
      </c>
      <c r="N474">
        <v>10</v>
      </c>
      <c r="O474">
        <v>0</v>
      </c>
      <c r="P474">
        <v>0</v>
      </c>
      <c r="Q474">
        <v>0</v>
      </c>
      <c r="R474" s="2">
        <v>35</v>
      </c>
      <c r="S474" s="2">
        <v>0</v>
      </c>
      <c r="T474" s="2">
        <v>0</v>
      </c>
      <c r="U474" s="75">
        <v>0</v>
      </c>
      <c r="V474" s="2">
        <v>14</v>
      </c>
      <c r="W474" s="2">
        <v>0</v>
      </c>
      <c r="X474" s="2">
        <v>0</v>
      </c>
      <c r="Y474" s="75">
        <v>0</v>
      </c>
      <c r="Z474" s="2">
        <v>11</v>
      </c>
      <c r="AA474" s="2">
        <v>0</v>
      </c>
      <c r="AB474" s="2">
        <v>0</v>
      </c>
      <c r="AC474" s="75">
        <v>0</v>
      </c>
      <c r="AD474" s="2">
        <v>2129</v>
      </c>
      <c r="AE474" s="3">
        <f t="shared" si="7"/>
        <v>0.11695631751996242</v>
      </c>
      <c r="AF474" s="1">
        <v>0</v>
      </c>
      <c r="AG474" s="1" t="s">
        <v>40</v>
      </c>
      <c r="AH474" s="1" t="s">
        <v>45</v>
      </c>
      <c r="AI474" s="1">
        <v>2.82</v>
      </c>
      <c r="AJ474" s="1">
        <v>0</v>
      </c>
      <c r="AK474" s="1" t="s">
        <v>46</v>
      </c>
      <c r="AL474" s="1">
        <v>1</v>
      </c>
      <c r="AM474" s="1">
        <v>1</v>
      </c>
      <c r="AN474" s="1">
        <v>0</v>
      </c>
    </row>
    <row r="475" spans="1:40" hidden="1" x14ac:dyDescent="0.25">
      <c r="A475" s="1">
        <v>25095</v>
      </c>
      <c r="B475" s="1" t="s">
        <v>505</v>
      </c>
      <c r="C475" s="1">
        <v>25</v>
      </c>
      <c r="D475" s="1" t="s">
        <v>499</v>
      </c>
      <c r="E475" s="2">
        <v>152</v>
      </c>
      <c r="F475" s="2">
        <v>6</v>
      </c>
      <c r="G475" s="2">
        <v>0</v>
      </c>
      <c r="H475" s="2">
        <v>0</v>
      </c>
      <c r="I475" s="75">
        <v>0</v>
      </c>
      <c r="J475">
        <v>2</v>
      </c>
      <c r="K475">
        <v>0</v>
      </c>
      <c r="L475">
        <v>0</v>
      </c>
      <c r="M475">
        <v>0</v>
      </c>
      <c r="N475">
        <v>1</v>
      </c>
      <c r="O475">
        <v>0</v>
      </c>
      <c r="P475">
        <v>0</v>
      </c>
      <c r="Q475">
        <v>0</v>
      </c>
      <c r="R475" s="2">
        <v>70</v>
      </c>
      <c r="S475" s="2">
        <v>0</v>
      </c>
      <c r="T475" s="2">
        <v>0</v>
      </c>
      <c r="U475" s="75">
        <v>5</v>
      </c>
      <c r="V475" s="2">
        <v>7</v>
      </c>
      <c r="W475" s="2">
        <v>0</v>
      </c>
      <c r="X475" s="2">
        <v>0</v>
      </c>
      <c r="Y475" s="75">
        <v>0</v>
      </c>
      <c r="Z475" s="2">
        <v>5</v>
      </c>
      <c r="AA475" s="2">
        <v>0</v>
      </c>
      <c r="AB475" s="2">
        <v>0</v>
      </c>
      <c r="AC475" s="75">
        <v>3</v>
      </c>
      <c r="AD475" s="2">
        <v>2944</v>
      </c>
      <c r="AE475" s="3">
        <f t="shared" si="7"/>
        <v>5.1630434782608696E-2</v>
      </c>
      <c r="AF475" s="1">
        <v>0</v>
      </c>
      <c r="AG475" s="1" t="s">
        <v>40</v>
      </c>
      <c r="AH475" s="1" t="s">
        <v>45</v>
      </c>
      <c r="AI475" s="1">
        <v>2.82</v>
      </c>
      <c r="AJ475" s="1">
        <v>0</v>
      </c>
      <c r="AK475" s="1" t="s">
        <v>46</v>
      </c>
      <c r="AL475" s="1">
        <v>1</v>
      </c>
      <c r="AM475" s="1">
        <v>1</v>
      </c>
      <c r="AN475" s="1">
        <v>0</v>
      </c>
    </row>
    <row r="476" spans="1:40" hidden="1" x14ac:dyDescent="0.25">
      <c r="A476" s="1">
        <v>25099</v>
      </c>
      <c r="B476" s="1" t="s">
        <v>506</v>
      </c>
      <c r="C476" s="1">
        <v>25</v>
      </c>
      <c r="D476" s="1" t="s">
        <v>499</v>
      </c>
      <c r="E476" s="2">
        <v>415</v>
      </c>
      <c r="F476" s="2">
        <v>9</v>
      </c>
      <c r="G476" s="2">
        <v>0</v>
      </c>
      <c r="H476" s="2">
        <v>0</v>
      </c>
      <c r="I476" s="75">
        <v>0</v>
      </c>
      <c r="J476">
        <v>5</v>
      </c>
      <c r="K476">
        <v>0</v>
      </c>
      <c r="L476">
        <v>1</v>
      </c>
      <c r="M476">
        <v>1</v>
      </c>
      <c r="N476">
        <v>11</v>
      </c>
      <c r="O476">
        <v>0</v>
      </c>
      <c r="P476">
        <v>0</v>
      </c>
      <c r="Q476">
        <v>2</v>
      </c>
      <c r="R476" s="2">
        <v>68</v>
      </c>
      <c r="S476" s="2">
        <v>0</v>
      </c>
      <c r="T476" s="2">
        <v>4</v>
      </c>
      <c r="U476" s="75">
        <v>2</v>
      </c>
      <c r="V476" s="2">
        <v>13</v>
      </c>
      <c r="W476" s="2">
        <v>0</v>
      </c>
      <c r="X476" s="2">
        <v>0</v>
      </c>
      <c r="Y476" s="75">
        <v>1</v>
      </c>
      <c r="Z476" s="2">
        <v>30</v>
      </c>
      <c r="AA476" s="2">
        <v>0</v>
      </c>
      <c r="AB476" s="2">
        <v>0</v>
      </c>
      <c r="AC476" s="75">
        <v>2</v>
      </c>
      <c r="AD476" s="2">
        <v>12189</v>
      </c>
      <c r="AE476" s="3">
        <f t="shared" si="7"/>
        <v>3.4047091640003281E-2</v>
      </c>
      <c r="AF476" s="1">
        <v>0</v>
      </c>
      <c r="AG476" s="1" t="s">
        <v>40</v>
      </c>
      <c r="AH476" s="1" t="s">
        <v>45</v>
      </c>
      <c r="AI476" s="1">
        <v>2.82</v>
      </c>
      <c r="AJ476" s="1">
        <v>0</v>
      </c>
      <c r="AK476" s="1" t="s">
        <v>46</v>
      </c>
      <c r="AL476" s="1">
        <v>1</v>
      </c>
      <c r="AM476" s="1">
        <v>1</v>
      </c>
      <c r="AN476" s="1">
        <v>0</v>
      </c>
    </row>
    <row r="477" spans="1:40" hidden="1" x14ac:dyDescent="0.25">
      <c r="A477" s="1">
        <v>25120</v>
      </c>
      <c r="B477" s="1" t="s">
        <v>507</v>
      </c>
      <c r="C477" s="1">
        <v>25</v>
      </c>
      <c r="D477" s="1" t="s">
        <v>499</v>
      </c>
      <c r="E477" s="2">
        <v>450</v>
      </c>
      <c r="F477" s="2">
        <v>12</v>
      </c>
      <c r="G477" s="2">
        <v>0</v>
      </c>
      <c r="H477" s="2">
        <v>0</v>
      </c>
      <c r="I477" s="75">
        <v>0</v>
      </c>
      <c r="J477">
        <v>8</v>
      </c>
      <c r="K477">
        <v>0</v>
      </c>
      <c r="L477">
        <v>0</v>
      </c>
      <c r="M477">
        <v>0</v>
      </c>
      <c r="N477">
        <v>19</v>
      </c>
      <c r="O477">
        <v>0</v>
      </c>
      <c r="P477">
        <v>0</v>
      </c>
      <c r="Q477">
        <v>0</v>
      </c>
      <c r="R477" s="2">
        <v>243</v>
      </c>
      <c r="S477" s="2">
        <v>0</v>
      </c>
      <c r="T477" s="2">
        <v>1</v>
      </c>
      <c r="U477" s="75">
        <v>4</v>
      </c>
      <c r="V477" s="2">
        <v>60</v>
      </c>
      <c r="W477" s="2">
        <v>0</v>
      </c>
      <c r="X477" s="2">
        <v>0</v>
      </c>
      <c r="Y477" s="75">
        <v>0</v>
      </c>
      <c r="Z477" s="2">
        <v>53</v>
      </c>
      <c r="AA477" s="2">
        <v>0</v>
      </c>
      <c r="AB477" s="2">
        <v>1</v>
      </c>
      <c r="AC477" s="75">
        <v>0</v>
      </c>
      <c r="AD477" s="2">
        <v>5678</v>
      </c>
      <c r="AE477" s="3">
        <f t="shared" si="7"/>
        <v>7.9253258189503351E-2</v>
      </c>
      <c r="AF477" s="1">
        <v>0</v>
      </c>
      <c r="AG477" s="1" t="s">
        <v>40</v>
      </c>
      <c r="AH477" s="1" t="s">
        <v>45</v>
      </c>
      <c r="AI477" s="1">
        <v>2.82</v>
      </c>
      <c r="AJ477" s="1">
        <v>0</v>
      </c>
      <c r="AK477" s="1" t="s">
        <v>46</v>
      </c>
      <c r="AL477" s="1">
        <v>5</v>
      </c>
      <c r="AM477" s="1">
        <v>3</v>
      </c>
      <c r="AN477" s="1">
        <v>0</v>
      </c>
    </row>
    <row r="478" spans="1:40" hidden="1" x14ac:dyDescent="0.25">
      <c r="A478" s="1">
        <v>25123</v>
      </c>
      <c r="B478" s="1" t="s">
        <v>508</v>
      </c>
      <c r="C478" s="1">
        <v>25</v>
      </c>
      <c r="D478" s="1" t="s">
        <v>499</v>
      </c>
      <c r="E478" s="2">
        <v>516</v>
      </c>
      <c r="F478" s="2">
        <v>6</v>
      </c>
      <c r="G478" s="2">
        <v>0</v>
      </c>
      <c r="H478" s="2">
        <v>0</v>
      </c>
      <c r="I478" s="75">
        <v>0</v>
      </c>
      <c r="J478">
        <v>6</v>
      </c>
      <c r="K478">
        <v>0</v>
      </c>
      <c r="L478">
        <v>0</v>
      </c>
      <c r="M478">
        <v>0</v>
      </c>
      <c r="N478">
        <v>24</v>
      </c>
      <c r="O478">
        <v>0</v>
      </c>
      <c r="P478">
        <v>4</v>
      </c>
      <c r="Q478">
        <v>1</v>
      </c>
      <c r="R478" s="2">
        <v>139</v>
      </c>
      <c r="S478" s="2">
        <v>0</v>
      </c>
      <c r="T478" s="2">
        <v>13</v>
      </c>
      <c r="U478" s="75">
        <v>1</v>
      </c>
      <c r="V478" s="2">
        <v>22</v>
      </c>
      <c r="W478" s="2">
        <v>0</v>
      </c>
      <c r="X478" s="2">
        <v>2</v>
      </c>
      <c r="Y478" s="75">
        <v>0</v>
      </c>
      <c r="Z478" s="2">
        <v>41</v>
      </c>
      <c r="AA478" s="2">
        <v>0</v>
      </c>
      <c r="AB478" s="2">
        <v>2</v>
      </c>
      <c r="AC478" s="75">
        <v>0</v>
      </c>
      <c r="AD478" s="2">
        <v>11993</v>
      </c>
      <c r="AE478" s="3">
        <f t="shared" si="7"/>
        <v>4.3025097973818059E-2</v>
      </c>
      <c r="AF478" s="1">
        <v>0</v>
      </c>
      <c r="AG478" s="1" t="s">
        <v>40</v>
      </c>
      <c r="AH478" s="1" t="s">
        <v>45</v>
      </c>
      <c r="AI478" s="1">
        <v>2.82</v>
      </c>
      <c r="AJ478" s="1">
        <v>0</v>
      </c>
      <c r="AK478" s="1" t="s">
        <v>46</v>
      </c>
      <c r="AL478" s="1">
        <v>1</v>
      </c>
      <c r="AM478" s="1">
        <v>1</v>
      </c>
      <c r="AN478" s="1">
        <v>0</v>
      </c>
    </row>
    <row r="479" spans="1:40" hidden="1" x14ac:dyDescent="0.25">
      <c r="A479" s="1">
        <v>25126</v>
      </c>
      <c r="B479" s="1" t="s">
        <v>509</v>
      </c>
      <c r="C479" s="1">
        <v>25</v>
      </c>
      <c r="D479" s="1" t="s">
        <v>499</v>
      </c>
      <c r="E479" s="2">
        <v>1971</v>
      </c>
      <c r="F479" s="2">
        <v>20</v>
      </c>
      <c r="G479" s="2">
        <v>0</v>
      </c>
      <c r="H479" s="2">
        <v>0</v>
      </c>
      <c r="I479" s="75">
        <v>0</v>
      </c>
      <c r="J479">
        <v>48</v>
      </c>
      <c r="K479">
        <v>0</v>
      </c>
      <c r="L479">
        <v>7</v>
      </c>
      <c r="M479">
        <v>1</v>
      </c>
      <c r="N479">
        <v>88</v>
      </c>
      <c r="O479">
        <v>0</v>
      </c>
      <c r="P479">
        <v>14</v>
      </c>
      <c r="Q479">
        <v>18</v>
      </c>
      <c r="R479" s="2">
        <v>379</v>
      </c>
      <c r="S479" s="2">
        <v>0</v>
      </c>
      <c r="T479" s="2">
        <v>39</v>
      </c>
      <c r="U479" s="75">
        <v>38</v>
      </c>
      <c r="V479" s="2">
        <v>137</v>
      </c>
      <c r="W479" s="2">
        <v>0</v>
      </c>
      <c r="X479" s="2">
        <v>14</v>
      </c>
      <c r="Y479" s="75">
        <v>10</v>
      </c>
      <c r="Z479" s="2">
        <v>119</v>
      </c>
      <c r="AA479" s="2">
        <v>0</v>
      </c>
      <c r="AB479" s="2">
        <v>9</v>
      </c>
      <c r="AC479" s="75">
        <v>12</v>
      </c>
      <c r="AD479" s="2">
        <v>101582</v>
      </c>
      <c r="AE479" s="3">
        <f t="shared" si="7"/>
        <v>1.9403043846350731E-2</v>
      </c>
      <c r="AF479" s="1">
        <v>0</v>
      </c>
      <c r="AG479" s="1" t="s">
        <v>40</v>
      </c>
      <c r="AH479" s="1" t="s">
        <v>45</v>
      </c>
      <c r="AI479" s="1">
        <v>2.82</v>
      </c>
      <c r="AJ479" s="1">
        <v>0</v>
      </c>
      <c r="AK479" s="1" t="s">
        <v>46</v>
      </c>
      <c r="AL479" s="1">
        <v>17</v>
      </c>
      <c r="AM479" s="1">
        <v>21</v>
      </c>
      <c r="AN479" s="1">
        <v>0</v>
      </c>
    </row>
    <row r="480" spans="1:40" hidden="1" x14ac:dyDescent="0.25">
      <c r="A480" s="1">
        <v>25148</v>
      </c>
      <c r="B480" s="1" t="s">
        <v>510</v>
      </c>
      <c r="C480" s="1">
        <v>25</v>
      </c>
      <c r="D480" s="1" t="s">
        <v>499</v>
      </c>
      <c r="E480" s="2">
        <v>2986</v>
      </c>
      <c r="F480" s="2">
        <v>23</v>
      </c>
      <c r="G480" s="2">
        <v>0</v>
      </c>
      <c r="H480" s="2">
        <v>0</v>
      </c>
      <c r="I480" s="75">
        <v>0</v>
      </c>
      <c r="J480">
        <v>31</v>
      </c>
      <c r="K480">
        <v>0</v>
      </c>
      <c r="L480">
        <v>0</v>
      </c>
      <c r="M480">
        <v>0</v>
      </c>
      <c r="N480">
        <v>55</v>
      </c>
      <c r="O480">
        <v>0</v>
      </c>
      <c r="P480">
        <v>0</v>
      </c>
      <c r="Q480">
        <v>6</v>
      </c>
      <c r="R480" s="2">
        <v>1163</v>
      </c>
      <c r="S480" s="2">
        <v>0</v>
      </c>
      <c r="T480" s="2">
        <v>5</v>
      </c>
      <c r="U480" s="75">
        <v>17</v>
      </c>
      <c r="V480" s="2">
        <v>157</v>
      </c>
      <c r="W480" s="2">
        <v>0</v>
      </c>
      <c r="X480" s="2">
        <v>1</v>
      </c>
      <c r="Y480" s="75">
        <v>0</v>
      </c>
      <c r="Z480" s="2">
        <v>404</v>
      </c>
      <c r="AA480" s="2">
        <v>0</v>
      </c>
      <c r="AB480" s="2">
        <v>3</v>
      </c>
      <c r="AC480" s="75">
        <v>3</v>
      </c>
      <c r="AD480" s="2">
        <v>14809</v>
      </c>
      <c r="AE480" s="3">
        <f t="shared" si="7"/>
        <v>0.20163414140049971</v>
      </c>
      <c r="AF480" s="1">
        <v>0</v>
      </c>
      <c r="AG480" s="1" t="s">
        <v>40</v>
      </c>
      <c r="AH480" s="1" t="s">
        <v>45</v>
      </c>
      <c r="AI480" s="1">
        <v>2.82</v>
      </c>
      <c r="AJ480" s="1">
        <v>0</v>
      </c>
      <c r="AK480" s="1" t="s">
        <v>46</v>
      </c>
      <c r="AL480" s="1">
        <v>2</v>
      </c>
      <c r="AM480" s="1">
        <v>3</v>
      </c>
      <c r="AN480" s="1">
        <v>0</v>
      </c>
    </row>
    <row r="481" spans="1:40" hidden="1" x14ac:dyDescent="0.25">
      <c r="A481" s="1">
        <v>25151</v>
      </c>
      <c r="B481" s="1" t="s">
        <v>511</v>
      </c>
      <c r="C481" s="1">
        <v>25</v>
      </c>
      <c r="D481" s="1" t="s">
        <v>499</v>
      </c>
      <c r="E481" s="2">
        <v>505</v>
      </c>
      <c r="F481" s="2">
        <v>11</v>
      </c>
      <c r="G481" s="2">
        <v>1</v>
      </c>
      <c r="H481" s="2">
        <v>0</v>
      </c>
      <c r="I481" s="75">
        <v>0</v>
      </c>
      <c r="J481">
        <v>2</v>
      </c>
      <c r="K481">
        <v>0</v>
      </c>
      <c r="L481">
        <v>0</v>
      </c>
      <c r="M481">
        <v>0</v>
      </c>
      <c r="N481">
        <v>18</v>
      </c>
      <c r="O481">
        <v>0</v>
      </c>
      <c r="P481">
        <v>1</v>
      </c>
      <c r="Q481">
        <v>0</v>
      </c>
      <c r="R481" s="2">
        <v>162</v>
      </c>
      <c r="S481" s="2">
        <v>4</v>
      </c>
      <c r="T481" s="2">
        <v>8</v>
      </c>
      <c r="U481" s="75">
        <v>7</v>
      </c>
      <c r="V481" s="2">
        <v>33</v>
      </c>
      <c r="W481" s="2">
        <v>0</v>
      </c>
      <c r="X481" s="2">
        <v>0</v>
      </c>
      <c r="Y481" s="75">
        <v>0</v>
      </c>
      <c r="Z481" s="2">
        <v>52</v>
      </c>
      <c r="AA481" s="2">
        <v>0</v>
      </c>
      <c r="AB481" s="2">
        <v>1</v>
      </c>
      <c r="AC481" s="75">
        <v>6</v>
      </c>
      <c r="AD481" s="2">
        <v>20532</v>
      </c>
      <c r="AE481" s="3">
        <f t="shared" si="7"/>
        <v>2.4595752970972141E-2</v>
      </c>
      <c r="AF481" s="1">
        <v>0</v>
      </c>
      <c r="AG481" s="1" t="s">
        <v>40</v>
      </c>
      <c r="AH481" s="1" t="s">
        <v>45</v>
      </c>
      <c r="AI481" s="1">
        <v>2.82</v>
      </c>
      <c r="AJ481" s="1">
        <v>0</v>
      </c>
      <c r="AK481" s="1" t="s">
        <v>46</v>
      </c>
      <c r="AL481" s="1">
        <v>1</v>
      </c>
      <c r="AM481" s="1">
        <v>2</v>
      </c>
      <c r="AN481" s="1">
        <v>0</v>
      </c>
    </row>
    <row r="482" spans="1:40" hidden="1" x14ac:dyDescent="0.25">
      <c r="A482" s="1">
        <v>25154</v>
      </c>
      <c r="B482" s="1" t="s">
        <v>512</v>
      </c>
      <c r="C482" s="1">
        <v>25</v>
      </c>
      <c r="D482" s="1" t="s">
        <v>499</v>
      </c>
      <c r="E482" s="2">
        <v>58</v>
      </c>
      <c r="F482" s="2">
        <v>0</v>
      </c>
      <c r="G482" s="2">
        <v>0</v>
      </c>
      <c r="H482" s="2">
        <v>0</v>
      </c>
      <c r="I482" s="75">
        <v>0</v>
      </c>
      <c r="J482">
        <v>1</v>
      </c>
      <c r="K482">
        <v>0</v>
      </c>
      <c r="L482">
        <v>0</v>
      </c>
      <c r="M482">
        <v>0</v>
      </c>
      <c r="N482">
        <v>2</v>
      </c>
      <c r="O482">
        <v>0</v>
      </c>
      <c r="P482">
        <v>0</v>
      </c>
      <c r="Q482">
        <v>0</v>
      </c>
      <c r="R482" s="2">
        <v>23</v>
      </c>
      <c r="S482" s="2">
        <v>0</v>
      </c>
      <c r="T482" s="2">
        <v>0</v>
      </c>
      <c r="U482" s="75">
        <v>3</v>
      </c>
      <c r="V482" s="2">
        <v>13</v>
      </c>
      <c r="W482" s="2">
        <v>0</v>
      </c>
      <c r="X482" s="2">
        <v>0</v>
      </c>
      <c r="Y482" s="75">
        <v>3</v>
      </c>
      <c r="Z482" s="2">
        <v>7</v>
      </c>
      <c r="AA482" s="2">
        <v>0</v>
      </c>
      <c r="AB482" s="2">
        <v>0</v>
      </c>
      <c r="AC482" s="75">
        <v>0</v>
      </c>
      <c r="AD482" s="2">
        <v>8995</v>
      </c>
      <c r="AE482" s="3">
        <f t="shared" si="7"/>
        <v>6.4480266814897162E-3</v>
      </c>
      <c r="AF482" s="1">
        <v>0</v>
      </c>
      <c r="AG482" s="1" t="s">
        <v>40</v>
      </c>
      <c r="AH482" s="1" t="s">
        <v>45</v>
      </c>
      <c r="AI482" s="1">
        <v>2.82</v>
      </c>
      <c r="AJ482" s="1">
        <v>0</v>
      </c>
      <c r="AK482" s="1" t="s">
        <v>46</v>
      </c>
      <c r="AL482" s="1">
        <v>1</v>
      </c>
      <c r="AM482" s="1">
        <v>1</v>
      </c>
      <c r="AN482" s="1">
        <v>0</v>
      </c>
    </row>
    <row r="483" spans="1:40" hidden="1" x14ac:dyDescent="0.25">
      <c r="A483" s="1">
        <v>25168</v>
      </c>
      <c r="B483" s="1" t="s">
        <v>513</v>
      </c>
      <c r="C483" s="1">
        <v>25</v>
      </c>
      <c r="D483" s="1" t="s">
        <v>499</v>
      </c>
      <c r="E483" s="2">
        <v>666</v>
      </c>
      <c r="F483" s="2">
        <v>5</v>
      </c>
      <c r="G483" s="2">
        <v>0</v>
      </c>
      <c r="H483" s="2">
        <v>0</v>
      </c>
      <c r="I483" s="75">
        <v>0</v>
      </c>
      <c r="J483">
        <v>6</v>
      </c>
      <c r="K483">
        <v>0</v>
      </c>
      <c r="L483">
        <v>1</v>
      </c>
      <c r="M483">
        <v>0</v>
      </c>
      <c r="N483">
        <v>6</v>
      </c>
      <c r="O483">
        <v>0</v>
      </c>
      <c r="P483">
        <v>6</v>
      </c>
      <c r="Q483">
        <v>2</v>
      </c>
      <c r="R483" s="2">
        <v>108</v>
      </c>
      <c r="S483" s="2">
        <v>0</v>
      </c>
      <c r="T483" s="2">
        <v>8</v>
      </c>
      <c r="U483" s="75">
        <v>8</v>
      </c>
      <c r="V483" s="2">
        <v>34</v>
      </c>
      <c r="W483" s="2">
        <v>0</v>
      </c>
      <c r="X483" s="2">
        <v>7</v>
      </c>
      <c r="Y483" s="75">
        <v>2</v>
      </c>
      <c r="Z483" s="2">
        <v>32</v>
      </c>
      <c r="AA483" s="2">
        <v>0</v>
      </c>
      <c r="AB483" s="2">
        <v>1</v>
      </c>
      <c r="AC483" s="75">
        <v>1</v>
      </c>
      <c r="AD483" s="2">
        <v>4959</v>
      </c>
      <c r="AE483" s="3">
        <f t="shared" si="7"/>
        <v>0.13430127041742287</v>
      </c>
      <c r="AF483" s="1">
        <v>0</v>
      </c>
      <c r="AG483" s="1" t="s">
        <v>40</v>
      </c>
      <c r="AH483" s="1" t="s">
        <v>45</v>
      </c>
      <c r="AI483" s="1">
        <v>2.82</v>
      </c>
      <c r="AJ483" s="1">
        <v>0</v>
      </c>
      <c r="AK483" s="1" t="s">
        <v>46</v>
      </c>
      <c r="AL483" s="1">
        <v>1</v>
      </c>
      <c r="AM483" s="1">
        <v>2</v>
      </c>
      <c r="AN483" s="1">
        <v>0</v>
      </c>
    </row>
    <row r="484" spans="1:40" hidden="1" x14ac:dyDescent="0.25">
      <c r="A484" s="1">
        <v>25175</v>
      </c>
      <c r="B484" s="1" t="s">
        <v>514</v>
      </c>
      <c r="C484" s="1">
        <v>25</v>
      </c>
      <c r="D484" s="1" t="s">
        <v>499</v>
      </c>
      <c r="E484" s="2">
        <v>3278</v>
      </c>
      <c r="F484" s="2">
        <v>76</v>
      </c>
      <c r="G484" s="2">
        <v>3</v>
      </c>
      <c r="H484" s="2">
        <v>0</v>
      </c>
      <c r="I484" s="75">
        <v>1</v>
      </c>
      <c r="J484">
        <v>74</v>
      </c>
      <c r="K484">
        <v>0</v>
      </c>
      <c r="L484">
        <v>0</v>
      </c>
      <c r="M484">
        <v>2</v>
      </c>
      <c r="N484">
        <v>114</v>
      </c>
      <c r="O484">
        <v>0</v>
      </c>
      <c r="P484">
        <v>17</v>
      </c>
      <c r="Q484">
        <v>12</v>
      </c>
      <c r="R484" s="2">
        <v>742</v>
      </c>
      <c r="S484" s="2">
        <v>6</v>
      </c>
      <c r="T484" s="2">
        <v>54</v>
      </c>
      <c r="U484" s="75">
        <v>51</v>
      </c>
      <c r="V484" s="2">
        <v>194</v>
      </c>
      <c r="W484" s="2">
        <v>0</v>
      </c>
      <c r="X484" s="2">
        <v>15</v>
      </c>
      <c r="Y484" s="75">
        <v>5</v>
      </c>
      <c r="Z484" s="2">
        <v>314</v>
      </c>
      <c r="AA484" s="2">
        <v>0</v>
      </c>
      <c r="AB484" s="2">
        <v>23</v>
      </c>
      <c r="AC484" s="75">
        <v>31</v>
      </c>
      <c r="AD484" s="2">
        <v>163306</v>
      </c>
      <c r="AE484" s="3">
        <f t="shared" si="7"/>
        <v>2.0072746867843189E-2</v>
      </c>
      <c r="AF484" s="1">
        <v>0</v>
      </c>
      <c r="AG484" s="1" t="s">
        <v>40</v>
      </c>
      <c r="AH484" s="1" t="s">
        <v>45</v>
      </c>
      <c r="AI484" s="1">
        <v>2.82</v>
      </c>
      <c r="AJ484" s="1">
        <v>1</v>
      </c>
      <c r="AK484" s="1" t="s">
        <v>42</v>
      </c>
      <c r="AL484" s="1">
        <v>13</v>
      </c>
      <c r="AM484" s="1">
        <v>34</v>
      </c>
      <c r="AN484" s="1">
        <v>0</v>
      </c>
    </row>
    <row r="485" spans="1:40" hidden="1" x14ac:dyDescent="0.25">
      <c r="A485" s="1">
        <v>25178</v>
      </c>
      <c r="B485" s="1" t="s">
        <v>515</v>
      </c>
      <c r="C485" s="1">
        <v>25</v>
      </c>
      <c r="D485" s="1" t="s">
        <v>499</v>
      </c>
      <c r="E485" s="2">
        <v>269</v>
      </c>
      <c r="F485" s="2">
        <v>6</v>
      </c>
      <c r="G485" s="2">
        <v>0</v>
      </c>
      <c r="H485" s="2">
        <v>0</v>
      </c>
      <c r="I485" s="75">
        <v>0</v>
      </c>
      <c r="J485">
        <v>0</v>
      </c>
      <c r="K485">
        <v>0</v>
      </c>
      <c r="L485">
        <v>0</v>
      </c>
      <c r="M485">
        <v>1</v>
      </c>
      <c r="N485">
        <v>5</v>
      </c>
      <c r="O485">
        <v>0</v>
      </c>
      <c r="P485">
        <v>0</v>
      </c>
      <c r="Q485">
        <v>0</v>
      </c>
      <c r="R485" s="2">
        <v>71</v>
      </c>
      <c r="S485" s="2">
        <v>0</v>
      </c>
      <c r="T485" s="2">
        <v>4</v>
      </c>
      <c r="U485" s="75">
        <v>0</v>
      </c>
      <c r="V485" s="2">
        <v>12</v>
      </c>
      <c r="W485" s="2">
        <v>0</v>
      </c>
      <c r="X485" s="2">
        <v>1</v>
      </c>
      <c r="Y485" s="75">
        <v>0</v>
      </c>
      <c r="Z485" s="2">
        <v>27</v>
      </c>
      <c r="AA485" s="2">
        <v>0</v>
      </c>
      <c r="AB485" s="2">
        <v>7</v>
      </c>
      <c r="AC485" s="75">
        <v>0</v>
      </c>
      <c r="AD485" s="2">
        <v>11388</v>
      </c>
      <c r="AE485" s="3">
        <f t="shared" si="7"/>
        <v>2.3621355813136635E-2</v>
      </c>
      <c r="AF485" s="1">
        <v>0</v>
      </c>
      <c r="AG485" s="1" t="s">
        <v>40</v>
      </c>
      <c r="AH485" s="1" t="s">
        <v>45</v>
      </c>
      <c r="AI485" s="1">
        <v>2.82</v>
      </c>
      <c r="AJ485" s="1">
        <v>0</v>
      </c>
      <c r="AK485" s="1" t="s">
        <v>46</v>
      </c>
      <c r="AL485" s="1">
        <v>1</v>
      </c>
      <c r="AM485" s="1">
        <v>1</v>
      </c>
      <c r="AN485" s="1">
        <v>0</v>
      </c>
    </row>
    <row r="486" spans="1:40" hidden="1" x14ac:dyDescent="0.25">
      <c r="A486" s="1">
        <v>25181</v>
      </c>
      <c r="B486" s="1" t="s">
        <v>516</v>
      </c>
      <c r="C486" s="1">
        <v>25</v>
      </c>
      <c r="D486" s="1" t="s">
        <v>499</v>
      </c>
      <c r="E486" s="2">
        <v>243</v>
      </c>
      <c r="F486" s="2">
        <v>7</v>
      </c>
      <c r="G486" s="2">
        <v>0</v>
      </c>
      <c r="H486" s="2">
        <v>0</v>
      </c>
      <c r="I486" s="75">
        <v>0</v>
      </c>
      <c r="J486">
        <v>5</v>
      </c>
      <c r="K486">
        <v>0</v>
      </c>
      <c r="L486">
        <v>0</v>
      </c>
      <c r="M486">
        <v>0</v>
      </c>
      <c r="N486">
        <v>13</v>
      </c>
      <c r="O486">
        <v>0</v>
      </c>
      <c r="P486">
        <v>3</v>
      </c>
      <c r="Q486">
        <v>0</v>
      </c>
      <c r="R486" s="2">
        <v>54</v>
      </c>
      <c r="S486" s="2">
        <v>0</v>
      </c>
      <c r="T486" s="2">
        <v>3</v>
      </c>
      <c r="U486" s="75">
        <v>0</v>
      </c>
      <c r="V486" s="2">
        <v>20</v>
      </c>
      <c r="W486" s="2">
        <v>0</v>
      </c>
      <c r="X486" s="2">
        <v>3</v>
      </c>
      <c r="Y486" s="75">
        <v>0</v>
      </c>
      <c r="Z486" s="2">
        <v>21</v>
      </c>
      <c r="AA486" s="2">
        <v>0</v>
      </c>
      <c r="AB486" s="2">
        <v>1</v>
      </c>
      <c r="AC486" s="75">
        <v>0</v>
      </c>
      <c r="AD486" s="2">
        <v>13112</v>
      </c>
      <c r="AE486" s="3">
        <f t="shared" si="7"/>
        <v>1.8532641854789506E-2</v>
      </c>
      <c r="AF486" s="1">
        <v>0</v>
      </c>
      <c r="AG486" s="1" t="s">
        <v>40</v>
      </c>
      <c r="AH486" s="1" t="s">
        <v>45</v>
      </c>
      <c r="AI486" s="1">
        <v>2.82</v>
      </c>
      <c r="AJ486" s="1">
        <v>0</v>
      </c>
      <c r="AK486" s="1" t="s">
        <v>46</v>
      </c>
      <c r="AL486" s="1">
        <v>1</v>
      </c>
      <c r="AM486" s="1">
        <v>1</v>
      </c>
      <c r="AN486" s="1">
        <v>0</v>
      </c>
    </row>
    <row r="487" spans="1:40" hidden="1" x14ac:dyDescent="0.25">
      <c r="A487" s="1">
        <v>25183</v>
      </c>
      <c r="B487" s="1" t="s">
        <v>517</v>
      </c>
      <c r="C487" s="1">
        <v>25</v>
      </c>
      <c r="D487" s="1" t="s">
        <v>499</v>
      </c>
      <c r="E487" s="2">
        <v>453</v>
      </c>
      <c r="F487" s="2">
        <v>19</v>
      </c>
      <c r="G487" s="2">
        <v>0</v>
      </c>
      <c r="H487" s="2">
        <v>0</v>
      </c>
      <c r="I487" s="75">
        <v>0</v>
      </c>
      <c r="J487">
        <v>12</v>
      </c>
      <c r="K487">
        <v>0</v>
      </c>
      <c r="L487">
        <v>0</v>
      </c>
      <c r="M487">
        <v>0</v>
      </c>
      <c r="N487">
        <v>16</v>
      </c>
      <c r="O487">
        <v>0</v>
      </c>
      <c r="P487">
        <v>0</v>
      </c>
      <c r="Q487">
        <v>0</v>
      </c>
      <c r="R487" s="2">
        <v>110</v>
      </c>
      <c r="S487" s="2">
        <v>0</v>
      </c>
      <c r="T487" s="2">
        <v>0</v>
      </c>
      <c r="U487" s="75">
        <v>0</v>
      </c>
      <c r="V487" s="2">
        <v>38</v>
      </c>
      <c r="W487" s="2">
        <v>0</v>
      </c>
      <c r="X487" s="2">
        <v>0</v>
      </c>
      <c r="Y487" s="75">
        <v>0</v>
      </c>
      <c r="Z487" s="2">
        <v>25</v>
      </c>
      <c r="AA487" s="2">
        <v>0</v>
      </c>
      <c r="AB487" s="2">
        <v>0</v>
      </c>
      <c r="AC487" s="75">
        <v>0</v>
      </c>
      <c r="AD487" s="2">
        <v>24929</v>
      </c>
      <c r="AE487" s="3">
        <f t="shared" si="7"/>
        <v>1.8171607364916364E-2</v>
      </c>
      <c r="AF487" s="1">
        <v>0</v>
      </c>
      <c r="AG487" s="1" t="s">
        <v>40</v>
      </c>
      <c r="AH487" s="1" t="s">
        <v>45</v>
      </c>
      <c r="AI487" s="1">
        <v>2.82</v>
      </c>
      <c r="AJ487" s="1">
        <v>0</v>
      </c>
      <c r="AK487" s="1" t="s">
        <v>46</v>
      </c>
      <c r="AL487" s="1">
        <v>3</v>
      </c>
      <c r="AM487" s="1">
        <v>2</v>
      </c>
      <c r="AN487" s="1">
        <v>0</v>
      </c>
    </row>
    <row r="488" spans="1:40" hidden="1" x14ac:dyDescent="0.25">
      <c r="A488" s="1">
        <v>25200</v>
      </c>
      <c r="B488" s="1" t="s">
        <v>518</v>
      </c>
      <c r="C488" s="1">
        <v>25</v>
      </c>
      <c r="D488" s="1" t="s">
        <v>499</v>
      </c>
      <c r="E488" s="2">
        <v>477</v>
      </c>
      <c r="F488" s="2">
        <v>9</v>
      </c>
      <c r="G488" s="2">
        <v>0</v>
      </c>
      <c r="H488" s="2">
        <v>0</v>
      </c>
      <c r="I488" s="75">
        <v>0</v>
      </c>
      <c r="J488">
        <v>13</v>
      </c>
      <c r="K488">
        <v>0</v>
      </c>
      <c r="L488">
        <v>0</v>
      </c>
      <c r="M488">
        <v>0</v>
      </c>
      <c r="N488">
        <v>11</v>
      </c>
      <c r="O488">
        <v>0</v>
      </c>
      <c r="P488">
        <v>0</v>
      </c>
      <c r="Q488">
        <v>0</v>
      </c>
      <c r="R488" s="2">
        <v>79</v>
      </c>
      <c r="S488" s="2">
        <v>1</v>
      </c>
      <c r="T488" s="2">
        <v>5</v>
      </c>
      <c r="U488" s="75">
        <v>4</v>
      </c>
      <c r="V488" s="2">
        <v>48</v>
      </c>
      <c r="W488" s="2">
        <v>0</v>
      </c>
      <c r="X488" s="2">
        <v>1</v>
      </c>
      <c r="Y488" s="75">
        <v>0</v>
      </c>
      <c r="Z488" s="2">
        <v>62</v>
      </c>
      <c r="AA488" s="2">
        <v>0</v>
      </c>
      <c r="AB488" s="2">
        <v>3</v>
      </c>
      <c r="AC488" s="75">
        <v>10</v>
      </c>
      <c r="AD488" s="2">
        <v>26870</v>
      </c>
      <c r="AE488" s="3">
        <f t="shared" si="7"/>
        <v>1.7752139933010794E-2</v>
      </c>
      <c r="AF488" s="1">
        <v>0</v>
      </c>
      <c r="AG488" s="1" t="s">
        <v>40</v>
      </c>
      <c r="AH488" s="1" t="s">
        <v>45</v>
      </c>
      <c r="AI488" s="1">
        <v>2.82</v>
      </c>
      <c r="AJ488" s="1">
        <v>0</v>
      </c>
      <c r="AK488" s="1" t="s">
        <v>46</v>
      </c>
      <c r="AL488" s="1">
        <v>2</v>
      </c>
      <c r="AM488" s="1">
        <v>2</v>
      </c>
      <c r="AN488" s="1">
        <v>0</v>
      </c>
    </row>
    <row r="489" spans="1:40" hidden="1" x14ac:dyDescent="0.25">
      <c r="A489" s="1">
        <v>25214</v>
      </c>
      <c r="B489" s="1" t="s">
        <v>519</v>
      </c>
      <c r="C489" s="1">
        <v>25</v>
      </c>
      <c r="D489" s="1" t="s">
        <v>499</v>
      </c>
      <c r="E489" s="2">
        <v>919</v>
      </c>
      <c r="F489" s="2">
        <v>18</v>
      </c>
      <c r="G489" s="2">
        <v>0</v>
      </c>
      <c r="H489" s="2">
        <v>0</v>
      </c>
      <c r="I489" s="75">
        <v>0</v>
      </c>
      <c r="J489">
        <v>12</v>
      </c>
      <c r="K489">
        <v>0</v>
      </c>
      <c r="L489">
        <v>0</v>
      </c>
      <c r="M489">
        <v>0</v>
      </c>
      <c r="N489">
        <v>18</v>
      </c>
      <c r="O489">
        <v>0</v>
      </c>
      <c r="P489">
        <v>2</v>
      </c>
      <c r="Q489">
        <v>1</v>
      </c>
      <c r="R489" s="2">
        <v>145</v>
      </c>
      <c r="S489" s="2">
        <v>0</v>
      </c>
      <c r="T489" s="2">
        <v>14</v>
      </c>
      <c r="U489" s="75">
        <v>7</v>
      </c>
      <c r="V489" s="2">
        <v>39</v>
      </c>
      <c r="W489" s="2">
        <v>0</v>
      </c>
      <c r="X489" s="2">
        <v>3</v>
      </c>
      <c r="Y489" s="75">
        <v>4</v>
      </c>
      <c r="Z489" s="2">
        <v>81</v>
      </c>
      <c r="AA489" s="2">
        <v>0</v>
      </c>
      <c r="AB489" s="2">
        <v>9</v>
      </c>
      <c r="AC489" s="75">
        <v>6</v>
      </c>
      <c r="AD489" s="2">
        <v>40316</v>
      </c>
      <c r="AE489" s="3">
        <f t="shared" si="7"/>
        <v>2.2794920130965374E-2</v>
      </c>
      <c r="AF489" s="1">
        <v>0</v>
      </c>
      <c r="AG489" s="1" t="s">
        <v>40</v>
      </c>
      <c r="AH489" s="1" t="s">
        <v>45</v>
      </c>
      <c r="AI489" s="1">
        <v>2.82</v>
      </c>
      <c r="AJ489" s="1">
        <v>0</v>
      </c>
      <c r="AK489" s="1" t="s">
        <v>46</v>
      </c>
      <c r="AL489" s="1">
        <v>4</v>
      </c>
      <c r="AM489" s="1">
        <v>7</v>
      </c>
      <c r="AN489" s="1">
        <v>0</v>
      </c>
    </row>
    <row r="490" spans="1:40" hidden="1" x14ac:dyDescent="0.25">
      <c r="A490" s="1">
        <v>25224</v>
      </c>
      <c r="B490" s="1" t="s">
        <v>520</v>
      </c>
      <c r="C490" s="1">
        <v>25</v>
      </c>
      <c r="D490" s="1" t="s">
        <v>499</v>
      </c>
      <c r="E490" s="2">
        <v>204</v>
      </c>
      <c r="F490" s="2">
        <v>6</v>
      </c>
      <c r="G490" s="2">
        <v>0</v>
      </c>
      <c r="H490" s="2">
        <v>3</v>
      </c>
      <c r="I490" s="75">
        <v>0</v>
      </c>
      <c r="J490">
        <v>5</v>
      </c>
      <c r="K490">
        <v>0</v>
      </c>
      <c r="L490">
        <v>0</v>
      </c>
      <c r="M490">
        <v>0</v>
      </c>
      <c r="N490">
        <v>11</v>
      </c>
      <c r="O490">
        <v>0</v>
      </c>
      <c r="P490">
        <v>4</v>
      </c>
      <c r="Q490">
        <v>0</v>
      </c>
      <c r="R490" s="2">
        <v>44</v>
      </c>
      <c r="S490" s="2">
        <v>1</v>
      </c>
      <c r="T490" s="2">
        <v>13</v>
      </c>
      <c r="U490" s="75">
        <v>5</v>
      </c>
      <c r="V490" s="2">
        <v>14</v>
      </c>
      <c r="W490" s="2">
        <v>0</v>
      </c>
      <c r="X490" s="2">
        <v>2</v>
      </c>
      <c r="Y490" s="75">
        <v>0</v>
      </c>
      <c r="Z490" s="2">
        <v>24</v>
      </c>
      <c r="AA490" s="2">
        <v>0</v>
      </c>
      <c r="AB490" s="2">
        <v>11</v>
      </c>
      <c r="AC490" s="75">
        <v>1</v>
      </c>
      <c r="AD490" s="2">
        <v>9187</v>
      </c>
      <c r="AE490" s="3">
        <f t="shared" si="7"/>
        <v>2.2205290083814087E-2</v>
      </c>
      <c r="AF490" s="1">
        <v>0</v>
      </c>
      <c r="AG490" s="1" t="s">
        <v>40</v>
      </c>
      <c r="AH490" s="1" t="s">
        <v>45</v>
      </c>
      <c r="AI490" s="1">
        <v>2.82</v>
      </c>
      <c r="AJ490" s="1">
        <v>0</v>
      </c>
      <c r="AK490" s="1" t="s">
        <v>46</v>
      </c>
      <c r="AL490" s="1">
        <v>1</v>
      </c>
      <c r="AM490" s="1">
        <v>5</v>
      </c>
      <c r="AN490" s="1">
        <v>0</v>
      </c>
    </row>
    <row r="491" spans="1:40" hidden="1" x14ac:dyDescent="0.25">
      <c r="A491" s="1">
        <v>25245</v>
      </c>
      <c r="B491" s="1" t="s">
        <v>521</v>
      </c>
      <c r="C491" s="1">
        <v>25</v>
      </c>
      <c r="D491" s="1" t="s">
        <v>499</v>
      </c>
      <c r="E491" s="2">
        <v>1290</v>
      </c>
      <c r="F491" s="2">
        <v>29</v>
      </c>
      <c r="G491" s="2">
        <v>0</v>
      </c>
      <c r="H491" s="2">
        <v>2</v>
      </c>
      <c r="I491" s="75">
        <v>1</v>
      </c>
      <c r="J491">
        <v>23</v>
      </c>
      <c r="K491">
        <v>0</v>
      </c>
      <c r="L491">
        <v>0</v>
      </c>
      <c r="M491">
        <v>0</v>
      </c>
      <c r="N491">
        <v>34</v>
      </c>
      <c r="O491">
        <v>0</v>
      </c>
      <c r="P491">
        <v>5</v>
      </c>
      <c r="Q491">
        <v>1</v>
      </c>
      <c r="R491" s="2">
        <v>418</v>
      </c>
      <c r="S491" s="2">
        <v>4</v>
      </c>
      <c r="T491" s="2">
        <v>13</v>
      </c>
      <c r="U491" s="75">
        <v>14</v>
      </c>
      <c r="V491" s="2">
        <v>106</v>
      </c>
      <c r="W491" s="2">
        <v>0</v>
      </c>
      <c r="X491" s="2">
        <v>0</v>
      </c>
      <c r="Y491" s="75">
        <v>1</v>
      </c>
      <c r="Z491" s="2">
        <v>157</v>
      </c>
      <c r="AA491" s="2">
        <v>0</v>
      </c>
      <c r="AB491" s="2">
        <v>2</v>
      </c>
      <c r="AC491" s="75">
        <v>11</v>
      </c>
      <c r="AD491" s="2">
        <v>29077</v>
      </c>
      <c r="AE491" s="3">
        <f t="shared" si="7"/>
        <v>4.4364961997455037E-2</v>
      </c>
      <c r="AF491" s="1">
        <v>0</v>
      </c>
      <c r="AG491" s="1" t="s">
        <v>40</v>
      </c>
      <c r="AH491" s="1" t="s">
        <v>45</v>
      </c>
      <c r="AI491" s="1">
        <v>2.82</v>
      </c>
      <c r="AJ491" s="1">
        <v>0</v>
      </c>
      <c r="AK491" s="1" t="s">
        <v>46</v>
      </c>
      <c r="AL491" s="1">
        <v>1</v>
      </c>
      <c r="AM491" s="1">
        <v>3</v>
      </c>
      <c r="AN491" s="1">
        <v>0</v>
      </c>
    </row>
    <row r="492" spans="1:40" hidden="1" x14ac:dyDescent="0.25">
      <c r="A492" s="1">
        <v>25258</v>
      </c>
      <c r="B492" s="1" t="s">
        <v>212</v>
      </c>
      <c r="C492" s="1">
        <v>25</v>
      </c>
      <c r="D492" s="1" t="s">
        <v>499</v>
      </c>
      <c r="E492" s="2">
        <v>916</v>
      </c>
      <c r="F492" s="2">
        <v>7</v>
      </c>
      <c r="G492" s="2">
        <v>0</v>
      </c>
      <c r="H492" s="2">
        <v>0</v>
      </c>
      <c r="I492" s="75">
        <v>0</v>
      </c>
      <c r="J492">
        <v>6</v>
      </c>
      <c r="K492">
        <v>0</v>
      </c>
      <c r="L492">
        <v>0</v>
      </c>
      <c r="M492">
        <v>0</v>
      </c>
      <c r="N492">
        <v>16</v>
      </c>
      <c r="O492">
        <v>0</v>
      </c>
      <c r="P492">
        <v>0</v>
      </c>
      <c r="Q492">
        <v>0</v>
      </c>
      <c r="R492" s="2">
        <v>434</v>
      </c>
      <c r="S492" s="2">
        <v>0</v>
      </c>
      <c r="T492" s="2">
        <v>3</v>
      </c>
      <c r="U492" s="75">
        <v>1</v>
      </c>
      <c r="V492" s="2">
        <v>52</v>
      </c>
      <c r="W492" s="2">
        <v>0</v>
      </c>
      <c r="X492" s="2">
        <v>0</v>
      </c>
      <c r="Y492" s="75">
        <v>0</v>
      </c>
      <c r="Z492" s="2">
        <v>53</v>
      </c>
      <c r="AA492" s="2">
        <v>0</v>
      </c>
      <c r="AB492" s="2">
        <v>0</v>
      </c>
      <c r="AC492" s="75">
        <v>0</v>
      </c>
      <c r="AD492" s="2">
        <v>5510</v>
      </c>
      <c r="AE492" s="3">
        <f t="shared" si="7"/>
        <v>0.16624319419237749</v>
      </c>
      <c r="AF492" s="1">
        <v>0</v>
      </c>
      <c r="AG492" s="1" t="s">
        <v>40</v>
      </c>
      <c r="AH492" s="1" t="s">
        <v>45</v>
      </c>
      <c r="AI492" s="1">
        <v>2.82</v>
      </c>
      <c r="AJ492" s="1">
        <v>0</v>
      </c>
      <c r="AK492" s="1" t="s">
        <v>46</v>
      </c>
      <c r="AL492" s="1">
        <v>1</v>
      </c>
      <c r="AM492" s="1">
        <v>1</v>
      </c>
      <c r="AN492" s="1">
        <v>0</v>
      </c>
    </row>
    <row r="493" spans="1:40" hidden="1" x14ac:dyDescent="0.25">
      <c r="A493" s="1">
        <v>25260</v>
      </c>
      <c r="B493" s="1" t="s">
        <v>522</v>
      </c>
      <c r="C493" s="1">
        <v>25</v>
      </c>
      <c r="D493" s="1" t="s">
        <v>499</v>
      </c>
      <c r="E493" s="2">
        <v>1339</v>
      </c>
      <c r="F493" s="2">
        <v>10</v>
      </c>
      <c r="G493" s="2">
        <v>0</v>
      </c>
      <c r="H493" s="2">
        <v>0</v>
      </c>
      <c r="I493" s="75">
        <v>2</v>
      </c>
      <c r="J493">
        <v>30</v>
      </c>
      <c r="K493">
        <v>0</v>
      </c>
      <c r="L493">
        <v>1</v>
      </c>
      <c r="M493">
        <v>2</v>
      </c>
      <c r="N493">
        <v>74</v>
      </c>
      <c r="O493">
        <v>0</v>
      </c>
      <c r="P493">
        <v>7</v>
      </c>
      <c r="Q493">
        <v>6</v>
      </c>
      <c r="R493" s="2">
        <v>284</v>
      </c>
      <c r="S493" s="2">
        <v>0</v>
      </c>
      <c r="T493" s="2">
        <v>28</v>
      </c>
      <c r="U493" s="75">
        <v>36</v>
      </c>
      <c r="V493" s="2">
        <v>94</v>
      </c>
      <c r="W493" s="2">
        <v>0</v>
      </c>
      <c r="X493" s="2">
        <v>4</v>
      </c>
      <c r="Y493" s="75">
        <v>15</v>
      </c>
      <c r="Z493" s="2">
        <v>83</v>
      </c>
      <c r="AA493" s="2">
        <v>0</v>
      </c>
      <c r="AB493" s="2">
        <v>16</v>
      </c>
      <c r="AC493" s="75">
        <v>23</v>
      </c>
      <c r="AD493" s="2">
        <v>26052</v>
      </c>
      <c r="AE493" s="3">
        <f t="shared" si="7"/>
        <v>5.1397205588822353E-2</v>
      </c>
      <c r="AF493" s="1">
        <v>0</v>
      </c>
      <c r="AG493" s="1" t="s">
        <v>40</v>
      </c>
      <c r="AH493" s="1" t="s">
        <v>45</v>
      </c>
      <c r="AI493" s="1">
        <v>2.82</v>
      </c>
      <c r="AJ493" s="1">
        <v>0</v>
      </c>
      <c r="AK493" s="1" t="s">
        <v>46</v>
      </c>
      <c r="AL493" s="1">
        <v>6</v>
      </c>
      <c r="AM493" s="1">
        <v>6</v>
      </c>
      <c r="AN493" s="1">
        <v>0</v>
      </c>
    </row>
    <row r="494" spans="1:40" hidden="1" x14ac:dyDescent="0.25">
      <c r="A494" s="1">
        <v>25269</v>
      </c>
      <c r="B494" s="1" t="s">
        <v>523</v>
      </c>
      <c r="C494" s="1">
        <v>25</v>
      </c>
      <c r="D494" s="1" t="s">
        <v>499</v>
      </c>
      <c r="E494" s="2">
        <v>6033</v>
      </c>
      <c r="F494" s="2">
        <v>137</v>
      </c>
      <c r="G494" s="2">
        <v>0</v>
      </c>
      <c r="H494" s="2">
        <v>9</v>
      </c>
      <c r="I494" s="75">
        <v>7</v>
      </c>
      <c r="J494">
        <v>120</v>
      </c>
      <c r="K494">
        <v>1</v>
      </c>
      <c r="L494">
        <v>1</v>
      </c>
      <c r="M494">
        <v>5</v>
      </c>
      <c r="N494">
        <v>206</v>
      </c>
      <c r="O494">
        <v>1</v>
      </c>
      <c r="P494">
        <v>34</v>
      </c>
      <c r="Q494">
        <v>32</v>
      </c>
      <c r="R494" s="2">
        <v>1172</v>
      </c>
      <c r="S494" s="2">
        <v>6</v>
      </c>
      <c r="T494" s="2">
        <v>66</v>
      </c>
      <c r="U494" s="75">
        <v>79</v>
      </c>
      <c r="V494" s="2">
        <v>422</v>
      </c>
      <c r="W494" s="2">
        <v>1</v>
      </c>
      <c r="X494" s="2">
        <v>27</v>
      </c>
      <c r="Y494" s="75">
        <v>22</v>
      </c>
      <c r="Z494" s="2">
        <v>497</v>
      </c>
      <c r="AA494" s="2">
        <v>0</v>
      </c>
      <c r="AB494" s="2">
        <v>43</v>
      </c>
      <c r="AC494" s="75">
        <v>33</v>
      </c>
      <c r="AD494" s="2">
        <v>171926</v>
      </c>
      <c r="AE494" s="3">
        <f t="shared" si="7"/>
        <v>3.5090678547747285E-2</v>
      </c>
      <c r="AF494" s="1">
        <v>0</v>
      </c>
      <c r="AG494" s="1" t="s">
        <v>40</v>
      </c>
      <c r="AH494" s="1" t="s">
        <v>45</v>
      </c>
      <c r="AI494" s="1">
        <v>2.82</v>
      </c>
      <c r="AJ494" s="1">
        <v>1</v>
      </c>
      <c r="AK494" s="1" t="s">
        <v>42</v>
      </c>
      <c r="AL494" s="1">
        <v>14</v>
      </c>
      <c r="AM494" s="1">
        <v>45</v>
      </c>
      <c r="AN494" s="1">
        <v>0</v>
      </c>
    </row>
    <row r="495" spans="1:40" hidden="1" x14ac:dyDescent="0.25">
      <c r="A495" s="1">
        <v>25279</v>
      </c>
      <c r="B495" s="1" t="s">
        <v>524</v>
      </c>
      <c r="C495" s="1">
        <v>25</v>
      </c>
      <c r="D495" s="1" t="s">
        <v>499</v>
      </c>
      <c r="E495" s="2">
        <v>399</v>
      </c>
      <c r="F495" s="2">
        <v>11</v>
      </c>
      <c r="G495" s="2">
        <v>0</v>
      </c>
      <c r="H495" s="2">
        <v>0</v>
      </c>
      <c r="I495" s="75">
        <v>0</v>
      </c>
      <c r="J495">
        <v>11</v>
      </c>
      <c r="K495">
        <v>1</v>
      </c>
      <c r="L495">
        <v>0</v>
      </c>
      <c r="M495">
        <v>0</v>
      </c>
      <c r="N495">
        <v>23</v>
      </c>
      <c r="O495">
        <v>0</v>
      </c>
      <c r="P495">
        <v>0</v>
      </c>
      <c r="Q495">
        <v>2</v>
      </c>
      <c r="R495" s="2">
        <v>99</v>
      </c>
      <c r="S495" s="2">
        <v>0</v>
      </c>
      <c r="T495" s="2">
        <v>3</v>
      </c>
      <c r="U495" s="75">
        <v>4</v>
      </c>
      <c r="V495" s="2">
        <v>46</v>
      </c>
      <c r="W495" s="2">
        <v>0</v>
      </c>
      <c r="X495" s="2">
        <v>0</v>
      </c>
      <c r="Y495" s="75">
        <v>2</v>
      </c>
      <c r="Z495" s="2">
        <v>45</v>
      </c>
      <c r="AA495" s="2">
        <v>0</v>
      </c>
      <c r="AB495" s="2">
        <v>2</v>
      </c>
      <c r="AC495" s="75">
        <v>1</v>
      </c>
      <c r="AD495" s="2">
        <v>14422</v>
      </c>
      <c r="AE495" s="3">
        <f t="shared" si="7"/>
        <v>2.7666065732908057E-2</v>
      </c>
      <c r="AF495" s="1">
        <v>0</v>
      </c>
      <c r="AG495" s="1" t="s">
        <v>40</v>
      </c>
      <c r="AH495" s="1" t="s">
        <v>45</v>
      </c>
      <c r="AI495" s="1">
        <v>2.82</v>
      </c>
      <c r="AJ495" s="1">
        <v>0</v>
      </c>
      <c r="AK495" s="1" t="s">
        <v>46</v>
      </c>
      <c r="AL495" s="1">
        <v>1</v>
      </c>
      <c r="AM495" s="1">
        <v>2</v>
      </c>
      <c r="AN495" s="1">
        <v>0</v>
      </c>
    </row>
    <row r="496" spans="1:40" hidden="1" x14ac:dyDescent="0.25">
      <c r="A496" s="1">
        <v>25281</v>
      </c>
      <c r="B496" s="1" t="s">
        <v>525</v>
      </c>
      <c r="C496" s="1">
        <v>25</v>
      </c>
      <c r="D496" s="1" t="s">
        <v>499</v>
      </c>
      <c r="E496" s="2">
        <v>75</v>
      </c>
      <c r="F496" s="2">
        <v>1</v>
      </c>
      <c r="G496" s="2">
        <v>0</v>
      </c>
      <c r="H496" s="2">
        <v>0</v>
      </c>
      <c r="I496" s="75">
        <v>0</v>
      </c>
      <c r="J496">
        <v>1</v>
      </c>
      <c r="K496">
        <v>0</v>
      </c>
      <c r="L496">
        <v>0</v>
      </c>
      <c r="M496">
        <v>0</v>
      </c>
      <c r="N496">
        <v>7</v>
      </c>
      <c r="O496">
        <v>0</v>
      </c>
      <c r="P496">
        <v>0</v>
      </c>
      <c r="Q496">
        <v>0</v>
      </c>
      <c r="R496" s="2">
        <v>15</v>
      </c>
      <c r="S496" s="2">
        <v>0</v>
      </c>
      <c r="T496" s="2">
        <v>0</v>
      </c>
      <c r="U496" s="75">
        <v>1</v>
      </c>
      <c r="V496" s="2">
        <v>13</v>
      </c>
      <c r="W496" s="2">
        <v>0</v>
      </c>
      <c r="X496" s="2">
        <v>0</v>
      </c>
      <c r="Y496" s="75">
        <v>0</v>
      </c>
      <c r="Z496" s="2">
        <v>9</v>
      </c>
      <c r="AA496" s="2">
        <v>0</v>
      </c>
      <c r="AB496" s="2">
        <v>0</v>
      </c>
      <c r="AC496" s="75">
        <v>1</v>
      </c>
      <c r="AD496" s="2">
        <v>6858</v>
      </c>
      <c r="AE496" s="3">
        <f t="shared" si="7"/>
        <v>1.0936132983377077E-2</v>
      </c>
      <c r="AF496" s="1">
        <v>0</v>
      </c>
      <c r="AG496" s="1" t="s">
        <v>40</v>
      </c>
      <c r="AH496" s="1" t="s">
        <v>45</v>
      </c>
      <c r="AI496" s="1">
        <v>2.82</v>
      </c>
      <c r="AJ496" s="1">
        <v>0</v>
      </c>
      <c r="AK496" s="1" t="s">
        <v>46</v>
      </c>
      <c r="AL496" s="1">
        <v>1</v>
      </c>
      <c r="AM496" s="1">
        <v>1</v>
      </c>
      <c r="AN496" s="1">
        <v>0</v>
      </c>
    </row>
    <row r="497" spans="1:40" hidden="1" x14ac:dyDescent="0.25">
      <c r="A497" s="1">
        <v>25286</v>
      </c>
      <c r="B497" s="1" t="s">
        <v>526</v>
      </c>
      <c r="C497" s="1">
        <v>25</v>
      </c>
      <c r="D497" s="1" t="s">
        <v>499</v>
      </c>
      <c r="E497" s="2">
        <v>3395</v>
      </c>
      <c r="F497" s="2">
        <v>63</v>
      </c>
      <c r="G497" s="2">
        <v>0</v>
      </c>
      <c r="H497" s="2">
        <v>3</v>
      </c>
      <c r="I497" s="75">
        <v>3</v>
      </c>
      <c r="J497">
        <v>56</v>
      </c>
      <c r="K497">
        <v>1</v>
      </c>
      <c r="L497">
        <v>1</v>
      </c>
      <c r="M497">
        <v>1</v>
      </c>
      <c r="N497">
        <v>69</v>
      </c>
      <c r="O497">
        <v>0</v>
      </c>
      <c r="P497">
        <v>8</v>
      </c>
      <c r="Q497">
        <v>12</v>
      </c>
      <c r="R497" s="2">
        <v>457</v>
      </c>
      <c r="S497" s="2">
        <v>0</v>
      </c>
      <c r="T497" s="2">
        <v>21</v>
      </c>
      <c r="U497" s="75">
        <v>57</v>
      </c>
      <c r="V497" s="2">
        <v>210</v>
      </c>
      <c r="W497" s="2">
        <v>0</v>
      </c>
      <c r="X497" s="2">
        <v>20</v>
      </c>
      <c r="Y497" s="75">
        <v>13</v>
      </c>
      <c r="Z497" s="2">
        <v>203</v>
      </c>
      <c r="AA497" s="2">
        <v>0</v>
      </c>
      <c r="AB497" s="2">
        <v>7</v>
      </c>
      <c r="AC497" s="75">
        <v>17</v>
      </c>
      <c r="AD497" s="2">
        <v>115217</v>
      </c>
      <c r="AE497" s="3">
        <f t="shared" si="7"/>
        <v>2.9466137809524635E-2</v>
      </c>
      <c r="AF497" s="1">
        <v>0</v>
      </c>
      <c r="AG497" s="1" t="s">
        <v>40</v>
      </c>
      <c r="AH497" s="1" t="s">
        <v>45</v>
      </c>
      <c r="AI497" s="1">
        <v>2.82</v>
      </c>
      <c r="AJ497" s="1">
        <v>1</v>
      </c>
      <c r="AK497" s="1" t="s">
        <v>42</v>
      </c>
      <c r="AL497" s="1">
        <v>29</v>
      </c>
      <c r="AM497" s="1">
        <v>26</v>
      </c>
      <c r="AN497" s="1">
        <v>0</v>
      </c>
    </row>
    <row r="498" spans="1:40" hidden="1" x14ac:dyDescent="0.25">
      <c r="A498" s="1">
        <v>25288</v>
      </c>
      <c r="B498" s="1" t="s">
        <v>527</v>
      </c>
      <c r="C498" s="1">
        <v>25</v>
      </c>
      <c r="D498" s="1" t="s">
        <v>499</v>
      </c>
      <c r="E498" s="2">
        <v>43</v>
      </c>
      <c r="F498" s="2">
        <v>3</v>
      </c>
      <c r="G498" s="2">
        <v>0</v>
      </c>
      <c r="H498" s="2">
        <v>0</v>
      </c>
      <c r="I498" s="75">
        <v>0</v>
      </c>
      <c r="J498">
        <v>3</v>
      </c>
      <c r="K498">
        <v>0</v>
      </c>
      <c r="L498">
        <v>0</v>
      </c>
      <c r="M498">
        <v>0</v>
      </c>
      <c r="N498">
        <v>1</v>
      </c>
      <c r="O498">
        <v>0</v>
      </c>
      <c r="P498">
        <v>0</v>
      </c>
      <c r="Q498">
        <v>0</v>
      </c>
      <c r="R498" s="2">
        <v>10</v>
      </c>
      <c r="S498" s="2">
        <v>0</v>
      </c>
      <c r="T498" s="2">
        <v>0</v>
      </c>
      <c r="U498" s="75">
        <v>2</v>
      </c>
      <c r="V498" s="2">
        <v>5</v>
      </c>
      <c r="W498" s="2">
        <v>0</v>
      </c>
      <c r="X498" s="2">
        <v>0</v>
      </c>
      <c r="Y498" s="75">
        <v>0</v>
      </c>
      <c r="Z498" s="2">
        <v>1</v>
      </c>
      <c r="AA498" s="2">
        <v>0</v>
      </c>
      <c r="AB498" s="2">
        <v>0</v>
      </c>
      <c r="AC498" s="75">
        <v>0</v>
      </c>
      <c r="AD498" s="2">
        <v>5844</v>
      </c>
      <c r="AE498" s="3">
        <f t="shared" si="7"/>
        <v>7.3579739904175226E-3</v>
      </c>
      <c r="AF498" s="1">
        <v>0</v>
      </c>
      <c r="AG498" s="1" t="s">
        <v>40</v>
      </c>
      <c r="AH498" s="1" t="s">
        <v>45</v>
      </c>
      <c r="AI498" s="1">
        <v>2.82</v>
      </c>
      <c r="AJ498" s="1">
        <v>0</v>
      </c>
      <c r="AK498" s="1" t="s">
        <v>46</v>
      </c>
      <c r="AL498" s="1">
        <v>1</v>
      </c>
      <c r="AM498" s="1">
        <v>1</v>
      </c>
      <c r="AN498" s="1">
        <v>0</v>
      </c>
    </row>
    <row r="499" spans="1:40" hidden="1" x14ac:dyDescent="0.25">
      <c r="A499" s="1">
        <v>25290</v>
      </c>
      <c r="B499" s="1" t="s">
        <v>528</v>
      </c>
      <c r="C499" s="1">
        <v>25</v>
      </c>
      <c r="D499" s="1" t="s">
        <v>499</v>
      </c>
      <c r="E499" s="2">
        <v>9642</v>
      </c>
      <c r="F499" s="2">
        <v>188</v>
      </c>
      <c r="G499" s="2">
        <v>3</v>
      </c>
      <c r="H499" s="2">
        <v>5</v>
      </c>
      <c r="I499" s="75">
        <v>5</v>
      </c>
      <c r="J499">
        <v>131</v>
      </c>
      <c r="K499">
        <v>0</v>
      </c>
      <c r="L499">
        <v>1</v>
      </c>
      <c r="M499">
        <v>0</v>
      </c>
      <c r="N499">
        <v>456</v>
      </c>
      <c r="O499">
        <v>0</v>
      </c>
      <c r="P499">
        <v>29</v>
      </c>
      <c r="Q499">
        <v>53</v>
      </c>
      <c r="R499" s="2">
        <v>2368</v>
      </c>
      <c r="S499" s="2">
        <v>12</v>
      </c>
      <c r="T499" s="2">
        <v>88</v>
      </c>
      <c r="U499" s="75">
        <v>93</v>
      </c>
      <c r="V499" s="2">
        <v>888</v>
      </c>
      <c r="W499" s="2">
        <v>2</v>
      </c>
      <c r="X499" s="2">
        <v>16</v>
      </c>
      <c r="Y499" s="75">
        <v>30</v>
      </c>
      <c r="Z499" s="2">
        <v>1070</v>
      </c>
      <c r="AA499" s="2">
        <v>1</v>
      </c>
      <c r="AB499" s="2">
        <v>52</v>
      </c>
      <c r="AC499" s="75">
        <v>64</v>
      </c>
      <c r="AD499" s="2">
        <v>170450</v>
      </c>
      <c r="AE499" s="3">
        <f t="shared" si="7"/>
        <v>5.6567908477559402E-2</v>
      </c>
      <c r="AF499" s="1">
        <v>0</v>
      </c>
      <c r="AG499" s="1" t="s">
        <v>40</v>
      </c>
      <c r="AH499" s="1" t="s">
        <v>45</v>
      </c>
      <c r="AI499" s="1">
        <v>2.82</v>
      </c>
      <c r="AJ499" s="1">
        <v>1</v>
      </c>
      <c r="AK499" s="1" t="s">
        <v>42</v>
      </c>
      <c r="AL499" s="1">
        <v>15</v>
      </c>
      <c r="AM499" s="1">
        <v>76</v>
      </c>
      <c r="AN499" s="1">
        <v>0</v>
      </c>
    </row>
    <row r="500" spans="1:40" hidden="1" x14ac:dyDescent="0.25">
      <c r="A500" s="1">
        <v>25293</v>
      </c>
      <c r="B500" s="1" t="s">
        <v>529</v>
      </c>
      <c r="C500" s="1">
        <v>25</v>
      </c>
      <c r="D500" s="1" t="s">
        <v>499</v>
      </c>
      <c r="E500" s="2">
        <v>175</v>
      </c>
      <c r="F500" s="2">
        <v>2</v>
      </c>
      <c r="G500" s="2">
        <v>0</v>
      </c>
      <c r="H500" s="2">
        <v>1</v>
      </c>
      <c r="I500" s="75">
        <v>1</v>
      </c>
      <c r="J500">
        <v>0</v>
      </c>
      <c r="K500">
        <v>0</v>
      </c>
      <c r="L500">
        <v>1</v>
      </c>
      <c r="M500">
        <v>0</v>
      </c>
      <c r="N500">
        <v>5</v>
      </c>
      <c r="O500">
        <v>0</v>
      </c>
      <c r="P500">
        <v>0</v>
      </c>
      <c r="Q500">
        <v>0</v>
      </c>
      <c r="R500" s="2">
        <v>43</v>
      </c>
      <c r="S500" s="2">
        <v>0</v>
      </c>
      <c r="T500" s="2">
        <v>7</v>
      </c>
      <c r="U500" s="75">
        <v>2</v>
      </c>
      <c r="V500" s="2">
        <v>12</v>
      </c>
      <c r="W500" s="2">
        <v>0</v>
      </c>
      <c r="X500" s="2">
        <v>5</v>
      </c>
      <c r="Y500" s="75">
        <v>1</v>
      </c>
      <c r="Z500" s="2">
        <v>10</v>
      </c>
      <c r="AA500" s="2">
        <v>0</v>
      </c>
      <c r="AB500" s="2">
        <v>4</v>
      </c>
      <c r="AC500" s="75">
        <v>0</v>
      </c>
      <c r="AD500" s="2">
        <v>5137</v>
      </c>
      <c r="AE500" s="3">
        <f t="shared" si="7"/>
        <v>3.4066575822464473E-2</v>
      </c>
      <c r="AF500" s="1">
        <v>0</v>
      </c>
      <c r="AG500" s="1" t="s">
        <v>40</v>
      </c>
      <c r="AH500" s="1" t="s">
        <v>45</v>
      </c>
      <c r="AI500" s="1">
        <v>2.82</v>
      </c>
      <c r="AJ500" s="1">
        <v>0</v>
      </c>
      <c r="AK500" s="1" t="s">
        <v>46</v>
      </c>
      <c r="AL500" s="1">
        <v>2</v>
      </c>
      <c r="AM500" s="1">
        <v>1</v>
      </c>
      <c r="AN500" s="1">
        <v>0</v>
      </c>
    </row>
    <row r="501" spans="1:40" hidden="1" x14ac:dyDescent="0.25">
      <c r="A501" s="1">
        <v>25295</v>
      </c>
      <c r="B501" s="1" t="s">
        <v>530</v>
      </c>
      <c r="C501" s="1">
        <v>25</v>
      </c>
      <c r="D501" s="1" t="s">
        <v>499</v>
      </c>
      <c r="E501" s="2">
        <v>760</v>
      </c>
      <c r="F501" s="2">
        <v>25</v>
      </c>
      <c r="G501" s="2">
        <v>0</v>
      </c>
      <c r="H501" s="2">
        <v>0</v>
      </c>
      <c r="I501" s="75">
        <v>1</v>
      </c>
      <c r="J501">
        <v>13</v>
      </c>
      <c r="K501">
        <v>0</v>
      </c>
      <c r="L501">
        <v>0</v>
      </c>
      <c r="M501">
        <v>0</v>
      </c>
      <c r="N501">
        <v>31</v>
      </c>
      <c r="O501">
        <v>0</v>
      </c>
      <c r="P501">
        <v>3</v>
      </c>
      <c r="Q501">
        <v>7</v>
      </c>
      <c r="R501" s="2">
        <v>218</v>
      </c>
      <c r="S501" s="2">
        <v>0</v>
      </c>
      <c r="T501" s="2">
        <v>7</v>
      </c>
      <c r="U501" s="75">
        <v>10</v>
      </c>
      <c r="V501" s="2">
        <v>67</v>
      </c>
      <c r="W501" s="2">
        <v>0</v>
      </c>
      <c r="X501" s="2">
        <v>2</v>
      </c>
      <c r="Y501" s="75">
        <v>0</v>
      </c>
      <c r="Z501" s="2">
        <v>91</v>
      </c>
      <c r="AA501" s="2">
        <v>0</v>
      </c>
      <c r="AB501" s="2">
        <v>10</v>
      </c>
      <c r="AC501" s="75">
        <v>6</v>
      </c>
      <c r="AD501" s="2">
        <v>20749</v>
      </c>
      <c r="AE501" s="3">
        <f t="shared" si="7"/>
        <v>3.6628271241987566E-2</v>
      </c>
      <c r="AF501" s="1">
        <v>0</v>
      </c>
      <c r="AG501" s="1" t="s">
        <v>40</v>
      </c>
      <c r="AH501" s="1" t="s">
        <v>45</v>
      </c>
      <c r="AI501" s="1">
        <v>2.82</v>
      </c>
      <c r="AJ501" s="1">
        <v>0</v>
      </c>
      <c r="AK501" s="1" t="s">
        <v>46</v>
      </c>
      <c r="AL501" s="1">
        <v>9</v>
      </c>
      <c r="AM501" s="1">
        <v>7</v>
      </c>
      <c r="AN501" s="1">
        <v>0</v>
      </c>
    </row>
    <row r="502" spans="1:40" hidden="1" x14ac:dyDescent="0.25">
      <c r="A502" s="1">
        <v>25297</v>
      </c>
      <c r="B502" s="1" t="s">
        <v>531</v>
      </c>
      <c r="C502" s="1">
        <v>25</v>
      </c>
      <c r="D502" s="1" t="s">
        <v>499</v>
      </c>
      <c r="E502" s="2">
        <v>208</v>
      </c>
      <c r="F502" s="2">
        <v>7</v>
      </c>
      <c r="G502" s="2">
        <v>0</v>
      </c>
      <c r="H502" s="2">
        <v>0</v>
      </c>
      <c r="I502" s="75">
        <v>0</v>
      </c>
      <c r="J502">
        <v>2</v>
      </c>
      <c r="K502">
        <v>0</v>
      </c>
      <c r="L502">
        <v>0</v>
      </c>
      <c r="M502">
        <v>0</v>
      </c>
      <c r="N502">
        <v>8</v>
      </c>
      <c r="O502">
        <v>0</v>
      </c>
      <c r="P502">
        <v>0</v>
      </c>
      <c r="Q502">
        <v>0</v>
      </c>
      <c r="R502" s="2">
        <v>37</v>
      </c>
      <c r="S502" s="2">
        <v>0</v>
      </c>
      <c r="T502" s="2">
        <v>0</v>
      </c>
      <c r="U502" s="75">
        <v>2</v>
      </c>
      <c r="V502" s="2">
        <v>5</v>
      </c>
      <c r="W502" s="2">
        <v>0</v>
      </c>
      <c r="X502" s="2">
        <v>0</v>
      </c>
      <c r="Y502" s="75">
        <v>0</v>
      </c>
      <c r="Z502" s="2">
        <v>7</v>
      </c>
      <c r="AA502" s="2">
        <v>0</v>
      </c>
      <c r="AB502" s="2">
        <v>0</v>
      </c>
      <c r="AC502" s="75">
        <v>1</v>
      </c>
      <c r="AD502" s="2">
        <v>9891</v>
      </c>
      <c r="AE502" s="3">
        <f t="shared" si="7"/>
        <v>2.102921848144778E-2</v>
      </c>
      <c r="AF502" s="1">
        <v>0</v>
      </c>
      <c r="AG502" s="1" t="s">
        <v>40</v>
      </c>
      <c r="AH502" s="1" t="s">
        <v>45</v>
      </c>
      <c r="AI502" s="1">
        <v>2.82</v>
      </c>
      <c r="AJ502" s="1">
        <v>0</v>
      </c>
      <c r="AK502" s="1" t="s">
        <v>46</v>
      </c>
      <c r="AL502" s="1">
        <v>1</v>
      </c>
      <c r="AM502" s="1">
        <v>1</v>
      </c>
      <c r="AN502" s="1">
        <v>0</v>
      </c>
    </row>
    <row r="503" spans="1:40" hidden="1" x14ac:dyDescent="0.25">
      <c r="A503" s="1">
        <v>25299</v>
      </c>
      <c r="B503" s="1" t="s">
        <v>532</v>
      </c>
      <c r="C503" s="1">
        <v>25</v>
      </c>
      <c r="D503" s="1" t="s">
        <v>499</v>
      </c>
      <c r="E503" s="2">
        <v>59</v>
      </c>
      <c r="F503" s="2">
        <v>1</v>
      </c>
      <c r="G503" s="2">
        <v>0</v>
      </c>
      <c r="H503" s="2">
        <v>0</v>
      </c>
      <c r="I503" s="75">
        <v>0</v>
      </c>
      <c r="J503" s="75">
        <v>0</v>
      </c>
      <c r="K503" s="75">
        <v>0</v>
      </c>
      <c r="L503" s="75">
        <v>0</v>
      </c>
      <c r="M503">
        <v>0</v>
      </c>
      <c r="N503">
        <v>7</v>
      </c>
      <c r="O503">
        <v>0</v>
      </c>
      <c r="P503">
        <v>0</v>
      </c>
      <c r="Q503">
        <v>0</v>
      </c>
      <c r="R503" s="2">
        <v>21</v>
      </c>
      <c r="S503" s="2">
        <v>0</v>
      </c>
      <c r="T503" s="2">
        <v>2</v>
      </c>
      <c r="U503" s="75">
        <v>0</v>
      </c>
      <c r="V503" s="2">
        <v>0</v>
      </c>
      <c r="W503" s="2">
        <v>0</v>
      </c>
      <c r="X503" s="2">
        <v>0</v>
      </c>
      <c r="Y503" s="75">
        <v>0</v>
      </c>
      <c r="Z503" s="2">
        <v>4</v>
      </c>
      <c r="AA503" s="2">
        <v>0</v>
      </c>
      <c r="AB503" s="2">
        <v>0</v>
      </c>
      <c r="AC503" s="75">
        <v>0</v>
      </c>
      <c r="AD503" s="2">
        <v>3669</v>
      </c>
      <c r="AE503" s="3">
        <f t="shared" si="7"/>
        <v>1.6080675933496866E-2</v>
      </c>
      <c r="AF503" s="1">
        <v>0</v>
      </c>
      <c r="AG503" s="1" t="s">
        <v>40</v>
      </c>
      <c r="AH503" s="1" t="s">
        <v>45</v>
      </c>
      <c r="AI503" s="1">
        <v>2.82</v>
      </c>
      <c r="AJ503" s="1">
        <v>0</v>
      </c>
      <c r="AK503" s="1" t="s">
        <v>46</v>
      </c>
      <c r="AL503" s="1">
        <v>1</v>
      </c>
      <c r="AM503" s="1">
        <v>1</v>
      </c>
      <c r="AN503" s="1">
        <v>0</v>
      </c>
    </row>
    <row r="504" spans="1:40" hidden="1" x14ac:dyDescent="0.25">
      <c r="A504" s="1">
        <v>25307</v>
      </c>
      <c r="B504" s="1" t="s">
        <v>533</v>
      </c>
      <c r="C504" s="1">
        <v>25</v>
      </c>
      <c r="D504" s="1" t="s">
        <v>499</v>
      </c>
      <c r="E504" s="2">
        <v>3744</v>
      </c>
      <c r="F504" s="2">
        <v>101</v>
      </c>
      <c r="G504" s="2">
        <v>0</v>
      </c>
      <c r="H504" s="2">
        <v>2</v>
      </c>
      <c r="I504" s="75">
        <v>2</v>
      </c>
      <c r="J504">
        <v>63</v>
      </c>
      <c r="K504">
        <v>0</v>
      </c>
      <c r="L504">
        <v>0</v>
      </c>
      <c r="M504">
        <v>0</v>
      </c>
      <c r="N504">
        <v>233</v>
      </c>
      <c r="O504">
        <v>1</v>
      </c>
      <c r="P504">
        <v>16</v>
      </c>
      <c r="Q504">
        <v>34</v>
      </c>
      <c r="R504" s="2">
        <v>1159</v>
      </c>
      <c r="S504" s="2">
        <v>0</v>
      </c>
      <c r="T504" s="2">
        <v>36</v>
      </c>
      <c r="U504" s="75">
        <v>67</v>
      </c>
      <c r="V504" s="2">
        <v>397</v>
      </c>
      <c r="W504" s="2">
        <v>0</v>
      </c>
      <c r="X504" s="2">
        <v>13</v>
      </c>
      <c r="Y504" s="75">
        <v>24</v>
      </c>
      <c r="Z504" s="2">
        <v>276</v>
      </c>
      <c r="AA504" s="2">
        <v>0</v>
      </c>
      <c r="AB504" s="2">
        <v>8</v>
      </c>
      <c r="AC504" s="75">
        <v>20</v>
      </c>
      <c r="AD504" s="2">
        <v>123329</v>
      </c>
      <c r="AE504" s="3">
        <f t="shared" si="7"/>
        <v>3.0357823382983727E-2</v>
      </c>
      <c r="AF504" s="1">
        <v>0</v>
      </c>
      <c r="AG504" s="1" t="s">
        <v>40</v>
      </c>
      <c r="AH504" s="1" t="s">
        <v>45</v>
      </c>
      <c r="AI504" s="1">
        <v>2.82</v>
      </c>
      <c r="AJ504" s="1">
        <v>1</v>
      </c>
      <c r="AK504" s="1" t="s">
        <v>42</v>
      </c>
      <c r="AL504" s="1">
        <v>8</v>
      </c>
      <c r="AM504" s="1">
        <v>76</v>
      </c>
      <c r="AN504" s="1">
        <v>0</v>
      </c>
    </row>
    <row r="505" spans="1:40" hidden="1" x14ac:dyDescent="0.25">
      <c r="A505" s="1">
        <v>25312</v>
      </c>
      <c r="B505" s="1" t="s">
        <v>98</v>
      </c>
      <c r="C505" s="1">
        <v>25</v>
      </c>
      <c r="D505" s="1" t="s">
        <v>499</v>
      </c>
      <c r="E505" s="2">
        <v>583</v>
      </c>
      <c r="F505" s="2">
        <v>9</v>
      </c>
      <c r="G505" s="2">
        <v>0</v>
      </c>
      <c r="H505" s="2">
        <v>0</v>
      </c>
      <c r="I505" s="75">
        <v>1</v>
      </c>
      <c r="J505">
        <v>11</v>
      </c>
      <c r="K505">
        <v>0</v>
      </c>
      <c r="L505">
        <v>0</v>
      </c>
      <c r="M505">
        <v>1</v>
      </c>
      <c r="N505">
        <v>31</v>
      </c>
      <c r="O505">
        <v>0</v>
      </c>
      <c r="P505">
        <v>9</v>
      </c>
      <c r="Q505">
        <v>0</v>
      </c>
      <c r="R505" s="2">
        <v>189</v>
      </c>
      <c r="S505" s="2">
        <v>0</v>
      </c>
      <c r="T505" s="2">
        <v>19</v>
      </c>
      <c r="U505" s="75">
        <v>9</v>
      </c>
      <c r="V505" s="2">
        <v>66</v>
      </c>
      <c r="W505" s="2">
        <v>0</v>
      </c>
      <c r="X505" s="2">
        <v>1</v>
      </c>
      <c r="Y505" s="75">
        <v>5</v>
      </c>
      <c r="Z505" s="2">
        <v>35</v>
      </c>
      <c r="AA505" s="2">
        <v>0</v>
      </c>
      <c r="AB505" s="2">
        <v>2</v>
      </c>
      <c r="AC505" s="75">
        <v>0</v>
      </c>
      <c r="AD505" s="2">
        <v>8478</v>
      </c>
      <c r="AE505" s="3">
        <f t="shared" si="7"/>
        <v>6.8766218447747107E-2</v>
      </c>
      <c r="AF505" s="1">
        <v>0</v>
      </c>
      <c r="AG505" s="1" t="s">
        <v>40</v>
      </c>
      <c r="AH505" s="1" t="s">
        <v>45</v>
      </c>
      <c r="AI505" s="1">
        <v>2.82</v>
      </c>
      <c r="AJ505" s="1">
        <v>0</v>
      </c>
      <c r="AK505" s="1" t="s">
        <v>46</v>
      </c>
      <c r="AL505" s="1">
        <v>3</v>
      </c>
      <c r="AM505" s="1">
        <v>3</v>
      </c>
      <c r="AN505" s="1">
        <v>0</v>
      </c>
    </row>
    <row r="506" spans="1:40" hidden="1" x14ac:dyDescent="0.25">
      <c r="A506" s="1">
        <v>25317</v>
      </c>
      <c r="B506" s="1" t="s">
        <v>534</v>
      </c>
      <c r="C506" s="1">
        <v>25</v>
      </c>
      <c r="D506" s="1" t="s">
        <v>499</v>
      </c>
      <c r="E506" s="2">
        <v>1078</v>
      </c>
      <c r="F506" s="2">
        <v>17</v>
      </c>
      <c r="G506" s="2">
        <v>0</v>
      </c>
      <c r="H506" s="2">
        <v>2</v>
      </c>
      <c r="I506" s="75">
        <v>0</v>
      </c>
      <c r="J506">
        <v>31</v>
      </c>
      <c r="K506">
        <v>0</v>
      </c>
      <c r="L506">
        <v>1</v>
      </c>
      <c r="M506">
        <v>1</v>
      </c>
      <c r="N506">
        <v>60</v>
      </c>
      <c r="O506">
        <v>0</v>
      </c>
      <c r="P506">
        <v>15</v>
      </c>
      <c r="Q506">
        <v>13</v>
      </c>
      <c r="R506" s="2">
        <v>231</v>
      </c>
      <c r="S506" s="2">
        <v>0</v>
      </c>
      <c r="T506" s="2">
        <v>15</v>
      </c>
      <c r="U506" s="75">
        <v>28</v>
      </c>
      <c r="V506" s="2">
        <v>52</v>
      </c>
      <c r="W506" s="2">
        <v>0</v>
      </c>
      <c r="X506" s="2">
        <v>9</v>
      </c>
      <c r="Y506" s="75">
        <v>8</v>
      </c>
      <c r="Z506" s="2">
        <v>101</v>
      </c>
      <c r="AA506" s="2">
        <v>0</v>
      </c>
      <c r="AB506" s="2">
        <v>12</v>
      </c>
      <c r="AC506" s="75">
        <v>27</v>
      </c>
      <c r="AD506" s="2">
        <v>16018</v>
      </c>
      <c r="AE506" s="3">
        <f t="shared" si="7"/>
        <v>6.7299288300661758E-2</v>
      </c>
      <c r="AF506" s="1">
        <v>0</v>
      </c>
      <c r="AG506" s="1" t="s">
        <v>40</v>
      </c>
      <c r="AH506" s="1" t="s">
        <v>45</v>
      </c>
      <c r="AI506" s="1">
        <v>2.82</v>
      </c>
      <c r="AJ506" s="1">
        <v>0</v>
      </c>
      <c r="AK506" s="1" t="s">
        <v>46</v>
      </c>
      <c r="AL506" s="1">
        <v>16</v>
      </c>
      <c r="AM506" s="1">
        <v>12</v>
      </c>
      <c r="AN506" s="1">
        <v>0</v>
      </c>
    </row>
    <row r="507" spans="1:40" hidden="1" x14ac:dyDescent="0.25">
      <c r="A507" s="1">
        <v>25320</v>
      </c>
      <c r="B507" s="1" t="s">
        <v>535</v>
      </c>
      <c r="C507" s="1">
        <v>25</v>
      </c>
      <c r="D507" s="1" t="s">
        <v>499</v>
      </c>
      <c r="E507" s="2">
        <v>2172</v>
      </c>
      <c r="F507" s="2">
        <v>49</v>
      </c>
      <c r="G507" s="2">
        <v>0</v>
      </c>
      <c r="H507" s="2">
        <v>1</v>
      </c>
      <c r="I507" s="75">
        <v>8</v>
      </c>
      <c r="J507">
        <v>16</v>
      </c>
      <c r="K507">
        <v>0</v>
      </c>
      <c r="L507">
        <v>0</v>
      </c>
      <c r="M507">
        <v>1</v>
      </c>
      <c r="N507">
        <v>40</v>
      </c>
      <c r="O507">
        <v>0</v>
      </c>
      <c r="P507">
        <v>6</v>
      </c>
      <c r="Q507">
        <v>2</v>
      </c>
      <c r="R507" s="2">
        <v>595</v>
      </c>
      <c r="S507" s="2">
        <v>0</v>
      </c>
      <c r="T507" s="2">
        <v>14</v>
      </c>
      <c r="U507" s="75">
        <v>36</v>
      </c>
      <c r="V507" s="2">
        <v>113</v>
      </c>
      <c r="W507" s="2">
        <v>0</v>
      </c>
      <c r="X507" s="2">
        <v>1</v>
      </c>
      <c r="Y507" s="75">
        <v>12</v>
      </c>
      <c r="Z507" s="2">
        <v>135</v>
      </c>
      <c r="AA507" s="2">
        <v>0</v>
      </c>
      <c r="AB507" s="2">
        <v>1</v>
      </c>
      <c r="AC507" s="75">
        <v>7</v>
      </c>
      <c r="AD507" s="2">
        <v>37059</v>
      </c>
      <c r="AE507" s="3">
        <f t="shared" si="7"/>
        <v>5.8609244717882293E-2</v>
      </c>
      <c r="AF507" s="1">
        <v>0</v>
      </c>
      <c r="AG507" s="1" t="s">
        <v>40</v>
      </c>
      <c r="AH507" s="1" t="s">
        <v>45</v>
      </c>
      <c r="AI507" s="1">
        <v>2.82</v>
      </c>
      <c r="AJ507" s="1">
        <v>0</v>
      </c>
      <c r="AK507" s="1" t="s">
        <v>46</v>
      </c>
      <c r="AL507" s="1">
        <v>2</v>
      </c>
      <c r="AM507" s="1">
        <v>2</v>
      </c>
      <c r="AN507" s="1">
        <v>0</v>
      </c>
    </row>
    <row r="508" spans="1:40" hidden="1" x14ac:dyDescent="0.25">
      <c r="A508" s="1">
        <v>25322</v>
      </c>
      <c r="B508" s="1" t="s">
        <v>536</v>
      </c>
      <c r="C508" s="1">
        <v>25</v>
      </c>
      <c r="D508" s="1" t="s">
        <v>499</v>
      </c>
      <c r="E508" s="2">
        <v>641</v>
      </c>
      <c r="F508" s="2">
        <v>12</v>
      </c>
      <c r="G508" s="2">
        <v>0</v>
      </c>
      <c r="H508" s="2">
        <v>0</v>
      </c>
      <c r="I508" s="75">
        <v>1</v>
      </c>
      <c r="J508">
        <v>8</v>
      </c>
      <c r="K508">
        <v>0</v>
      </c>
      <c r="L508">
        <v>1</v>
      </c>
      <c r="M508">
        <v>1</v>
      </c>
      <c r="N508">
        <v>21</v>
      </c>
      <c r="O508">
        <v>0</v>
      </c>
      <c r="P508">
        <v>0</v>
      </c>
      <c r="Q508">
        <v>0</v>
      </c>
      <c r="R508" s="2">
        <v>119</v>
      </c>
      <c r="S508" s="2">
        <v>0</v>
      </c>
      <c r="T508" s="2">
        <v>11</v>
      </c>
      <c r="U508" s="75">
        <v>2</v>
      </c>
      <c r="V508" s="2">
        <v>29</v>
      </c>
      <c r="W508" s="2">
        <v>0</v>
      </c>
      <c r="X508" s="2">
        <v>2</v>
      </c>
      <c r="Y508" s="75">
        <v>0</v>
      </c>
      <c r="Z508" s="2">
        <v>35</v>
      </c>
      <c r="AA508" s="2">
        <v>0</v>
      </c>
      <c r="AB508" s="2">
        <v>11</v>
      </c>
      <c r="AC508" s="75">
        <v>1</v>
      </c>
      <c r="AD508" s="2">
        <v>18569</v>
      </c>
      <c r="AE508" s="3">
        <f t="shared" si="7"/>
        <v>3.4519898755991166E-2</v>
      </c>
      <c r="AF508" s="1">
        <v>0</v>
      </c>
      <c r="AG508" s="1" t="s">
        <v>40</v>
      </c>
      <c r="AH508" s="1" t="s">
        <v>45</v>
      </c>
      <c r="AI508" s="1">
        <v>2.82</v>
      </c>
      <c r="AJ508" s="1">
        <v>0</v>
      </c>
      <c r="AK508" s="1" t="s">
        <v>46</v>
      </c>
      <c r="AL508" s="1">
        <v>2</v>
      </c>
      <c r="AM508" s="1">
        <v>2</v>
      </c>
      <c r="AN508" s="1">
        <v>0</v>
      </c>
    </row>
    <row r="509" spans="1:40" hidden="1" x14ac:dyDescent="0.25">
      <c r="A509" s="1">
        <v>25324</v>
      </c>
      <c r="B509" s="1" t="s">
        <v>537</v>
      </c>
      <c r="C509" s="1">
        <v>25</v>
      </c>
      <c r="D509" s="1" t="s">
        <v>499</v>
      </c>
      <c r="E509" s="2">
        <v>142</v>
      </c>
      <c r="F509" s="2">
        <v>4</v>
      </c>
      <c r="G509" s="2">
        <v>0</v>
      </c>
      <c r="H509" s="2">
        <v>0</v>
      </c>
      <c r="I509" s="75">
        <v>0</v>
      </c>
      <c r="J509">
        <v>4</v>
      </c>
      <c r="K509">
        <v>0</v>
      </c>
      <c r="L509">
        <v>0</v>
      </c>
      <c r="M509">
        <v>0</v>
      </c>
      <c r="N509">
        <v>10</v>
      </c>
      <c r="O509">
        <v>0</v>
      </c>
      <c r="P509">
        <v>5</v>
      </c>
      <c r="Q509">
        <v>0</v>
      </c>
      <c r="R509" s="2">
        <v>66</v>
      </c>
      <c r="S509" s="2">
        <v>0</v>
      </c>
      <c r="T509" s="2">
        <v>2</v>
      </c>
      <c r="U509" s="75">
        <v>2</v>
      </c>
      <c r="V509" s="2">
        <v>21</v>
      </c>
      <c r="W509" s="2">
        <v>0</v>
      </c>
      <c r="X509" s="2">
        <v>4</v>
      </c>
      <c r="Y509" s="75">
        <v>0</v>
      </c>
      <c r="Z509" s="2">
        <v>20</v>
      </c>
      <c r="AA509" s="2">
        <v>0</v>
      </c>
      <c r="AB509" s="2">
        <v>0</v>
      </c>
      <c r="AC509" s="75">
        <v>0</v>
      </c>
      <c r="AD509" s="2">
        <v>3440</v>
      </c>
      <c r="AE509" s="3">
        <f t="shared" si="7"/>
        <v>4.1279069767441862E-2</v>
      </c>
      <c r="AF509" s="1">
        <v>0</v>
      </c>
      <c r="AG509" s="1" t="s">
        <v>40</v>
      </c>
      <c r="AH509" s="1" t="s">
        <v>45</v>
      </c>
      <c r="AI509" s="1">
        <v>2.82</v>
      </c>
      <c r="AJ509" s="1">
        <v>0</v>
      </c>
      <c r="AK509" s="1" t="s">
        <v>46</v>
      </c>
      <c r="AL509" s="1">
        <v>1</v>
      </c>
      <c r="AM509" s="1">
        <v>1</v>
      </c>
      <c r="AN509" s="1">
        <v>0</v>
      </c>
    </row>
    <row r="510" spans="1:40" hidden="1" x14ac:dyDescent="0.25">
      <c r="A510" s="1">
        <v>25326</v>
      </c>
      <c r="B510" s="1" t="s">
        <v>538</v>
      </c>
      <c r="C510" s="1">
        <v>25</v>
      </c>
      <c r="D510" s="1" t="s">
        <v>499</v>
      </c>
      <c r="E510" s="2">
        <v>96</v>
      </c>
      <c r="F510" s="2">
        <v>0</v>
      </c>
      <c r="G510" s="2">
        <v>0</v>
      </c>
      <c r="H510" s="2">
        <v>0</v>
      </c>
      <c r="I510" s="75">
        <v>0</v>
      </c>
      <c r="J510">
        <v>3</v>
      </c>
      <c r="K510">
        <v>0</v>
      </c>
      <c r="L510">
        <v>0</v>
      </c>
      <c r="M510">
        <v>1</v>
      </c>
      <c r="N510">
        <v>13</v>
      </c>
      <c r="O510">
        <v>0</v>
      </c>
      <c r="P510">
        <v>1</v>
      </c>
      <c r="Q510">
        <v>2</v>
      </c>
      <c r="R510" s="2">
        <v>35</v>
      </c>
      <c r="S510" s="2">
        <v>0</v>
      </c>
      <c r="T510" s="2">
        <v>1</v>
      </c>
      <c r="U510" s="75">
        <v>3</v>
      </c>
      <c r="V510" s="2">
        <v>2</v>
      </c>
      <c r="W510" s="2">
        <v>0</v>
      </c>
      <c r="X510" s="2">
        <v>1</v>
      </c>
      <c r="Y510" s="75">
        <v>1</v>
      </c>
      <c r="Z510" s="2">
        <v>12</v>
      </c>
      <c r="AA510" s="2">
        <v>0</v>
      </c>
      <c r="AB510" s="2">
        <v>1</v>
      </c>
      <c r="AC510" s="75">
        <v>0</v>
      </c>
      <c r="AD510" s="2">
        <v>7605</v>
      </c>
      <c r="AE510" s="3">
        <f t="shared" si="7"/>
        <v>1.26232741617357E-2</v>
      </c>
      <c r="AF510" s="1">
        <v>0</v>
      </c>
      <c r="AG510" s="1" t="s">
        <v>40</v>
      </c>
      <c r="AH510" s="1" t="s">
        <v>45</v>
      </c>
      <c r="AI510" s="1">
        <v>2.82</v>
      </c>
      <c r="AJ510" s="1">
        <v>0</v>
      </c>
      <c r="AK510" s="1" t="s">
        <v>46</v>
      </c>
      <c r="AL510" s="1">
        <v>1</v>
      </c>
      <c r="AM510" s="1">
        <v>1</v>
      </c>
      <c r="AN510" s="1">
        <v>0</v>
      </c>
    </row>
    <row r="511" spans="1:40" hidden="1" x14ac:dyDescent="0.25">
      <c r="A511" s="1">
        <v>25328</v>
      </c>
      <c r="B511" s="1" t="s">
        <v>539</v>
      </c>
      <c r="C511" s="1">
        <v>25</v>
      </c>
      <c r="D511" s="1" t="s">
        <v>499</v>
      </c>
      <c r="E511" s="2">
        <v>452</v>
      </c>
      <c r="F511" s="2">
        <v>10</v>
      </c>
      <c r="G511" s="2">
        <v>0</v>
      </c>
      <c r="H511" s="2">
        <v>0</v>
      </c>
      <c r="I511" s="75">
        <v>1</v>
      </c>
      <c r="J511">
        <v>7</v>
      </c>
      <c r="K511">
        <v>0</v>
      </c>
      <c r="L511">
        <v>0</v>
      </c>
      <c r="M511">
        <v>0</v>
      </c>
      <c r="N511">
        <v>9</v>
      </c>
      <c r="O511">
        <v>0</v>
      </c>
      <c r="P511">
        <v>6</v>
      </c>
      <c r="Q511">
        <v>2</v>
      </c>
      <c r="R511" s="2">
        <v>124</v>
      </c>
      <c r="S511" s="2">
        <v>0</v>
      </c>
      <c r="T511" s="2">
        <v>10</v>
      </c>
      <c r="U511" s="75">
        <v>15</v>
      </c>
      <c r="V511" s="2">
        <v>20</v>
      </c>
      <c r="W511" s="2">
        <v>0</v>
      </c>
      <c r="X511" s="2">
        <v>0</v>
      </c>
      <c r="Y511" s="75">
        <v>3</v>
      </c>
      <c r="Z511" s="2">
        <v>16</v>
      </c>
      <c r="AA511" s="2">
        <v>0</v>
      </c>
      <c r="AB511" s="2">
        <v>3</v>
      </c>
      <c r="AC511" s="75">
        <v>0</v>
      </c>
      <c r="AD511" s="2">
        <v>5337</v>
      </c>
      <c r="AE511" s="3">
        <f t="shared" si="7"/>
        <v>8.4691774405096495E-2</v>
      </c>
      <c r="AF511" s="1">
        <v>0</v>
      </c>
      <c r="AG511" s="1" t="s">
        <v>40</v>
      </c>
      <c r="AH511" s="1" t="s">
        <v>45</v>
      </c>
      <c r="AI511" s="1">
        <v>2.82</v>
      </c>
      <c r="AJ511" s="1">
        <v>0</v>
      </c>
      <c r="AK511" s="1" t="s">
        <v>46</v>
      </c>
      <c r="AL511" s="1">
        <v>1</v>
      </c>
      <c r="AM511" s="1">
        <v>1</v>
      </c>
      <c r="AN511" s="1">
        <v>0</v>
      </c>
    </row>
    <row r="512" spans="1:40" hidden="1" x14ac:dyDescent="0.25">
      <c r="A512" s="1">
        <v>25335</v>
      </c>
      <c r="B512" s="1" t="s">
        <v>540</v>
      </c>
      <c r="C512" s="1">
        <v>25</v>
      </c>
      <c r="D512" s="1" t="s">
        <v>499</v>
      </c>
      <c r="E512" s="2">
        <v>642</v>
      </c>
      <c r="F512" s="2">
        <v>21</v>
      </c>
      <c r="G512" s="2">
        <v>0</v>
      </c>
      <c r="H512" s="2">
        <v>0</v>
      </c>
      <c r="I512" s="75">
        <v>0</v>
      </c>
      <c r="J512">
        <v>17</v>
      </c>
      <c r="K512">
        <v>0</v>
      </c>
      <c r="L512">
        <v>0</v>
      </c>
      <c r="M512">
        <v>0</v>
      </c>
      <c r="N512">
        <v>22</v>
      </c>
      <c r="O512">
        <v>0</v>
      </c>
      <c r="P512">
        <v>6</v>
      </c>
      <c r="Q512">
        <v>0</v>
      </c>
      <c r="R512" s="2">
        <v>352</v>
      </c>
      <c r="S512" s="2">
        <v>0</v>
      </c>
      <c r="T512" s="2">
        <v>15</v>
      </c>
      <c r="U512" s="75">
        <v>2</v>
      </c>
      <c r="V512" s="2">
        <v>78</v>
      </c>
      <c r="W512" s="2">
        <v>0</v>
      </c>
      <c r="X512" s="2">
        <v>5</v>
      </c>
      <c r="Y512" s="75">
        <v>0</v>
      </c>
      <c r="Z512" s="2">
        <v>82</v>
      </c>
      <c r="AA512" s="2">
        <v>0</v>
      </c>
      <c r="AB512" s="2">
        <v>7</v>
      </c>
      <c r="AC512" s="75">
        <v>1</v>
      </c>
      <c r="AD512" s="2">
        <v>7542</v>
      </c>
      <c r="AE512" s="3">
        <f t="shared" si="7"/>
        <v>8.5123309466984889E-2</v>
      </c>
      <c r="AF512" s="1">
        <v>0</v>
      </c>
      <c r="AG512" s="1" t="s">
        <v>40</v>
      </c>
      <c r="AH512" s="1" t="s">
        <v>45</v>
      </c>
      <c r="AI512" s="1">
        <v>2.82</v>
      </c>
      <c r="AJ512" s="1">
        <v>0</v>
      </c>
      <c r="AK512" s="1" t="s">
        <v>46</v>
      </c>
      <c r="AL512" s="1">
        <v>1</v>
      </c>
      <c r="AM512" s="1">
        <v>1</v>
      </c>
      <c r="AN512" s="1">
        <v>0</v>
      </c>
    </row>
    <row r="513" spans="1:40" hidden="1" x14ac:dyDescent="0.25">
      <c r="A513" s="1">
        <v>25339</v>
      </c>
      <c r="B513" s="1" t="s">
        <v>541</v>
      </c>
      <c r="C513" s="1">
        <v>25</v>
      </c>
      <c r="D513" s="1" t="s">
        <v>499</v>
      </c>
      <c r="E513" s="2">
        <v>292</v>
      </c>
      <c r="F513" s="2">
        <v>4</v>
      </c>
      <c r="G513" s="2">
        <v>0</v>
      </c>
      <c r="H513" s="2">
        <v>0</v>
      </c>
      <c r="I513" s="75">
        <v>0</v>
      </c>
      <c r="J513">
        <v>1</v>
      </c>
      <c r="K513">
        <v>0</v>
      </c>
      <c r="L513">
        <v>0</v>
      </c>
      <c r="M513">
        <v>0</v>
      </c>
      <c r="N513">
        <v>18</v>
      </c>
      <c r="O513">
        <v>0</v>
      </c>
      <c r="P513">
        <v>1</v>
      </c>
      <c r="Q513">
        <v>1</v>
      </c>
      <c r="R513" s="2">
        <v>117</v>
      </c>
      <c r="S513" s="2">
        <v>0</v>
      </c>
      <c r="T513" s="2">
        <v>2</v>
      </c>
      <c r="U513" s="75">
        <v>5</v>
      </c>
      <c r="V513" s="2">
        <v>21</v>
      </c>
      <c r="W513" s="2">
        <v>0</v>
      </c>
      <c r="X513" s="2">
        <v>0</v>
      </c>
      <c r="Y513" s="75">
        <v>0</v>
      </c>
      <c r="Z513" s="2">
        <v>50</v>
      </c>
      <c r="AA513" s="2">
        <v>0</v>
      </c>
      <c r="AB513" s="2">
        <v>0</v>
      </c>
      <c r="AC513" s="75">
        <v>1</v>
      </c>
      <c r="AD513" s="2">
        <v>4057</v>
      </c>
      <c r="AE513" s="3">
        <f t="shared" si="7"/>
        <v>7.1974365294552631E-2</v>
      </c>
      <c r="AF513" s="1">
        <v>0</v>
      </c>
      <c r="AG513" s="1" t="s">
        <v>40</v>
      </c>
      <c r="AH513" s="1" t="s">
        <v>45</v>
      </c>
      <c r="AI513" s="1">
        <v>2.82</v>
      </c>
      <c r="AJ513" s="1">
        <v>0</v>
      </c>
      <c r="AK513" s="1" t="s">
        <v>46</v>
      </c>
      <c r="AL513" s="1">
        <v>2</v>
      </c>
      <c r="AM513" s="1">
        <v>1</v>
      </c>
      <c r="AN513" s="1">
        <v>0</v>
      </c>
    </row>
    <row r="514" spans="1:40" hidden="1" x14ac:dyDescent="0.25">
      <c r="A514" s="1">
        <v>25368</v>
      </c>
      <c r="B514" s="1" t="s">
        <v>542</v>
      </c>
      <c r="C514" s="1">
        <v>25</v>
      </c>
      <c r="D514" s="1" t="s">
        <v>499</v>
      </c>
      <c r="E514" s="2">
        <v>99</v>
      </c>
      <c r="F514" s="2">
        <v>6</v>
      </c>
      <c r="G514" s="2">
        <v>0</v>
      </c>
      <c r="H514" s="2">
        <v>0</v>
      </c>
      <c r="I514" s="75">
        <v>0</v>
      </c>
      <c r="J514">
        <v>0</v>
      </c>
      <c r="K514">
        <v>0</v>
      </c>
      <c r="L514">
        <v>0</v>
      </c>
      <c r="M514">
        <v>1</v>
      </c>
      <c r="N514">
        <v>4</v>
      </c>
      <c r="O514">
        <v>0</v>
      </c>
      <c r="P514">
        <v>0</v>
      </c>
      <c r="Q514">
        <v>0</v>
      </c>
      <c r="R514" s="2">
        <v>30</v>
      </c>
      <c r="S514" s="2">
        <v>0</v>
      </c>
      <c r="T514" s="2">
        <v>0</v>
      </c>
      <c r="U514" s="75">
        <v>2</v>
      </c>
      <c r="V514" s="2">
        <v>2</v>
      </c>
      <c r="W514" s="2">
        <v>0</v>
      </c>
      <c r="X514" s="2">
        <v>0</v>
      </c>
      <c r="Y514" s="75">
        <v>0</v>
      </c>
      <c r="Z514" s="2">
        <v>3</v>
      </c>
      <c r="AA514" s="2">
        <v>0</v>
      </c>
      <c r="AB514" s="2">
        <v>0</v>
      </c>
      <c r="AC514" s="75">
        <v>0</v>
      </c>
      <c r="AD514" s="2">
        <v>2673</v>
      </c>
      <c r="AE514" s="3">
        <f t="shared" ref="AE514:AE577" si="8">E514/AD514</f>
        <v>3.7037037037037035E-2</v>
      </c>
      <c r="AF514" s="1">
        <v>0</v>
      </c>
      <c r="AG514" s="1" t="s">
        <v>40</v>
      </c>
      <c r="AH514" s="1" t="s">
        <v>45</v>
      </c>
      <c r="AI514" s="1">
        <v>2.82</v>
      </c>
      <c r="AJ514" s="1">
        <v>0</v>
      </c>
      <c r="AK514" s="1" t="s">
        <v>46</v>
      </c>
      <c r="AL514" s="1">
        <v>1</v>
      </c>
      <c r="AM514" s="1">
        <v>1</v>
      </c>
      <c r="AN514" s="1">
        <v>0</v>
      </c>
    </row>
    <row r="515" spans="1:40" hidden="1" x14ac:dyDescent="0.25">
      <c r="A515" s="1">
        <v>25372</v>
      </c>
      <c r="B515" s="1" t="s">
        <v>543</v>
      </c>
      <c r="C515" s="1">
        <v>25</v>
      </c>
      <c r="D515" s="1" t="s">
        <v>499</v>
      </c>
      <c r="E515" s="2">
        <v>113</v>
      </c>
      <c r="F515" s="2">
        <v>0</v>
      </c>
      <c r="G515" s="2">
        <v>0</v>
      </c>
      <c r="H515" s="2">
        <v>0</v>
      </c>
      <c r="I515" s="75">
        <v>0</v>
      </c>
      <c r="J515">
        <v>1</v>
      </c>
      <c r="K515">
        <v>0</v>
      </c>
      <c r="L515">
        <v>0</v>
      </c>
      <c r="M515">
        <v>0</v>
      </c>
      <c r="N515">
        <v>7</v>
      </c>
      <c r="O515">
        <v>0</v>
      </c>
      <c r="P515">
        <v>0</v>
      </c>
      <c r="Q515">
        <v>0</v>
      </c>
      <c r="R515" s="2">
        <v>35</v>
      </c>
      <c r="S515" s="2">
        <v>0</v>
      </c>
      <c r="T515" s="2">
        <v>1</v>
      </c>
      <c r="U515" s="75">
        <v>1</v>
      </c>
      <c r="V515" s="2">
        <v>7</v>
      </c>
      <c r="W515" s="2">
        <v>0</v>
      </c>
      <c r="X515" s="2">
        <v>0</v>
      </c>
      <c r="Y515" s="75">
        <v>0</v>
      </c>
      <c r="Z515" s="2">
        <v>13</v>
      </c>
      <c r="AA515" s="2">
        <v>0</v>
      </c>
      <c r="AB515" s="2">
        <v>0</v>
      </c>
      <c r="AC515" s="75">
        <v>1</v>
      </c>
      <c r="AD515" s="2">
        <v>6827</v>
      </c>
      <c r="AE515" s="3">
        <f t="shared" si="8"/>
        <v>1.6551926175479712E-2</v>
      </c>
      <c r="AF515" s="1">
        <v>0</v>
      </c>
      <c r="AG515" s="1" t="s">
        <v>40</v>
      </c>
      <c r="AH515" s="1" t="s">
        <v>45</v>
      </c>
      <c r="AI515" s="1">
        <v>2.82</v>
      </c>
      <c r="AJ515" s="1">
        <v>0</v>
      </c>
      <c r="AK515" s="1" t="s">
        <v>46</v>
      </c>
      <c r="AL515" s="1">
        <v>1</v>
      </c>
      <c r="AM515" s="1">
        <v>1</v>
      </c>
      <c r="AN515" s="1">
        <v>0</v>
      </c>
    </row>
    <row r="516" spans="1:40" hidden="1" x14ac:dyDescent="0.25">
      <c r="A516" s="1">
        <v>25377</v>
      </c>
      <c r="B516" s="1" t="s">
        <v>544</v>
      </c>
      <c r="C516" s="1">
        <v>25</v>
      </c>
      <c r="D516" s="1" t="s">
        <v>499</v>
      </c>
      <c r="E516" s="2">
        <v>438</v>
      </c>
      <c r="F516" s="2">
        <v>19</v>
      </c>
      <c r="G516" s="2">
        <v>0</v>
      </c>
      <c r="H516" s="2">
        <v>1</v>
      </c>
      <c r="I516" s="75">
        <v>0</v>
      </c>
      <c r="J516">
        <v>13</v>
      </c>
      <c r="K516">
        <v>0</v>
      </c>
      <c r="L516">
        <v>1</v>
      </c>
      <c r="M516">
        <v>1</v>
      </c>
      <c r="N516">
        <v>20</v>
      </c>
      <c r="O516">
        <v>0</v>
      </c>
      <c r="P516">
        <v>3</v>
      </c>
      <c r="Q516">
        <v>11</v>
      </c>
      <c r="R516" s="2">
        <v>121</v>
      </c>
      <c r="S516" s="2">
        <v>0</v>
      </c>
      <c r="T516" s="2">
        <v>24</v>
      </c>
      <c r="U516" s="75">
        <v>16</v>
      </c>
      <c r="V516" s="2">
        <v>47</v>
      </c>
      <c r="W516" s="2">
        <v>0</v>
      </c>
      <c r="X516" s="2">
        <v>9</v>
      </c>
      <c r="Y516" s="75">
        <v>9</v>
      </c>
      <c r="Z516" s="2">
        <v>62</v>
      </c>
      <c r="AA516" s="2">
        <v>0</v>
      </c>
      <c r="AB516" s="2">
        <v>9</v>
      </c>
      <c r="AC516" s="75">
        <v>10</v>
      </c>
      <c r="AD516" s="2">
        <v>36473</v>
      </c>
      <c r="AE516" s="3">
        <f t="shared" si="8"/>
        <v>1.2008883283524799E-2</v>
      </c>
      <c r="AF516" s="1">
        <v>0</v>
      </c>
      <c r="AG516" s="1" t="s">
        <v>40</v>
      </c>
      <c r="AH516" s="1" t="s">
        <v>45</v>
      </c>
      <c r="AI516" s="1">
        <v>2.82</v>
      </c>
      <c r="AJ516" s="1">
        <v>0</v>
      </c>
      <c r="AK516" s="1" t="s">
        <v>46</v>
      </c>
      <c r="AL516" s="1">
        <v>4</v>
      </c>
      <c r="AM516" s="1">
        <v>2</v>
      </c>
      <c r="AN516" s="1">
        <v>0</v>
      </c>
    </row>
    <row r="517" spans="1:40" hidden="1" x14ac:dyDescent="0.25">
      <c r="A517" s="1">
        <v>25386</v>
      </c>
      <c r="B517" s="1" t="s">
        <v>545</v>
      </c>
      <c r="C517" s="1">
        <v>25</v>
      </c>
      <c r="D517" s="1" t="s">
        <v>499</v>
      </c>
      <c r="E517" s="2">
        <v>1535</v>
      </c>
      <c r="F517" s="2">
        <v>32</v>
      </c>
      <c r="G517" s="2">
        <v>0</v>
      </c>
      <c r="H517" s="2">
        <v>0</v>
      </c>
      <c r="I517" s="75">
        <v>2</v>
      </c>
      <c r="J517">
        <v>32</v>
      </c>
      <c r="K517">
        <v>0</v>
      </c>
      <c r="L517">
        <v>1</v>
      </c>
      <c r="M517">
        <v>0</v>
      </c>
      <c r="N517">
        <v>71</v>
      </c>
      <c r="O517">
        <v>1</v>
      </c>
      <c r="P517">
        <v>4</v>
      </c>
      <c r="Q517">
        <v>3</v>
      </c>
      <c r="R517" s="2">
        <v>411</v>
      </c>
      <c r="S517" s="2">
        <v>0</v>
      </c>
      <c r="T517" s="2">
        <v>27</v>
      </c>
      <c r="U517" s="75">
        <v>7</v>
      </c>
      <c r="V517" s="2">
        <v>123</v>
      </c>
      <c r="W517" s="2">
        <v>1</v>
      </c>
      <c r="X517" s="2">
        <v>1</v>
      </c>
      <c r="Y517" s="75">
        <v>0</v>
      </c>
      <c r="Z517" s="2">
        <v>141</v>
      </c>
      <c r="AA517" s="2">
        <v>0</v>
      </c>
      <c r="AB517" s="2">
        <v>5</v>
      </c>
      <c r="AC517" s="75">
        <v>3</v>
      </c>
      <c r="AD517" s="2">
        <v>40004</v>
      </c>
      <c r="AE517" s="3">
        <f t="shared" si="8"/>
        <v>3.8371162883711632E-2</v>
      </c>
      <c r="AF517" s="1">
        <v>0</v>
      </c>
      <c r="AG517" s="1" t="s">
        <v>40</v>
      </c>
      <c r="AH517" s="1" t="s">
        <v>45</v>
      </c>
      <c r="AI517" s="1">
        <v>2.82</v>
      </c>
      <c r="AJ517" s="1">
        <v>0</v>
      </c>
      <c r="AK517" s="1" t="s">
        <v>46</v>
      </c>
      <c r="AL517" s="1">
        <v>3</v>
      </c>
      <c r="AM517" s="1">
        <v>4</v>
      </c>
      <c r="AN517" s="1">
        <v>0</v>
      </c>
    </row>
    <row r="518" spans="1:40" hidden="1" x14ac:dyDescent="0.25">
      <c r="A518" s="1">
        <v>25394</v>
      </c>
      <c r="B518" s="1" t="s">
        <v>546</v>
      </c>
      <c r="C518" s="1">
        <v>25</v>
      </c>
      <c r="D518" s="1" t="s">
        <v>499</v>
      </c>
      <c r="E518" s="2">
        <v>6322</v>
      </c>
      <c r="F518" s="2">
        <v>56</v>
      </c>
      <c r="G518" s="2">
        <v>0</v>
      </c>
      <c r="H518" s="2">
        <v>2</v>
      </c>
      <c r="I518" s="75">
        <v>2</v>
      </c>
      <c r="J518">
        <v>25</v>
      </c>
      <c r="K518">
        <v>0</v>
      </c>
      <c r="L518">
        <v>0</v>
      </c>
      <c r="M518">
        <v>0</v>
      </c>
      <c r="N518">
        <v>119</v>
      </c>
      <c r="O518">
        <v>0</v>
      </c>
      <c r="P518">
        <v>2</v>
      </c>
      <c r="Q518">
        <v>6</v>
      </c>
      <c r="R518" s="2">
        <v>1662</v>
      </c>
      <c r="S518" s="2">
        <v>0</v>
      </c>
      <c r="T518" s="2">
        <v>4</v>
      </c>
      <c r="U518" s="75">
        <v>15</v>
      </c>
      <c r="V518" s="2">
        <v>277</v>
      </c>
      <c r="W518" s="2">
        <v>0</v>
      </c>
      <c r="X518" s="2">
        <v>1</v>
      </c>
      <c r="Y518" s="75">
        <v>3</v>
      </c>
      <c r="Z518" s="2">
        <v>331</v>
      </c>
      <c r="AA518" s="2">
        <v>0</v>
      </c>
      <c r="AB518" s="2">
        <v>1</v>
      </c>
      <c r="AC518" s="75">
        <v>4</v>
      </c>
      <c r="AD518" s="2">
        <v>11166</v>
      </c>
      <c r="AE518" s="3">
        <f t="shared" si="8"/>
        <v>0.56618305570481819</v>
      </c>
      <c r="AF518" s="1">
        <v>1</v>
      </c>
      <c r="AG518" s="1" t="s">
        <v>44</v>
      </c>
      <c r="AH518" s="1" t="s">
        <v>45</v>
      </c>
      <c r="AI518" s="1">
        <v>2.82</v>
      </c>
      <c r="AJ518" s="1">
        <v>0</v>
      </c>
      <c r="AK518" s="1" t="s">
        <v>46</v>
      </c>
      <c r="AL518" s="1">
        <v>1</v>
      </c>
      <c r="AM518" s="1">
        <v>3</v>
      </c>
      <c r="AN518" s="1">
        <v>0</v>
      </c>
    </row>
    <row r="519" spans="1:40" hidden="1" x14ac:dyDescent="0.25">
      <c r="A519" s="1">
        <v>25398</v>
      </c>
      <c r="B519" s="1" t="s">
        <v>547</v>
      </c>
      <c r="C519" s="1">
        <v>25</v>
      </c>
      <c r="D519" s="1" t="s">
        <v>499</v>
      </c>
      <c r="E519" s="2">
        <v>725</v>
      </c>
      <c r="F519" s="2">
        <v>1</v>
      </c>
      <c r="G519" s="2">
        <v>0</v>
      </c>
      <c r="H519" s="2">
        <v>1</v>
      </c>
      <c r="I519" s="75">
        <v>0</v>
      </c>
      <c r="J519">
        <v>9</v>
      </c>
      <c r="K519">
        <v>0</v>
      </c>
      <c r="L519">
        <v>1</v>
      </c>
      <c r="M519">
        <v>0</v>
      </c>
      <c r="N519">
        <v>10</v>
      </c>
      <c r="O519">
        <v>0</v>
      </c>
      <c r="P519">
        <v>1</v>
      </c>
      <c r="Q519">
        <v>3</v>
      </c>
      <c r="R519" s="2">
        <v>194</v>
      </c>
      <c r="S519" s="2">
        <v>0</v>
      </c>
      <c r="T519" s="2">
        <v>2</v>
      </c>
      <c r="U519" s="75">
        <v>4</v>
      </c>
      <c r="V519" s="2">
        <v>29</v>
      </c>
      <c r="W519" s="2">
        <v>0</v>
      </c>
      <c r="X519" s="2">
        <v>1</v>
      </c>
      <c r="Y519" s="75">
        <v>0</v>
      </c>
      <c r="Z519" s="2">
        <v>88</v>
      </c>
      <c r="AA519" s="2">
        <v>0</v>
      </c>
      <c r="AB519" s="2">
        <v>0</v>
      </c>
      <c r="AC519" s="75">
        <v>2</v>
      </c>
      <c r="AD519" s="2">
        <v>6957</v>
      </c>
      <c r="AE519" s="3">
        <f t="shared" si="8"/>
        <v>0.10421158545350007</v>
      </c>
      <c r="AF519" s="1">
        <v>0</v>
      </c>
      <c r="AG519" s="1" t="s">
        <v>40</v>
      </c>
      <c r="AH519" s="1" t="s">
        <v>45</v>
      </c>
      <c r="AI519" s="1">
        <v>2.82</v>
      </c>
      <c r="AJ519" s="1">
        <v>0</v>
      </c>
      <c r="AK519" s="1" t="s">
        <v>46</v>
      </c>
      <c r="AL519" s="1">
        <v>1</v>
      </c>
      <c r="AM519" s="1">
        <v>1</v>
      </c>
      <c r="AN519" s="1">
        <v>0</v>
      </c>
    </row>
    <row r="520" spans="1:40" hidden="1" x14ac:dyDescent="0.25">
      <c r="A520" s="1">
        <v>25402</v>
      </c>
      <c r="B520" s="1" t="s">
        <v>422</v>
      </c>
      <c r="C520" s="1">
        <v>25</v>
      </c>
      <c r="D520" s="1" t="s">
        <v>499</v>
      </c>
      <c r="E520" s="2">
        <v>806</v>
      </c>
      <c r="F520" s="2">
        <v>14</v>
      </c>
      <c r="G520" s="2">
        <v>0</v>
      </c>
      <c r="H520" s="2">
        <v>0</v>
      </c>
      <c r="I520" s="75">
        <v>0</v>
      </c>
      <c r="J520">
        <v>12</v>
      </c>
      <c r="K520">
        <v>0</v>
      </c>
      <c r="L520">
        <v>2</v>
      </c>
      <c r="M520">
        <v>0</v>
      </c>
      <c r="N520">
        <v>28</v>
      </c>
      <c r="O520">
        <v>0</v>
      </c>
      <c r="P520">
        <v>12</v>
      </c>
      <c r="Q520">
        <v>2</v>
      </c>
      <c r="R520" s="2">
        <v>267</v>
      </c>
      <c r="S520" s="2">
        <v>0</v>
      </c>
      <c r="T520" s="2">
        <v>26</v>
      </c>
      <c r="U520" s="75">
        <v>4</v>
      </c>
      <c r="V520" s="2">
        <v>50</v>
      </c>
      <c r="W520" s="2">
        <v>0</v>
      </c>
      <c r="X520" s="2">
        <v>7</v>
      </c>
      <c r="Y520" s="75">
        <v>1</v>
      </c>
      <c r="Z520" s="2">
        <v>93</v>
      </c>
      <c r="AA520" s="2">
        <v>0</v>
      </c>
      <c r="AB520" s="2">
        <v>1</v>
      </c>
      <c r="AC520" s="75">
        <v>2</v>
      </c>
      <c r="AD520" s="2">
        <v>20691</v>
      </c>
      <c r="AE520" s="3">
        <f t="shared" si="8"/>
        <v>3.895413464791455E-2</v>
      </c>
      <c r="AF520" s="1">
        <v>0</v>
      </c>
      <c r="AG520" s="1" t="s">
        <v>40</v>
      </c>
      <c r="AH520" s="1" t="s">
        <v>45</v>
      </c>
      <c r="AI520" s="1">
        <v>2.82</v>
      </c>
      <c r="AJ520" s="1">
        <v>0</v>
      </c>
      <c r="AK520" s="1" t="s">
        <v>46</v>
      </c>
      <c r="AL520" s="1">
        <v>1</v>
      </c>
      <c r="AM520" s="1">
        <v>2</v>
      </c>
      <c r="AN520" s="1">
        <v>0</v>
      </c>
    </row>
    <row r="521" spans="1:40" hidden="1" x14ac:dyDescent="0.25">
      <c r="A521" s="1">
        <v>25407</v>
      </c>
      <c r="B521" s="1" t="s">
        <v>548</v>
      </c>
      <c r="C521" s="1">
        <v>25</v>
      </c>
      <c r="D521" s="1" t="s">
        <v>499</v>
      </c>
      <c r="E521" s="2">
        <v>161</v>
      </c>
      <c r="F521" s="2">
        <v>4</v>
      </c>
      <c r="G521" s="2">
        <v>0</v>
      </c>
      <c r="H521" s="2">
        <v>0</v>
      </c>
      <c r="I521" s="75">
        <v>0</v>
      </c>
      <c r="J521">
        <v>4</v>
      </c>
      <c r="K521">
        <v>0</v>
      </c>
      <c r="L521">
        <v>0</v>
      </c>
      <c r="M521">
        <v>0</v>
      </c>
      <c r="N521">
        <v>27</v>
      </c>
      <c r="O521">
        <v>0</v>
      </c>
      <c r="P521">
        <v>0</v>
      </c>
      <c r="Q521">
        <v>0</v>
      </c>
      <c r="R521" s="2">
        <v>75</v>
      </c>
      <c r="S521" s="2">
        <v>1</v>
      </c>
      <c r="T521" s="2">
        <v>4</v>
      </c>
      <c r="U521" s="75">
        <v>5</v>
      </c>
      <c r="V521" s="2">
        <v>21</v>
      </c>
      <c r="W521" s="2">
        <v>0</v>
      </c>
      <c r="X521" s="2">
        <v>0</v>
      </c>
      <c r="Y521" s="75">
        <v>0</v>
      </c>
      <c r="Z521" s="2">
        <v>27</v>
      </c>
      <c r="AA521" s="2">
        <v>0</v>
      </c>
      <c r="AB521" s="2">
        <v>3</v>
      </c>
      <c r="AC521" s="75">
        <v>0</v>
      </c>
      <c r="AD521" s="2">
        <v>12113</v>
      </c>
      <c r="AE521" s="3">
        <f t="shared" si="8"/>
        <v>1.3291504994633864E-2</v>
      </c>
      <c r="AF521" s="1">
        <v>0</v>
      </c>
      <c r="AG521" s="1" t="s">
        <v>40</v>
      </c>
      <c r="AH521" s="1" t="s">
        <v>45</v>
      </c>
      <c r="AI521" s="1">
        <v>2.82</v>
      </c>
      <c r="AJ521" s="1">
        <v>0</v>
      </c>
      <c r="AK521" s="1" t="s">
        <v>46</v>
      </c>
      <c r="AL521" s="1">
        <v>1</v>
      </c>
      <c r="AM521" s="1">
        <v>1</v>
      </c>
      <c r="AN521" s="1">
        <v>0</v>
      </c>
    </row>
    <row r="522" spans="1:40" hidden="1" x14ac:dyDescent="0.25">
      <c r="A522" s="1">
        <v>25426</v>
      </c>
      <c r="B522" s="1" t="s">
        <v>549</v>
      </c>
      <c r="C522" s="1">
        <v>25</v>
      </c>
      <c r="D522" s="1" t="s">
        <v>499</v>
      </c>
      <c r="E522" s="2">
        <v>86</v>
      </c>
      <c r="F522" s="2">
        <v>3</v>
      </c>
      <c r="G522" s="2">
        <v>0</v>
      </c>
      <c r="H522" s="2">
        <v>0</v>
      </c>
      <c r="I522" s="75">
        <v>0</v>
      </c>
      <c r="J522">
        <v>1</v>
      </c>
      <c r="K522">
        <v>0</v>
      </c>
      <c r="L522">
        <v>0</v>
      </c>
      <c r="M522">
        <v>0</v>
      </c>
      <c r="N522">
        <v>3</v>
      </c>
      <c r="O522">
        <v>0</v>
      </c>
      <c r="P522">
        <v>1</v>
      </c>
      <c r="Q522">
        <v>0</v>
      </c>
      <c r="R522" s="2">
        <v>25</v>
      </c>
      <c r="S522" s="2">
        <v>0</v>
      </c>
      <c r="T522" s="2">
        <v>1</v>
      </c>
      <c r="U522" s="75">
        <v>0</v>
      </c>
      <c r="V522" s="2">
        <v>9</v>
      </c>
      <c r="W522" s="2">
        <v>0</v>
      </c>
      <c r="X522" s="2">
        <v>1</v>
      </c>
      <c r="Y522" s="75">
        <v>0</v>
      </c>
      <c r="Z522" s="2">
        <v>1</v>
      </c>
      <c r="AA522" s="2">
        <v>0</v>
      </c>
      <c r="AB522" s="2">
        <v>1</v>
      </c>
      <c r="AC522" s="75">
        <v>0</v>
      </c>
      <c r="AD522" s="2">
        <v>7201</v>
      </c>
      <c r="AE522" s="3">
        <f t="shared" si="8"/>
        <v>1.1942785724204971E-2</v>
      </c>
      <c r="AF522" s="1">
        <v>0</v>
      </c>
      <c r="AG522" s="1" t="s">
        <v>40</v>
      </c>
      <c r="AH522" s="1" t="s">
        <v>45</v>
      </c>
      <c r="AI522" s="1">
        <v>2.82</v>
      </c>
      <c r="AJ522" s="1">
        <v>0</v>
      </c>
      <c r="AK522" s="1" t="s">
        <v>46</v>
      </c>
      <c r="AL522" s="1">
        <v>1</v>
      </c>
      <c r="AM522" s="1">
        <v>1</v>
      </c>
      <c r="AN522" s="1">
        <v>0</v>
      </c>
    </row>
    <row r="523" spans="1:40" hidden="1" x14ac:dyDescent="0.25">
      <c r="A523" s="1">
        <v>25430</v>
      </c>
      <c r="B523" s="1" t="s">
        <v>550</v>
      </c>
      <c r="C523" s="1">
        <v>25</v>
      </c>
      <c r="D523" s="1" t="s">
        <v>499</v>
      </c>
      <c r="E523" s="2">
        <v>5321</v>
      </c>
      <c r="F523" s="2">
        <v>82</v>
      </c>
      <c r="G523" s="2">
        <v>2</v>
      </c>
      <c r="H523" s="2">
        <v>5</v>
      </c>
      <c r="I523" s="75">
        <v>7</v>
      </c>
      <c r="J523">
        <v>124</v>
      </c>
      <c r="K523">
        <v>1</v>
      </c>
      <c r="L523">
        <v>8</v>
      </c>
      <c r="M523">
        <v>6</v>
      </c>
      <c r="N523">
        <v>216</v>
      </c>
      <c r="O523">
        <v>1</v>
      </c>
      <c r="P523">
        <v>72</v>
      </c>
      <c r="Q523">
        <v>51</v>
      </c>
      <c r="R523" s="2">
        <v>1074</v>
      </c>
      <c r="S523" s="2">
        <v>1</v>
      </c>
      <c r="T523" s="2">
        <v>115</v>
      </c>
      <c r="U523" s="75">
        <v>93</v>
      </c>
      <c r="V523" s="2">
        <v>366</v>
      </c>
      <c r="W523" s="2">
        <v>1</v>
      </c>
      <c r="X523" s="2">
        <v>37</v>
      </c>
      <c r="Y523" s="75">
        <v>40</v>
      </c>
      <c r="Z523" s="2">
        <v>408</v>
      </c>
      <c r="AA523" s="2">
        <v>4</v>
      </c>
      <c r="AB523" s="2">
        <v>60</v>
      </c>
      <c r="AC523" s="75">
        <v>32</v>
      </c>
      <c r="AD523" s="2">
        <v>139005</v>
      </c>
      <c r="AE523" s="3">
        <f t="shared" si="8"/>
        <v>3.8279198589978775E-2</v>
      </c>
      <c r="AF523" s="1">
        <v>0</v>
      </c>
      <c r="AG523" s="1" t="s">
        <v>40</v>
      </c>
      <c r="AH523" s="1" t="s">
        <v>45</v>
      </c>
      <c r="AI523" s="1">
        <v>2.82</v>
      </c>
      <c r="AJ523" s="1">
        <v>0</v>
      </c>
      <c r="AK523" s="1" t="s">
        <v>46</v>
      </c>
      <c r="AL523" s="1">
        <v>15</v>
      </c>
      <c r="AM523" s="1">
        <v>64</v>
      </c>
      <c r="AN523" s="1">
        <v>0</v>
      </c>
    </row>
    <row r="524" spans="1:40" hidden="1" x14ac:dyDescent="0.25">
      <c r="A524" s="1">
        <v>25436</v>
      </c>
      <c r="B524" s="1" t="s">
        <v>551</v>
      </c>
      <c r="C524" s="1">
        <v>25</v>
      </c>
      <c r="D524" s="1" t="s">
        <v>499</v>
      </c>
      <c r="E524" s="2">
        <v>34</v>
      </c>
      <c r="F524" s="2">
        <v>0</v>
      </c>
      <c r="G524" s="2">
        <v>0</v>
      </c>
      <c r="H524" s="2">
        <v>0</v>
      </c>
      <c r="I524" s="75">
        <v>1</v>
      </c>
      <c r="J524">
        <v>1</v>
      </c>
      <c r="K524">
        <v>0</v>
      </c>
      <c r="L524">
        <v>0</v>
      </c>
      <c r="M524">
        <v>0</v>
      </c>
      <c r="N524">
        <v>1</v>
      </c>
      <c r="O524">
        <v>0</v>
      </c>
      <c r="P524">
        <v>1</v>
      </c>
      <c r="Q524">
        <v>0</v>
      </c>
      <c r="R524" s="2">
        <v>8</v>
      </c>
      <c r="S524" s="2">
        <v>0</v>
      </c>
      <c r="T524" s="2">
        <v>1</v>
      </c>
      <c r="U524" s="75">
        <v>0</v>
      </c>
      <c r="V524" s="2">
        <v>1</v>
      </c>
      <c r="W524" s="2">
        <v>0</v>
      </c>
      <c r="X524" s="2">
        <v>0</v>
      </c>
      <c r="Y524" s="75">
        <v>0</v>
      </c>
      <c r="Z524" s="2">
        <v>3</v>
      </c>
      <c r="AA524" s="2">
        <v>0</v>
      </c>
      <c r="AB524" s="2">
        <v>0</v>
      </c>
      <c r="AC524" s="75">
        <v>0</v>
      </c>
      <c r="AD524" s="2">
        <v>4361</v>
      </c>
      <c r="AE524" s="3">
        <f t="shared" si="8"/>
        <v>7.7963769777573948E-3</v>
      </c>
      <c r="AF524" s="1">
        <v>0</v>
      </c>
      <c r="AG524" s="1" t="s">
        <v>40</v>
      </c>
      <c r="AH524" s="1" t="s">
        <v>45</v>
      </c>
      <c r="AI524" s="1">
        <v>2.82</v>
      </c>
      <c r="AJ524" s="1">
        <v>0</v>
      </c>
      <c r="AK524" s="1" t="s">
        <v>46</v>
      </c>
      <c r="AL524" s="1">
        <v>1</v>
      </c>
      <c r="AM524" s="1">
        <v>1</v>
      </c>
      <c r="AN524" s="1">
        <v>0</v>
      </c>
    </row>
    <row r="525" spans="1:40" hidden="1" x14ac:dyDescent="0.25">
      <c r="A525" s="1">
        <v>25438</v>
      </c>
      <c r="B525" s="1" t="s">
        <v>552</v>
      </c>
      <c r="C525" s="1">
        <v>25</v>
      </c>
      <c r="D525" s="1" t="s">
        <v>499</v>
      </c>
      <c r="E525" s="2">
        <v>2261</v>
      </c>
      <c r="F525" s="2">
        <v>37</v>
      </c>
      <c r="G525" s="2">
        <v>0</v>
      </c>
      <c r="H525" s="2">
        <v>0</v>
      </c>
      <c r="I525" s="75">
        <v>0</v>
      </c>
      <c r="J525">
        <v>33</v>
      </c>
      <c r="K525">
        <v>0</v>
      </c>
      <c r="L525">
        <v>1</v>
      </c>
      <c r="M525">
        <v>0</v>
      </c>
      <c r="N525">
        <v>38</v>
      </c>
      <c r="O525">
        <v>0</v>
      </c>
      <c r="P525">
        <v>11</v>
      </c>
      <c r="Q525">
        <v>1</v>
      </c>
      <c r="R525" s="2">
        <v>468</v>
      </c>
      <c r="S525" s="2">
        <v>0</v>
      </c>
      <c r="T525" s="2">
        <v>20</v>
      </c>
      <c r="U525" s="75">
        <v>9</v>
      </c>
      <c r="V525" s="2">
        <v>212</v>
      </c>
      <c r="W525" s="2">
        <v>0</v>
      </c>
      <c r="X525" s="2">
        <v>2</v>
      </c>
      <c r="Y525" s="75">
        <v>4</v>
      </c>
      <c r="Z525" s="2">
        <v>160</v>
      </c>
      <c r="AA525" s="2">
        <v>0</v>
      </c>
      <c r="AB525" s="2">
        <v>12</v>
      </c>
      <c r="AC525" s="75">
        <v>1</v>
      </c>
      <c r="AD525" s="2">
        <v>9404</v>
      </c>
      <c r="AE525" s="3">
        <f t="shared" si="8"/>
        <v>0.24042960442364952</v>
      </c>
      <c r="AF525" s="1">
        <v>0</v>
      </c>
      <c r="AG525" s="1" t="s">
        <v>40</v>
      </c>
      <c r="AH525" s="1" t="s">
        <v>45</v>
      </c>
      <c r="AI525" s="1">
        <v>2.82</v>
      </c>
      <c r="AJ525" s="1">
        <v>0</v>
      </c>
      <c r="AK525" s="1" t="s">
        <v>46</v>
      </c>
      <c r="AL525" s="1">
        <v>11</v>
      </c>
      <c r="AM525" s="1">
        <v>10</v>
      </c>
      <c r="AN525" s="1">
        <v>0</v>
      </c>
    </row>
    <row r="526" spans="1:40" hidden="1" x14ac:dyDescent="0.25">
      <c r="A526" s="1">
        <v>25473</v>
      </c>
      <c r="B526" s="1" t="s">
        <v>553</v>
      </c>
      <c r="C526" s="1">
        <v>25</v>
      </c>
      <c r="D526" s="1" t="s">
        <v>499</v>
      </c>
      <c r="E526" s="2">
        <v>4455</v>
      </c>
      <c r="F526" s="2">
        <v>76</v>
      </c>
      <c r="G526" s="2">
        <v>1</v>
      </c>
      <c r="H526" s="2">
        <v>1</v>
      </c>
      <c r="I526" s="75">
        <v>4</v>
      </c>
      <c r="J526">
        <v>64</v>
      </c>
      <c r="K526">
        <v>0</v>
      </c>
      <c r="L526">
        <v>0</v>
      </c>
      <c r="M526">
        <v>5</v>
      </c>
      <c r="N526">
        <v>132</v>
      </c>
      <c r="O526">
        <v>0</v>
      </c>
      <c r="P526">
        <v>6</v>
      </c>
      <c r="Q526">
        <v>40</v>
      </c>
      <c r="R526" s="2">
        <v>692</v>
      </c>
      <c r="S526" s="2">
        <v>0</v>
      </c>
      <c r="T526" s="2">
        <v>34</v>
      </c>
      <c r="U526" s="75">
        <v>137</v>
      </c>
      <c r="V526" s="2">
        <v>274</v>
      </c>
      <c r="W526" s="2">
        <v>0</v>
      </c>
      <c r="X526" s="2">
        <v>9</v>
      </c>
      <c r="Y526" s="75">
        <v>38</v>
      </c>
      <c r="Z526" s="2">
        <v>280</v>
      </c>
      <c r="AA526" s="2">
        <v>0</v>
      </c>
      <c r="AB526" s="2">
        <v>12</v>
      </c>
      <c r="AC526" s="75">
        <v>41</v>
      </c>
      <c r="AD526" s="2">
        <v>155479</v>
      </c>
      <c r="AE526" s="3">
        <f t="shared" si="8"/>
        <v>2.8653387274165644E-2</v>
      </c>
      <c r="AF526" s="1">
        <v>0</v>
      </c>
      <c r="AG526" s="1" t="s">
        <v>40</v>
      </c>
      <c r="AH526" s="1" t="s">
        <v>45</v>
      </c>
      <c r="AI526" s="1">
        <v>2.82</v>
      </c>
      <c r="AJ526" s="1">
        <v>1</v>
      </c>
      <c r="AK526" s="1" t="s">
        <v>42</v>
      </c>
      <c r="AL526" s="1">
        <v>21</v>
      </c>
      <c r="AM526" s="1">
        <v>22</v>
      </c>
      <c r="AN526" s="1">
        <v>0</v>
      </c>
    </row>
    <row r="527" spans="1:40" hidden="1" x14ac:dyDescent="0.25">
      <c r="A527" s="1">
        <v>25483</v>
      </c>
      <c r="B527" s="1" t="s">
        <v>118</v>
      </c>
      <c r="C527" s="1">
        <v>25</v>
      </c>
      <c r="D527" s="1" t="s">
        <v>499</v>
      </c>
      <c r="E527" s="2">
        <v>73</v>
      </c>
      <c r="F527" s="2">
        <v>1</v>
      </c>
      <c r="G527" s="2">
        <v>0</v>
      </c>
      <c r="H527" s="2">
        <v>0</v>
      </c>
      <c r="I527" s="75">
        <v>0</v>
      </c>
      <c r="J527">
        <v>1</v>
      </c>
      <c r="K527">
        <v>0</v>
      </c>
      <c r="L527">
        <v>0</v>
      </c>
      <c r="M527">
        <v>0</v>
      </c>
      <c r="N527">
        <v>2</v>
      </c>
      <c r="O527">
        <v>0</v>
      </c>
      <c r="P527">
        <v>0</v>
      </c>
      <c r="Q527">
        <v>4</v>
      </c>
      <c r="R527" s="2">
        <v>16</v>
      </c>
      <c r="S527" s="2">
        <v>0</v>
      </c>
      <c r="T527" s="2">
        <v>0</v>
      </c>
      <c r="U527" s="75">
        <v>4</v>
      </c>
      <c r="V527" s="2">
        <v>5</v>
      </c>
      <c r="W527" s="2">
        <v>0</v>
      </c>
      <c r="X527" s="2">
        <v>0</v>
      </c>
      <c r="Y527" s="75">
        <v>0</v>
      </c>
      <c r="Z527" s="2">
        <v>24</v>
      </c>
      <c r="AA527" s="2">
        <v>0</v>
      </c>
      <c r="AB527" s="2">
        <v>0</v>
      </c>
      <c r="AC527" s="75">
        <v>1</v>
      </c>
      <c r="AD527" s="2">
        <v>2807</v>
      </c>
      <c r="AE527" s="3">
        <f t="shared" si="8"/>
        <v>2.6006412540078374E-2</v>
      </c>
      <c r="AF527" s="1">
        <v>0</v>
      </c>
      <c r="AG527" s="1" t="s">
        <v>40</v>
      </c>
      <c r="AH527" s="1" t="s">
        <v>45</v>
      </c>
      <c r="AI527" s="1">
        <v>2.82</v>
      </c>
      <c r="AJ527" s="1">
        <v>0</v>
      </c>
      <c r="AK527" s="1" t="s">
        <v>46</v>
      </c>
      <c r="AL527" s="1">
        <v>2</v>
      </c>
      <c r="AM527" s="1">
        <v>2</v>
      </c>
      <c r="AN527" s="1">
        <v>0</v>
      </c>
    </row>
    <row r="528" spans="1:40" hidden="1" x14ac:dyDescent="0.25">
      <c r="A528" s="1">
        <v>25486</v>
      </c>
      <c r="B528" s="1" t="s">
        <v>554</v>
      </c>
      <c r="C528" s="1">
        <v>25</v>
      </c>
      <c r="D528" s="1" t="s">
        <v>499</v>
      </c>
      <c r="E528" s="2">
        <v>541</v>
      </c>
      <c r="F528" s="2">
        <v>15</v>
      </c>
      <c r="G528" s="2">
        <v>0</v>
      </c>
      <c r="H528" s="2">
        <v>0</v>
      </c>
      <c r="I528" s="75">
        <v>1</v>
      </c>
      <c r="J528">
        <v>16</v>
      </c>
      <c r="K528">
        <v>0</v>
      </c>
      <c r="L528">
        <v>1</v>
      </c>
      <c r="M528">
        <v>2</v>
      </c>
      <c r="N528">
        <v>80</v>
      </c>
      <c r="O528">
        <v>0</v>
      </c>
      <c r="P528">
        <v>11</v>
      </c>
      <c r="Q528">
        <v>10</v>
      </c>
      <c r="R528" s="2">
        <v>139</v>
      </c>
      <c r="S528" s="2">
        <v>0</v>
      </c>
      <c r="T528" s="2">
        <v>20</v>
      </c>
      <c r="U528" s="75">
        <v>16</v>
      </c>
      <c r="V528" s="2">
        <v>66</v>
      </c>
      <c r="W528" s="2">
        <v>0</v>
      </c>
      <c r="X528" s="2">
        <v>7</v>
      </c>
      <c r="Y528" s="75">
        <v>3</v>
      </c>
      <c r="Z528" s="2">
        <v>33</v>
      </c>
      <c r="AA528" s="2">
        <v>0</v>
      </c>
      <c r="AB528" s="2">
        <v>8</v>
      </c>
      <c r="AC528" s="75">
        <v>1</v>
      </c>
      <c r="AD528" s="2">
        <v>16093</v>
      </c>
      <c r="AE528" s="3">
        <f t="shared" si="8"/>
        <v>3.3617100602746537E-2</v>
      </c>
      <c r="AF528" s="1">
        <v>0</v>
      </c>
      <c r="AG528" s="1" t="s">
        <v>40</v>
      </c>
      <c r="AH528" s="1" t="s">
        <v>45</v>
      </c>
      <c r="AI528" s="1">
        <v>2.82</v>
      </c>
      <c r="AJ528" s="1">
        <v>0</v>
      </c>
      <c r="AK528" s="1" t="s">
        <v>46</v>
      </c>
      <c r="AL528" s="1">
        <v>10</v>
      </c>
      <c r="AM528" s="1">
        <v>15</v>
      </c>
      <c r="AN528" s="1">
        <v>0</v>
      </c>
    </row>
    <row r="529" spans="1:40" hidden="1" x14ac:dyDescent="0.25">
      <c r="A529" s="1">
        <v>25488</v>
      </c>
      <c r="B529" s="1" t="s">
        <v>555</v>
      </c>
      <c r="C529" s="1">
        <v>25</v>
      </c>
      <c r="D529" s="1" t="s">
        <v>499</v>
      </c>
      <c r="E529" s="2">
        <v>567</v>
      </c>
      <c r="F529" s="2">
        <v>12</v>
      </c>
      <c r="G529" s="2">
        <v>0</v>
      </c>
      <c r="H529" s="2">
        <v>0</v>
      </c>
      <c r="I529" s="75">
        <v>1</v>
      </c>
      <c r="J529">
        <v>8</v>
      </c>
      <c r="K529">
        <v>0</v>
      </c>
      <c r="L529">
        <v>0</v>
      </c>
      <c r="M529">
        <v>0</v>
      </c>
      <c r="N529">
        <v>15</v>
      </c>
      <c r="O529">
        <v>0</v>
      </c>
      <c r="P529">
        <v>3</v>
      </c>
      <c r="Q529">
        <v>7</v>
      </c>
      <c r="R529" s="2">
        <v>192</v>
      </c>
      <c r="S529" s="2">
        <v>0</v>
      </c>
      <c r="T529" s="2">
        <v>9</v>
      </c>
      <c r="U529" s="75">
        <v>21</v>
      </c>
      <c r="V529" s="2">
        <v>45</v>
      </c>
      <c r="W529" s="2">
        <v>0</v>
      </c>
      <c r="X529" s="2">
        <v>0</v>
      </c>
      <c r="Y529" s="75">
        <v>2</v>
      </c>
      <c r="Z529" s="2">
        <v>52</v>
      </c>
      <c r="AA529" s="2">
        <v>0</v>
      </c>
      <c r="AB529" s="2">
        <v>2</v>
      </c>
      <c r="AC529" s="75">
        <v>4</v>
      </c>
      <c r="AD529" s="2">
        <v>13148</v>
      </c>
      <c r="AE529" s="3">
        <f t="shared" si="8"/>
        <v>4.3124429571037418E-2</v>
      </c>
      <c r="AF529" s="1">
        <v>0</v>
      </c>
      <c r="AG529" s="1" t="s">
        <v>40</v>
      </c>
      <c r="AH529" s="1" t="s">
        <v>45</v>
      </c>
      <c r="AI529" s="1">
        <v>2.82</v>
      </c>
      <c r="AJ529" s="1">
        <v>0</v>
      </c>
      <c r="AK529" s="1" t="s">
        <v>46</v>
      </c>
      <c r="AL529" s="1">
        <v>5</v>
      </c>
      <c r="AM529" s="1">
        <v>3</v>
      </c>
      <c r="AN529" s="1">
        <v>0</v>
      </c>
    </row>
    <row r="530" spans="1:40" hidden="1" x14ac:dyDescent="0.25">
      <c r="A530" s="1">
        <v>25489</v>
      </c>
      <c r="B530" s="1" t="s">
        <v>556</v>
      </c>
      <c r="C530" s="1">
        <v>25</v>
      </c>
      <c r="D530" s="1" t="s">
        <v>499</v>
      </c>
      <c r="E530" s="2">
        <v>226</v>
      </c>
      <c r="F530" s="2">
        <v>1</v>
      </c>
      <c r="G530" s="2">
        <v>0</v>
      </c>
      <c r="H530" s="2">
        <v>0</v>
      </c>
      <c r="I530" s="75">
        <v>0</v>
      </c>
      <c r="J530">
        <v>3</v>
      </c>
      <c r="K530">
        <v>0</v>
      </c>
      <c r="L530">
        <v>0</v>
      </c>
      <c r="M530">
        <v>1</v>
      </c>
      <c r="N530">
        <v>8</v>
      </c>
      <c r="O530">
        <v>0</v>
      </c>
      <c r="P530">
        <v>0</v>
      </c>
      <c r="Q530">
        <v>7</v>
      </c>
      <c r="R530" s="2">
        <v>51</v>
      </c>
      <c r="S530" s="2">
        <v>0</v>
      </c>
      <c r="T530" s="2">
        <v>0</v>
      </c>
      <c r="U530" s="75">
        <v>7</v>
      </c>
      <c r="V530" s="2">
        <v>10</v>
      </c>
      <c r="W530" s="2">
        <v>0</v>
      </c>
      <c r="X530" s="2">
        <v>0</v>
      </c>
      <c r="Y530" s="75">
        <v>3</v>
      </c>
      <c r="Z530" s="2">
        <v>27</v>
      </c>
      <c r="AA530" s="2">
        <v>0</v>
      </c>
      <c r="AB530" s="2">
        <v>0</v>
      </c>
      <c r="AC530" s="75">
        <v>1</v>
      </c>
      <c r="AD530" s="2">
        <v>4262</v>
      </c>
      <c r="AE530" s="3">
        <f t="shared" si="8"/>
        <v>5.3026748005631161E-2</v>
      </c>
      <c r="AF530" s="1">
        <v>0</v>
      </c>
      <c r="AG530" s="1" t="s">
        <v>40</v>
      </c>
      <c r="AH530" s="1" t="s">
        <v>45</v>
      </c>
      <c r="AI530" s="1">
        <v>2.82</v>
      </c>
      <c r="AJ530" s="1">
        <v>0</v>
      </c>
      <c r="AK530" s="1" t="s">
        <v>46</v>
      </c>
      <c r="AL530" s="1">
        <v>1</v>
      </c>
      <c r="AM530" s="1">
        <v>1</v>
      </c>
      <c r="AN530" s="1">
        <v>0</v>
      </c>
    </row>
    <row r="531" spans="1:40" hidden="1" x14ac:dyDescent="0.25">
      <c r="A531" s="1">
        <v>25491</v>
      </c>
      <c r="B531" s="1" t="s">
        <v>557</v>
      </c>
      <c r="C531" s="1">
        <v>25</v>
      </c>
      <c r="D531" s="1" t="s">
        <v>499</v>
      </c>
      <c r="E531" s="2">
        <v>225</v>
      </c>
      <c r="F531" s="2">
        <v>3</v>
      </c>
      <c r="G531" s="2">
        <v>0</v>
      </c>
      <c r="H531" s="2">
        <v>0</v>
      </c>
      <c r="I531" s="75">
        <v>0</v>
      </c>
      <c r="J531">
        <v>4</v>
      </c>
      <c r="K531">
        <v>0</v>
      </c>
      <c r="L531">
        <v>0</v>
      </c>
      <c r="M531">
        <v>1</v>
      </c>
      <c r="N531">
        <v>19</v>
      </c>
      <c r="O531">
        <v>0</v>
      </c>
      <c r="P531">
        <v>0</v>
      </c>
      <c r="Q531">
        <v>2</v>
      </c>
      <c r="R531" s="2">
        <v>100</v>
      </c>
      <c r="S531" s="2">
        <v>0</v>
      </c>
      <c r="T531" s="2">
        <v>1</v>
      </c>
      <c r="U531" s="75">
        <v>3</v>
      </c>
      <c r="V531" s="2">
        <v>19</v>
      </c>
      <c r="W531" s="2">
        <v>0</v>
      </c>
      <c r="X531" s="2">
        <v>0</v>
      </c>
      <c r="Y531" s="75">
        <v>1</v>
      </c>
      <c r="Z531" s="2">
        <v>37</v>
      </c>
      <c r="AA531" s="2">
        <v>1</v>
      </c>
      <c r="AB531" s="2">
        <v>0</v>
      </c>
      <c r="AC531" s="75">
        <v>2</v>
      </c>
      <c r="AD531" s="2">
        <v>7299</v>
      </c>
      <c r="AE531" s="3">
        <f t="shared" si="8"/>
        <v>3.0826140567200986E-2</v>
      </c>
      <c r="AF531" s="1">
        <v>0</v>
      </c>
      <c r="AG531" s="1" t="s">
        <v>40</v>
      </c>
      <c r="AH531" s="1" t="s">
        <v>45</v>
      </c>
      <c r="AI531" s="1">
        <v>2.82</v>
      </c>
      <c r="AJ531" s="1">
        <v>0</v>
      </c>
      <c r="AK531" s="1" t="s">
        <v>46</v>
      </c>
      <c r="AL531" s="1">
        <v>3</v>
      </c>
      <c r="AM531" s="1">
        <v>1</v>
      </c>
      <c r="AN531" s="1">
        <v>0</v>
      </c>
    </row>
    <row r="532" spans="1:40" hidden="1" x14ac:dyDescent="0.25">
      <c r="A532" s="1">
        <v>25506</v>
      </c>
      <c r="B532" s="1" t="s">
        <v>164</v>
      </c>
      <c r="C532" s="1">
        <v>25</v>
      </c>
      <c r="D532" s="1" t="s">
        <v>499</v>
      </c>
      <c r="E532" s="2">
        <v>867</v>
      </c>
      <c r="F532" s="2">
        <v>13</v>
      </c>
      <c r="G532" s="2">
        <v>0</v>
      </c>
      <c r="H532" s="2">
        <v>0</v>
      </c>
      <c r="I532" s="75">
        <v>0</v>
      </c>
      <c r="J532">
        <v>20</v>
      </c>
      <c r="K532">
        <v>0</v>
      </c>
      <c r="L532">
        <v>0</v>
      </c>
      <c r="M532">
        <v>1</v>
      </c>
      <c r="N532">
        <v>79</v>
      </c>
      <c r="O532">
        <v>0</v>
      </c>
      <c r="P532">
        <v>4</v>
      </c>
      <c r="Q532">
        <v>5</v>
      </c>
      <c r="R532" s="2">
        <v>332</v>
      </c>
      <c r="S532" s="2">
        <v>2</v>
      </c>
      <c r="T532" s="2">
        <v>15</v>
      </c>
      <c r="U532" s="75">
        <v>9</v>
      </c>
      <c r="V532" s="2">
        <v>94</v>
      </c>
      <c r="W532" s="2">
        <v>0</v>
      </c>
      <c r="X532" s="2">
        <v>10</v>
      </c>
      <c r="Y532" s="75">
        <v>0</v>
      </c>
      <c r="Z532" s="2">
        <v>137</v>
      </c>
      <c r="AA532" s="2">
        <v>0</v>
      </c>
      <c r="AB532" s="2">
        <v>3</v>
      </c>
      <c r="AC532" s="75">
        <v>3</v>
      </c>
      <c r="AD532" s="2">
        <v>5033</v>
      </c>
      <c r="AE532" s="3">
        <f t="shared" si="8"/>
        <v>0.17226306377905823</v>
      </c>
      <c r="AF532" s="1">
        <v>0</v>
      </c>
      <c r="AG532" s="1" t="s">
        <v>40</v>
      </c>
      <c r="AH532" s="1" t="s">
        <v>45</v>
      </c>
      <c r="AI532" s="1">
        <v>2.82</v>
      </c>
      <c r="AJ532" s="1">
        <v>0</v>
      </c>
      <c r="AK532" s="1" t="s">
        <v>46</v>
      </c>
      <c r="AL532" s="1">
        <v>6</v>
      </c>
      <c r="AM532" s="1">
        <v>6</v>
      </c>
      <c r="AN532" s="1">
        <v>0</v>
      </c>
    </row>
    <row r="533" spans="1:40" hidden="1" x14ac:dyDescent="0.25">
      <c r="A533" s="1">
        <v>25513</v>
      </c>
      <c r="B533" s="1" t="s">
        <v>558</v>
      </c>
      <c r="C533" s="1">
        <v>25</v>
      </c>
      <c r="D533" s="1" t="s">
        <v>499</v>
      </c>
      <c r="E533" s="2">
        <v>1616</v>
      </c>
      <c r="F533" s="2">
        <v>17</v>
      </c>
      <c r="G533" s="2">
        <v>0</v>
      </c>
      <c r="H533" s="2">
        <v>0</v>
      </c>
      <c r="I533" s="75">
        <v>1</v>
      </c>
      <c r="J533">
        <v>18</v>
      </c>
      <c r="K533">
        <v>0</v>
      </c>
      <c r="L533">
        <v>0</v>
      </c>
      <c r="M533">
        <v>0</v>
      </c>
      <c r="N533">
        <v>15</v>
      </c>
      <c r="O533">
        <v>0</v>
      </c>
      <c r="P533">
        <v>7</v>
      </c>
      <c r="Q533">
        <v>2</v>
      </c>
      <c r="R533" s="2">
        <v>383</v>
      </c>
      <c r="S533" s="2">
        <v>0</v>
      </c>
      <c r="T533" s="2">
        <v>14</v>
      </c>
      <c r="U533" s="75">
        <v>8</v>
      </c>
      <c r="V533" s="2">
        <v>142</v>
      </c>
      <c r="W533" s="2">
        <v>0</v>
      </c>
      <c r="X533" s="2">
        <v>0</v>
      </c>
      <c r="Y533" s="75">
        <v>2</v>
      </c>
      <c r="Z533" s="2">
        <v>184</v>
      </c>
      <c r="AA533" s="2">
        <v>2</v>
      </c>
      <c r="AB533" s="2">
        <v>5</v>
      </c>
      <c r="AC533" s="75">
        <v>7</v>
      </c>
      <c r="AD533" s="2">
        <v>29334</v>
      </c>
      <c r="AE533" s="3">
        <f t="shared" si="8"/>
        <v>5.5089657053248788E-2</v>
      </c>
      <c r="AF533" s="1">
        <v>0</v>
      </c>
      <c r="AG533" s="1" t="s">
        <v>40</v>
      </c>
      <c r="AH533" s="1" t="s">
        <v>45</v>
      </c>
      <c r="AI533" s="1">
        <v>2.82</v>
      </c>
      <c r="AJ533" s="1">
        <v>0</v>
      </c>
      <c r="AK533" s="1" t="s">
        <v>46</v>
      </c>
      <c r="AL533" s="1">
        <v>1</v>
      </c>
      <c r="AM533" s="1">
        <v>2</v>
      </c>
      <c r="AN533" s="1">
        <v>1</v>
      </c>
    </row>
    <row r="534" spans="1:40" hidden="1" x14ac:dyDescent="0.25">
      <c r="A534" s="1">
        <v>25518</v>
      </c>
      <c r="B534" s="1" t="s">
        <v>559</v>
      </c>
      <c r="C534" s="1">
        <v>25</v>
      </c>
      <c r="D534" s="1" t="s">
        <v>499</v>
      </c>
      <c r="E534" s="2">
        <v>326</v>
      </c>
      <c r="F534" s="2">
        <v>9</v>
      </c>
      <c r="G534" s="2">
        <v>0</v>
      </c>
      <c r="H534" s="2">
        <v>0</v>
      </c>
      <c r="I534" s="75">
        <v>0</v>
      </c>
      <c r="J534">
        <v>3</v>
      </c>
      <c r="K534">
        <v>0</v>
      </c>
      <c r="L534">
        <v>0</v>
      </c>
      <c r="M534">
        <v>0</v>
      </c>
      <c r="N534">
        <v>15</v>
      </c>
      <c r="O534">
        <v>0</v>
      </c>
      <c r="P534">
        <v>0</v>
      </c>
      <c r="Q534">
        <v>1</v>
      </c>
      <c r="R534" s="2">
        <v>143</v>
      </c>
      <c r="S534" s="2">
        <v>0</v>
      </c>
      <c r="T534" s="2">
        <v>2</v>
      </c>
      <c r="U534" s="75">
        <v>2</v>
      </c>
      <c r="V534" s="2">
        <v>20</v>
      </c>
      <c r="W534" s="2">
        <v>0</v>
      </c>
      <c r="X534" s="2">
        <v>0</v>
      </c>
      <c r="Y534" s="75">
        <v>0</v>
      </c>
      <c r="Z534" s="2">
        <v>43</v>
      </c>
      <c r="AA534" s="2">
        <v>0</v>
      </c>
      <c r="AB534" s="2">
        <v>0</v>
      </c>
      <c r="AC534" s="75">
        <v>1</v>
      </c>
      <c r="AD534" s="2">
        <v>4870</v>
      </c>
      <c r="AE534" s="3">
        <f t="shared" si="8"/>
        <v>6.6940451745379881E-2</v>
      </c>
      <c r="AF534" s="1">
        <v>0</v>
      </c>
      <c r="AG534" s="1" t="s">
        <v>40</v>
      </c>
      <c r="AH534" s="1" t="s">
        <v>45</v>
      </c>
      <c r="AI534" s="1">
        <v>2.82</v>
      </c>
      <c r="AJ534" s="1">
        <v>0</v>
      </c>
      <c r="AK534" s="1" t="s">
        <v>46</v>
      </c>
      <c r="AL534" s="1">
        <v>1</v>
      </c>
      <c r="AM534" s="1">
        <v>1</v>
      </c>
      <c r="AN534" s="1">
        <v>0</v>
      </c>
    </row>
    <row r="535" spans="1:40" hidden="1" x14ac:dyDescent="0.25">
      <c r="A535" s="1">
        <v>25524</v>
      </c>
      <c r="B535" s="1" t="s">
        <v>560</v>
      </c>
      <c r="C535" s="1">
        <v>25</v>
      </c>
      <c r="D535" s="1" t="s">
        <v>499</v>
      </c>
      <c r="E535" s="2">
        <v>454</v>
      </c>
      <c r="F535" s="2">
        <v>15</v>
      </c>
      <c r="G535" s="2">
        <v>0</v>
      </c>
      <c r="H535" s="2">
        <v>0</v>
      </c>
      <c r="I535" s="75">
        <v>0</v>
      </c>
      <c r="J535">
        <v>3</v>
      </c>
      <c r="K535">
        <v>0</v>
      </c>
      <c r="L535">
        <v>1</v>
      </c>
      <c r="M535">
        <v>0</v>
      </c>
      <c r="N535">
        <v>16</v>
      </c>
      <c r="O535">
        <v>0</v>
      </c>
      <c r="P535">
        <v>0</v>
      </c>
      <c r="Q535">
        <v>0</v>
      </c>
      <c r="R535" s="2">
        <v>192</v>
      </c>
      <c r="S535" s="2">
        <v>0</v>
      </c>
      <c r="T535" s="2">
        <v>5</v>
      </c>
      <c r="U535" s="75">
        <v>1</v>
      </c>
      <c r="V535" s="2">
        <v>39</v>
      </c>
      <c r="W535" s="2">
        <v>0</v>
      </c>
      <c r="X535" s="2">
        <v>0</v>
      </c>
      <c r="Y535" s="75">
        <v>0</v>
      </c>
      <c r="Z535" s="2">
        <v>53</v>
      </c>
      <c r="AA535" s="2">
        <v>0</v>
      </c>
      <c r="AB535" s="2">
        <v>9</v>
      </c>
      <c r="AC535" s="75">
        <v>0</v>
      </c>
      <c r="AD535" s="2">
        <v>5984</v>
      </c>
      <c r="AE535" s="3">
        <f t="shared" si="8"/>
        <v>7.5868983957219249E-2</v>
      </c>
      <c r="AF535" s="1">
        <v>0</v>
      </c>
      <c r="AG535" s="1" t="s">
        <v>40</v>
      </c>
      <c r="AH535" s="1" t="s">
        <v>45</v>
      </c>
      <c r="AI535" s="1">
        <v>2.82</v>
      </c>
      <c r="AJ535" s="1">
        <v>0</v>
      </c>
      <c r="AK535" s="1" t="s">
        <v>46</v>
      </c>
      <c r="AL535" s="1">
        <v>3</v>
      </c>
      <c r="AM535" s="1">
        <v>3</v>
      </c>
      <c r="AN535" s="1">
        <v>0</v>
      </c>
    </row>
    <row r="536" spans="1:40" hidden="1" x14ac:dyDescent="0.25">
      <c r="A536" s="1">
        <v>25530</v>
      </c>
      <c r="B536" s="1" t="s">
        <v>561</v>
      </c>
      <c r="C536" s="1">
        <v>25</v>
      </c>
      <c r="D536" s="1" t="s">
        <v>499</v>
      </c>
      <c r="E536" s="2">
        <v>1648</v>
      </c>
      <c r="F536" s="2">
        <v>33</v>
      </c>
      <c r="G536" s="2">
        <v>2</v>
      </c>
      <c r="H536" s="2">
        <v>0</v>
      </c>
      <c r="I536" s="75">
        <v>0</v>
      </c>
      <c r="J536">
        <v>34</v>
      </c>
      <c r="K536">
        <v>0</v>
      </c>
      <c r="L536">
        <v>0</v>
      </c>
      <c r="M536">
        <v>1</v>
      </c>
      <c r="N536">
        <v>85</v>
      </c>
      <c r="O536">
        <v>2</v>
      </c>
      <c r="P536">
        <v>0</v>
      </c>
      <c r="Q536">
        <v>8</v>
      </c>
      <c r="R536" s="2">
        <v>591</v>
      </c>
      <c r="S536" s="2">
        <v>1</v>
      </c>
      <c r="T536" s="2">
        <v>16</v>
      </c>
      <c r="U536" s="75">
        <v>21</v>
      </c>
      <c r="V536" s="2">
        <v>211</v>
      </c>
      <c r="W536" s="2">
        <v>0</v>
      </c>
      <c r="X536" s="2">
        <v>3</v>
      </c>
      <c r="Y536" s="75">
        <v>10</v>
      </c>
      <c r="Z536" s="2">
        <v>171</v>
      </c>
      <c r="AA536" s="2">
        <v>0</v>
      </c>
      <c r="AB536" s="2">
        <v>7</v>
      </c>
      <c r="AC536" s="75">
        <v>17</v>
      </c>
      <c r="AD536" s="2">
        <v>10165</v>
      </c>
      <c r="AE536" s="3">
        <f t="shared" si="8"/>
        <v>0.16212493851451057</v>
      </c>
      <c r="AF536" s="1">
        <v>0</v>
      </c>
      <c r="AG536" s="1" t="s">
        <v>40</v>
      </c>
      <c r="AH536" s="1" t="s">
        <v>45</v>
      </c>
      <c r="AI536" s="1">
        <v>2.82</v>
      </c>
      <c r="AJ536" s="1">
        <v>0</v>
      </c>
      <c r="AK536" s="1" t="s">
        <v>46</v>
      </c>
      <c r="AL536" s="1">
        <v>11</v>
      </c>
      <c r="AM536" s="1">
        <v>6</v>
      </c>
      <c r="AN536" s="1">
        <v>0</v>
      </c>
    </row>
    <row r="537" spans="1:40" hidden="1" x14ac:dyDescent="0.25">
      <c r="A537" s="1">
        <v>25535</v>
      </c>
      <c r="B537" s="1" t="s">
        <v>562</v>
      </c>
      <c r="C537" s="1">
        <v>25</v>
      </c>
      <c r="D537" s="1" t="s">
        <v>499</v>
      </c>
      <c r="E537" s="2">
        <v>552</v>
      </c>
      <c r="F537" s="2">
        <v>3</v>
      </c>
      <c r="G537" s="2">
        <v>0</v>
      </c>
      <c r="H537" s="2">
        <v>0</v>
      </c>
      <c r="I537" s="75">
        <v>0</v>
      </c>
      <c r="J537">
        <v>6</v>
      </c>
      <c r="K537">
        <v>0</v>
      </c>
      <c r="L537">
        <v>0</v>
      </c>
      <c r="M537">
        <v>0</v>
      </c>
      <c r="N537">
        <v>24</v>
      </c>
      <c r="O537">
        <v>0</v>
      </c>
      <c r="P537">
        <v>5</v>
      </c>
      <c r="Q537">
        <v>1</v>
      </c>
      <c r="R537" s="2">
        <v>210</v>
      </c>
      <c r="S537" s="2">
        <v>0</v>
      </c>
      <c r="T537" s="2">
        <v>6</v>
      </c>
      <c r="U537" s="75">
        <v>5</v>
      </c>
      <c r="V537" s="2">
        <v>60</v>
      </c>
      <c r="W537" s="2">
        <v>0</v>
      </c>
      <c r="X537" s="2">
        <v>4</v>
      </c>
      <c r="Y537" s="75">
        <v>1</v>
      </c>
      <c r="Z537" s="2">
        <v>52</v>
      </c>
      <c r="AA537" s="2">
        <v>0</v>
      </c>
      <c r="AB537" s="2">
        <v>1</v>
      </c>
      <c r="AC537" s="75">
        <v>2</v>
      </c>
      <c r="AD537" s="2">
        <v>10870</v>
      </c>
      <c r="AE537" s="3">
        <f t="shared" si="8"/>
        <v>5.0781968721251153E-2</v>
      </c>
      <c r="AF537" s="1">
        <v>0</v>
      </c>
      <c r="AG537" s="1" t="s">
        <v>40</v>
      </c>
      <c r="AH537" s="1" t="s">
        <v>45</v>
      </c>
      <c r="AI537" s="1">
        <v>2.82</v>
      </c>
      <c r="AJ537" s="1">
        <v>0</v>
      </c>
      <c r="AK537" s="1" t="s">
        <v>46</v>
      </c>
      <c r="AL537" s="1">
        <v>3</v>
      </c>
      <c r="AM537" s="1">
        <v>1</v>
      </c>
      <c r="AN537" s="1">
        <v>0</v>
      </c>
    </row>
    <row r="538" spans="1:40" hidden="1" x14ac:dyDescent="0.25">
      <c r="A538" s="1">
        <v>25572</v>
      </c>
      <c r="B538" s="1" t="s">
        <v>563</v>
      </c>
      <c r="C538" s="1">
        <v>25</v>
      </c>
      <c r="D538" s="1" t="s">
        <v>499</v>
      </c>
      <c r="E538" s="2">
        <v>1190</v>
      </c>
      <c r="F538" s="2">
        <v>23</v>
      </c>
      <c r="G538" s="2">
        <v>0</v>
      </c>
      <c r="H538" s="2">
        <v>0</v>
      </c>
      <c r="I538" s="75">
        <v>0</v>
      </c>
      <c r="J538">
        <v>24</v>
      </c>
      <c r="K538">
        <v>0</v>
      </c>
      <c r="L538">
        <v>0</v>
      </c>
      <c r="M538">
        <v>0</v>
      </c>
      <c r="N538">
        <v>116</v>
      </c>
      <c r="O538">
        <v>2</v>
      </c>
      <c r="P538">
        <v>1</v>
      </c>
      <c r="Q538">
        <v>8</v>
      </c>
      <c r="R538" s="2">
        <v>365</v>
      </c>
      <c r="S538" s="2">
        <v>2</v>
      </c>
      <c r="T538" s="2">
        <v>2</v>
      </c>
      <c r="U538" s="75">
        <v>20</v>
      </c>
      <c r="V538" s="2">
        <v>118</v>
      </c>
      <c r="W538" s="2">
        <v>0</v>
      </c>
      <c r="X538" s="2">
        <v>0</v>
      </c>
      <c r="Y538" s="75">
        <v>2</v>
      </c>
      <c r="Z538" s="2">
        <v>151</v>
      </c>
      <c r="AA538" s="2">
        <v>0</v>
      </c>
      <c r="AB538" s="2">
        <v>3</v>
      </c>
      <c r="AC538" s="75">
        <v>5</v>
      </c>
      <c r="AD538" s="2">
        <v>18781</v>
      </c>
      <c r="AE538" s="3">
        <f t="shared" si="8"/>
        <v>6.3361908311591497E-2</v>
      </c>
      <c r="AF538" s="1">
        <v>0</v>
      </c>
      <c r="AG538" s="1" t="s">
        <v>40</v>
      </c>
      <c r="AH538" s="1" t="s">
        <v>45</v>
      </c>
      <c r="AI538" s="1">
        <v>2.82</v>
      </c>
      <c r="AJ538" s="1">
        <v>0</v>
      </c>
      <c r="AK538" s="1" t="s">
        <v>46</v>
      </c>
      <c r="AL538" s="1">
        <v>3</v>
      </c>
      <c r="AM538" s="1">
        <v>15</v>
      </c>
      <c r="AN538" s="1">
        <v>0</v>
      </c>
    </row>
    <row r="539" spans="1:40" hidden="1" x14ac:dyDescent="0.25">
      <c r="A539" s="1">
        <v>25580</v>
      </c>
      <c r="B539" s="1" t="s">
        <v>564</v>
      </c>
      <c r="C539" s="1">
        <v>25</v>
      </c>
      <c r="D539" s="1" t="s">
        <v>499</v>
      </c>
      <c r="E539" s="2">
        <v>384</v>
      </c>
      <c r="F539" s="2">
        <v>6</v>
      </c>
      <c r="G539" s="2">
        <v>0</v>
      </c>
      <c r="H539" s="2">
        <v>0</v>
      </c>
      <c r="I539" s="75">
        <v>0</v>
      </c>
      <c r="J539" s="75">
        <v>0</v>
      </c>
      <c r="K539" s="75">
        <v>0</v>
      </c>
      <c r="L539" s="75">
        <v>0</v>
      </c>
      <c r="M539">
        <v>0</v>
      </c>
      <c r="N539">
        <v>7</v>
      </c>
      <c r="O539">
        <v>0</v>
      </c>
      <c r="P539">
        <v>4</v>
      </c>
      <c r="Q539">
        <v>0</v>
      </c>
      <c r="R539" s="2">
        <v>136</v>
      </c>
      <c r="S539" s="2">
        <v>0</v>
      </c>
      <c r="T539" s="2">
        <v>7</v>
      </c>
      <c r="U539" s="75">
        <v>0</v>
      </c>
      <c r="V539" s="2">
        <v>33</v>
      </c>
      <c r="W539" s="2">
        <v>0</v>
      </c>
      <c r="X539" s="2">
        <v>0</v>
      </c>
      <c r="Y539" s="75">
        <v>0</v>
      </c>
      <c r="Z539" s="2">
        <v>20</v>
      </c>
      <c r="AA539" s="2">
        <v>0</v>
      </c>
      <c r="AB539" s="2">
        <v>0</v>
      </c>
      <c r="AC539" s="75">
        <v>0</v>
      </c>
      <c r="AD539" s="2">
        <v>3948</v>
      </c>
      <c r="AE539" s="3">
        <f t="shared" si="8"/>
        <v>9.7264437689969604E-2</v>
      </c>
      <c r="AF539" s="1">
        <v>0</v>
      </c>
      <c r="AG539" s="1" t="s">
        <v>40</v>
      </c>
      <c r="AH539" s="1" t="s">
        <v>45</v>
      </c>
      <c r="AI539" s="1">
        <v>2.82</v>
      </c>
      <c r="AJ539" s="1">
        <v>0</v>
      </c>
      <c r="AK539" s="1" t="s">
        <v>46</v>
      </c>
      <c r="AL539" s="1">
        <v>1</v>
      </c>
      <c r="AM539" s="1">
        <v>2</v>
      </c>
      <c r="AN539" s="1">
        <v>0</v>
      </c>
    </row>
    <row r="540" spans="1:40" hidden="1" x14ac:dyDescent="0.25">
      <c r="A540" s="1">
        <v>25592</v>
      </c>
      <c r="B540" s="1" t="s">
        <v>565</v>
      </c>
      <c r="C540" s="1">
        <v>25</v>
      </c>
      <c r="D540" s="1" t="s">
        <v>499</v>
      </c>
      <c r="E540" s="2">
        <v>486</v>
      </c>
      <c r="F540" s="2">
        <v>16</v>
      </c>
      <c r="G540" s="2">
        <v>0</v>
      </c>
      <c r="H540" s="2">
        <v>0</v>
      </c>
      <c r="I540" s="75">
        <v>0</v>
      </c>
      <c r="J540">
        <v>6</v>
      </c>
      <c r="K540">
        <v>0</v>
      </c>
      <c r="L540">
        <v>0</v>
      </c>
      <c r="M540">
        <v>0</v>
      </c>
      <c r="N540">
        <v>8</v>
      </c>
      <c r="O540">
        <v>0</v>
      </c>
      <c r="P540">
        <v>0</v>
      </c>
      <c r="Q540">
        <v>4</v>
      </c>
      <c r="R540" s="2">
        <v>120</v>
      </c>
      <c r="S540" s="2">
        <v>0</v>
      </c>
      <c r="T540" s="2">
        <v>0</v>
      </c>
      <c r="U540" s="75">
        <v>0</v>
      </c>
      <c r="V540" s="2">
        <v>9</v>
      </c>
      <c r="W540" s="2">
        <v>0</v>
      </c>
      <c r="X540" s="2">
        <v>0</v>
      </c>
      <c r="Y540" s="75">
        <v>0</v>
      </c>
      <c r="Z540" s="2">
        <v>34</v>
      </c>
      <c r="AA540" s="2">
        <v>0</v>
      </c>
      <c r="AB540" s="2">
        <v>1</v>
      </c>
      <c r="AC540" s="75">
        <v>0</v>
      </c>
      <c r="AD540" s="2">
        <v>5583</v>
      </c>
      <c r="AE540" s="3">
        <f t="shared" si="8"/>
        <v>8.7049973132724348E-2</v>
      </c>
      <c r="AF540" s="1">
        <v>0</v>
      </c>
      <c r="AG540" s="1" t="s">
        <v>40</v>
      </c>
      <c r="AH540" s="1" t="s">
        <v>45</v>
      </c>
      <c r="AI540" s="1">
        <v>2.82</v>
      </c>
      <c r="AJ540" s="1">
        <v>0</v>
      </c>
      <c r="AK540" s="1" t="s">
        <v>46</v>
      </c>
      <c r="AL540" s="1">
        <v>1</v>
      </c>
      <c r="AM540" s="1">
        <v>1</v>
      </c>
      <c r="AN540" s="1">
        <v>0</v>
      </c>
    </row>
    <row r="541" spans="1:40" hidden="1" x14ac:dyDescent="0.25">
      <c r="A541" s="1">
        <v>25594</v>
      </c>
      <c r="B541" s="1" t="s">
        <v>566</v>
      </c>
      <c r="C541" s="1">
        <v>25</v>
      </c>
      <c r="D541" s="1" t="s">
        <v>499</v>
      </c>
      <c r="E541" s="2">
        <v>272</v>
      </c>
      <c r="F541" s="2">
        <v>5</v>
      </c>
      <c r="G541" s="2">
        <v>0</v>
      </c>
      <c r="H541" s="2">
        <v>0</v>
      </c>
      <c r="I541" s="75">
        <v>0</v>
      </c>
      <c r="J541" s="75">
        <v>0</v>
      </c>
      <c r="K541" s="75">
        <v>0</v>
      </c>
      <c r="L541" s="75">
        <v>0</v>
      </c>
      <c r="M541">
        <v>0</v>
      </c>
      <c r="N541">
        <v>3</v>
      </c>
      <c r="O541">
        <v>0</v>
      </c>
      <c r="P541">
        <v>0</v>
      </c>
      <c r="Q541">
        <v>0</v>
      </c>
      <c r="R541" s="2">
        <v>89</v>
      </c>
      <c r="S541" s="2">
        <v>0</v>
      </c>
      <c r="T541" s="2">
        <v>0</v>
      </c>
      <c r="U541" s="75">
        <v>1</v>
      </c>
      <c r="V541" s="2">
        <v>19</v>
      </c>
      <c r="W541" s="2">
        <v>0</v>
      </c>
      <c r="X541" s="2">
        <v>0</v>
      </c>
      <c r="Y541" s="75">
        <v>0</v>
      </c>
      <c r="Z541" s="2">
        <v>11</v>
      </c>
      <c r="AA541" s="2">
        <v>0</v>
      </c>
      <c r="AB541" s="2">
        <v>0</v>
      </c>
      <c r="AC541" s="75">
        <v>1</v>
      </c>
      <c r="AD541" s="2">
        <v>6019</v>
      </c>
      <c r="AE541" s="3">
        <f t="shared" si="8"/>
        <v>4.5190230935371327E-2</v>
      </c>
      <c r="AF541" s="1">
        <v>0</v>
      </c>
      <c r="AG541" s="1" t="s">
        <v>40</v>
      </c>
      <c r="AH541" s="1" t="s">
        <v>45</v>
      </c>
      <c r="AI541" s="1">
        <v>2.82</v>
      </c>
      <c r="AJ541" s="1">
        <v>0</v>
      </c>
      <c r="AK541" s="1" t="s">
        <v>46</v>
      </c>
      <c r="AL541" s="1">
        <v>1</v>
      </c>
      <c r="AM541" s="1">
        <v>1</v>
      </c>
      <c r="AN541" s="1">
        <v>0</v>
      </c>
    </row>
    <row r="542" spans="1:40" hidden="1" x14ac:dyDescent="0.25">
      <c r="A542" s="1">
        <v>25596</v>
      </c>
      <c r="B542" s="1" t="s">
        <v>567</v>
      </c>
      <c r="C542" s="1">
        <v>25</v>
      </c>
      <c r="D542" s="1" t="s">
        <v>499</v>
      </c>
      <c r="E542" s="2">
        <v>536</v>
      </c>
      <c r="F542" s="2">
        <v>14</v>
      </c>
      <c r="G542" s="2">
        <v>0</v>
      </c>
      <c r="H542" s="2">
        <v>0</v>
      </c>
      <c r="I542" s="75">
        <v>0</v>
      </c>
      <c r="J542">
        <v>2</v>
      </c>
      <c r="K542">
        <v>0</v>
      </c>
      <c r="L542">
        <v>0</v>
      </c>
      <c r="M542">
        <v>0</v>
      </c>
      <c r="N542">
        <v>8</v>
      </c>
      <c r="O542">
        <v>0</v>
      </c>
      <c r="P542">
        <v>0</v>
      </c>
      <c r="Q542">
        <v>0</v>
      </c>
      <c r="R542" s="2">
        <v>173</v>
      </c>
      <c r="S542" s="2">
        <v>0</v>
      </c>
      <c r="T542" s="2">
        <v>0</v>
      </c>
      <c r="U542" s="75">
        <v>2</v>
      </c>
      <c r="V542" s="2">
        <v>27</v>
      </c>
      <c r="W542" s="2">
        <v>0</v>
      </c>
      <c r="X542" s="2">
        <v>0</v>
      </c>
      <c r="Y542" s="75">
        <v>0</v>
      </c>
      <c r="Z542" s="2">
        <v>48</v>
      </c>
      <c r="AA542" s="2">
        <v>0</v>
      </c>
      <c r="AB542" s="2">
        <v>0</v>
      </c>
      <c r="AC542" s="75">
        <v>0</v>
      </c>
      <c r="AD542" s="2">
        <v>7364</v>
      </c>
      <c r="AE542" s="3">
        <f t="shared" si="8"/>
        <v>7.2786529060293315E-2</v>
      </c>
      <c r="AF542" s="1">
        <v>0</v>
      </c>
      <c r="AG542" s="1" t="s">
        <v>40</v>
      </c>
      <c r="AH542" s="1" t="s">
        <v>45</v>
      </c>
      <c r="AI542" s="1">
        <v>2.82</v>
      </c>
      <c r="AJ542" s="1">
        <v>0</v>
      </c>
      <c r="AK542" s="1" t="s">
        <v>46</v>
      </c>
      <c r="AL542" s="1">
        <v>1</v>
      </c>
      <c r="AM542" s="1">
        <v>1</v>
      </c>
      <c r="AN542" s="1">
        <v>0</v>
      </c>
    </row>
    <row r="543" spans="1:40" hidden="1" x14ac:dyDescent="0.25">
      <c r="A543" s="1">
        <v>25599</v>
      </c>
      <c r="B543" s="1" t="s">
        <v>568</v>
      </c>
      <c r="C543" s="1">
        <v>25</v>
      </c>
      <c r="D543" s="1" t="s">
        <v>499</v>
      </c>
      <c r="E543" s="2">
        <v>542</v>
      </c>
      <c r="F543" s="2">
        <v>5</v>
      </c>
      <c r="G543" s="2">
        <v>0</v>
      </c>
      <c r="H543" s="2">
        <v>0</v>
      </c>
      <c r="I543" s="75">
        <v>0</v>
      </c>
      <c r="J543">
        <v>5</v>
      </c>
      <c r="K543">
        <v>0</v>
      </c>
      <c r="L543">
        <v>0</v>
      </c>
      <c r="M543">
        <v>2</v>
      </c>
      <c r="N543">
        <v>12</v>
      </c>
      <c r="O543">
        <v>0</v>
      </c>
      <c r="P543">
        <v>0</v>
      </c>
      <c r="Q543">
        <v>2</v>
      </c>
      <c r="R543" s="2">
        <v>134</v>
      </c>
      <c r="S543" s="2">
        <v>0</v>
      </c>
      <c r="T543" s="2">
        <v>0</v>
      </c>
      <c r="U543" s="75">
        <v>5</v>
      </c>
      <c r="V543" s="2">
        <v>34</v>
      </c>
      <c r="W543" s="2">
        <v>0</v>
      </c>
      <c r="X543" s="2">
        <v>0</v>
      </c>
      <c r="Y543" s="75">
        <v>0</v>
      </c>
      <c r="Z543" s="2">
        <v>66</v>
      </c>
      <c r="AA543" s="2">
        <v>0</v>
      </c>
      <c r="AB543" s="2">
        <v>1</v>
      </c>
      <c r="AC543" s="75">
        <v>7</v>
      </c>
      <c r="AD543" s="2">
        <v>9885</v>
      </c>
      <c r="AE543" s="3">
        <f t="shared" si="8"/>
        <v>5.4830551340414771E-2</v>
      </c>
      <c r="AF543" s="1">
        <v>0</v>
      </c>
      <c r="AG543" s="1" t="s">
        <v>40</v>
      </c>
      <c r="AH543" s="1" t="s">
        <v>45</v>
      </c>
      <c r="AI543" s="1">
        <v>2.82</v>
      </c>
      <c r="AJ543" s="1">
        <v>0</v>
      </c>
      <c r="AK543" s="1" t="s">
        <v>46</v>
      </c>
      <c r="AL543" s="1">
        <v>1</v>
      </c>
      <c r="AM543" s="1">
        <v>1</v>
      </c>
      <c r="AN543" s="1">
        <v>0</v>
      </c>
    </row>
    <row r="544" spans="1:40" hidden="1" x14ac:dyDescent="0.25">
      <c r="A544" s="1">
        <v>25612</v>
      </c>
      <c r="B544" s="1" t="s">
        <v>569</v>
      </c>
      <c r="C544" s="1">
        <v>25</v>
      </c>
      <c r="D544" s="1" t="s">
        <v>499</v>
      </c>
      <c r="E544" s="2">
        <v>538</v>
      </c>
      <c r="F544" s="2">
        <v>8</v>
      </c>
      <c r="G544" s="2">
        <v>0</v>
      </c>
      <c r="H544" s="2">
        <v>1</v>
      </c>
      <c r="I544" s="75">
        <v>0</v>
      </c>
      <c r="J544">
        <v>11</v>
      </c>
      <c r="K544">
        <v>0</v>
      </c>
      <c r="L544">
        <v>0</v>
      </c>
      <c r="M544">
        <v>0</v>
      </c>
      <c r="N544">
        <v>18</v>
      </c>
      <c r="O544">
        <v>0</v>
      </c>
      <c r="P544">
        <v>2</v>
      </c>
      <c r="Q544">
        <v>2</v>
      </c>
      <c r="R544" s="2">
        <v>121</v>
      </c>
      <c r="S544" s="2">
        <v>0</v>
      </c>
      <c r="T544" s="2">
        <v>0</v>
      </c>
      <c r="U544" s="75">
        <v>1</v>
      </c>
      <c r="V544" s="2">
        <v>54</v>
      </c>
      <c r="W544" s="2">
        <v>0</v>
      </c>
      <c r="X544" s="2">
        <v>4</v>
      </c>
      <c r="Y544" s="75">
        <v>1</v>
      </c>
      <c r="Z544" s="2">
        <v>34</v>
      </c>
      <c r="AA544" s="2">
        <v>0</v>
      </c>
      <c r="AB544" s="2">
        <v>8</v>
      </c>
      <c r="AC544" s="75">
        <v>3</v>
      </c>
      <c r="AD544" s="2">
        <v>15820</v>
      </c>
      <c r="AE544" s="3">
        <f t="shared" si="8"/>
        <v>3.4007585335018964E-2</v>
      </c>
      <c r="AF544" s="1">
        <v>0</v>
      </c>
      <c r="AG544" s="1" t="s">
        <v>40</v>
      </c>
      <c r="AH544" s="1" t="s">
        <v>45</v>
      </c>
      <c r="AI544" s="1">
        <v>2.82</v>
      </c>
      <c r="AJ544" s="1">
        <v>0</v>
      </c>
      <c r="AK544" s="1" t="s">
        <v>46</v>
      </c>
      <c r="AL544" s="1">
        <v>1</v>
      </c>
      <c r="AM544" s="1">
        <v>1</v>
      </c>
      <c r="AN544" s="1">
        <v>0</v>
      </c>
    </row>
    <row r="545" spans="1:40" hidden="1" x14ac:dyDescent="0.25">
      <c r="A545" s="1">
        <v>25645</v>
      </c>
      <c r="B545" s="1" t="s">
        <v>570</v>
      </c>
      <c r="C545" s="1">
        <v>25</v>
      </c>
      <c r="D545" s="1" t="s">
        <v>499</v>
      </c>
      <c r="E545" s="2">
        <v>285</v>
      </c>
      <c r="F545" s="2">
        <v>7</v>
      </c>
      <c r="G545" s="2">
        <v>0</v>
      </c>
      <c r="H545" s="2">
        <v>0</v>
      </c>
      <c r="I545" s="75">
        <v>0</v>
      </c>
      <c r="J545">
        <v>9</v>
      </c>
      <c r="K545">
        <v>0</v>
      </c>
      <c r="L545">
        <v>0</v>
      </c>
      <c r="M545">
        <v>0</v>
      </c>
      <c r="N545">
        <v>28</v>
      </c>
      <c r="O545">
        <v>0</v>
      </c>
      <c r="P545">
        <v>4</v>
      </c>
      <c r="Q545">
        <v>1</v>
      </c>
      <c r="R545" s="2">
        <v>129</v>
      </c>
      <c r="S545" s="2">
        <v>0</v>
      </c>
      <c r="T545" s="2">
        <v>7</v>
      </c>
      <c r="U545" s="75">
        <v>2</v>
      </c>
      <c r="V545" s="2">
        <v>36</v>
      </c>
      <c r="W545" s="2">
        <v>0</v>
      </c>
      <c r="X545" s="2">
        <v>2</v>
      </c>
      <c r="Y545" s="75">
        <v>0</v>
      </c>
      <c r="Z545" s="2">
        <v>48</v>
      </c>
      <c r="AA545" s="2">
        <v>0</v>
      </c>
      <c r="AB545" s="2">
        <v>2</v>
      </c>
      <c r="AC545" s="75">
        <v>2</v>
      </c>
      <c r="AD545" s="2">
        <v>14259</v>
      </c>
      <c r="AE545" s="3">
        <f t="shared" si="8"/>
        <v>1.9987376393856511E-2</v>
      </c>
      <c r="AF545" s="1">
        <v>0</v>
      </c>
      <c r="AG545" s="1" t="s">
        <v>40</v>
      </c>
      <c r="AH545" s="1" t="s">
        <v>45</v>
      </c>
      <c r="AI545" s="1">
        <v>2.82</v>
      </c>
      <c r="AJ545" s="1">
        <v>0</v>
      </c>
      <c r="AK545" s="1" t="s">
        <v>46</v>
      </c>
      <c r="AL545" s="1">
        <v>1</v>
      </c>
      <c r="AM545" s="1">
        <v>1</v>
      </c>
      <c r="AN545" s="1">
        <v>0</v>
      </c>
    </row>
    <row r="546" spans="1:40" hidden="1" x14ac:dyDescent="0.25">
      <c r="A546" s="1">
        <v>25649</v>
      </c>
      <c r="B546" s="1" t="s">
        <v>571</v>
      </c>
      <c r="C546" s="1">
        <v>25</v>
      </c>
      <c r="D546" s="1" t="s">
        <v>499</v>
      </c>
      <c r="E546" s="2">
        <v>387</v>
      </c>
      <c r="F546" s="2">
        <v>4</v>
      </c>
      <c r="G546" s="2">
        <v>0</v>
      </c>
      <c r="H546" s="2">
        <v>0</v>
      </c>
      <c r="I546" s="75">
        <v>1</v>
      </c>
      <c r="J546">
        <v>5</v>
      </c>
      <c r="K546">
        <v>0</v>
      </c>
      <c r="L546">
        <v>0</v>
      </c>
      <c r="M546">
        <v>0</v>
      </c>
      <c r="N546">
        <v>39</v>
      </c>
      <c r="O546">
        <v>0</v>
      </c>
      <c r="P546">
        <v>0</v>
      </c>
      <c r="Q546">
        <v>0</v>
      </c>
      <c r="R546" s="2">
        <v>157</v>
      </c>
      <c r="S546" s="2">
        <v>0</v>
      </c>
      <c r="T546" s="2">
        <v>1</v>
      </c>
      <c r="U546" s="75">
        <v>1</v>
      </c>
      <c r="V546" s="2">
        <v>45</v>
      </c>
      <c r="W546" s="2">
        <v>0</v>
      </c>
      <c r="X546" s="2">
        <v>0</v>
      </c>
      <c r="Y546" s="75">
        <v>1</v>
      </c>
      <c r="Z546" s="2">
        <v>42</v>
      </c>
      <c r="AA546" s="2">
        <v>0</v>
      </c>
      <c r="AB546" s="2">
        <v>0</v>
      </c>
      <c r="AC546" s="75">
        <v>0</v>
      </c>
      <c r="AD546" s="2">
        <v>10020</v>
      </c>
      <c r="AE546" s="3">
        <f t="shared" si="8"/>
        <v>3.8622754491017965E-2</v>
      </c>
      <c r="AF546" s="1">
        <v>0</v>
      </c>
      <c r="AG546" s="1" t="s">
        <v>40</v>
      </c>
      <c r="AH546" s="1" t="s">
        <v>45</v>
      </c>
      <c r="AI546" s="1">
        <v>2.82</v>
      </c>
      <c r="AJ546" s="1">
        <v>0</v>
      </c>
      <c r="AK546" s="1" t="s">
        <v>46</v>
      </c>
      <c r="AL546" s="1">
        <v>1</v>
      </c>
      <c r="AM546" s="1">
        <v>3</v>
      </c>
      <c r="AN546" s="1">
        <v>0</v>
      </c>
    </row>
    <row r="547" spans="1:40" hidden="1" x14ac:dyDescent="0.25">
      <c r="A547" s="1">
        <v>25653</v>
      </c>
      <c r="B547" s="1" t="s">
        <v>572</v>
      </c>
      <c r="C547" s="1">
        <v>25</v>
      </c>
      <c r="D547" s="1" t="s">
        <v>499</v>
      </c>
      <c r="E547" s="2">
        <v>137</v>
      </c>
      <c r="F547" s="2">
        <v>3</v>
      </c>
      <c r="G547" s="2">
        <v>0</v>
      </c>
      <c r="H547" s="2">
        <v>0</v>
      </c>
      <c r="I547" s="75">
        <v>0</v>
      </c>
      <c r="J547">
        <v>2</v>
      </c>
      <c r="K547">
        <v>0</v>
      </c>
      <c r="L547">
        <v>0</v>
      </c>
      <c r="M547">
        <v>0</v>
      </c>
      <c r="N547">
        <v>5</v>
      </c>
      <c r="O547">
        <v>0</v>
      </c>
      <c r="P547">
        <v>0</v>
      </c>
      <c r="Q547">
        <v>0</v>
      </c>
      <c r="R547" s="2">
        <v>59</v>
      </c>
      <c r="S547" s="2">
        <v>0</v>
      </c>
      <c r="T547" s="2">
        <v>6</v>
      </c>
      <c r="U547" s="75">
        <v>6</v>
      </c>
      <c r="V547" s="2">
        <v>25</v>
      </c>
      <c r="W547" s="2">
        <v>0</v>
      </c>
      <c r="X547" s="2">
        <v>4</v>
      </c>
      <c r="Y547" s="75">
        <v>0</v>
      </c>
      <c r="Z547" s="2">
        <v>27</v>
      </c>
      <c r="AA547" s="2">
        <v>0</v>
      </c>
      <c r="AB547" s="2">
        <v>0</v>
      </c>
      <c r="AC547" s="75">
        <v>1</v>
      </c>
      <c r="AD547" s="2">
        <v>5737</v>
      </c>
      <c r="AE547" s="3">
        <f t="shared" si="8"/>
        <v>2.388007669513683E-2</v>
      </c>
      <c r="AF547" s="1">
        <v>0</v>
      </c>
      <c r="AG547" s="1" t="s">
        <v>40</v>
      </c>
      <c r="AH547" s="1" t="s">
        <v>45</v>
      </c>
      <c r="AI547" s="1">
        <v>2.82</v>
      </c>
      <c r="AJ547" s="1">
        <v>0</v>
      </c>
      <c r="AK547" s="1" t="s">
        <v>46</v>
      </c>
      <c r="AL547" s="1">
        <v>1</v>
      </c>
      <c r="AM547" s="1">
        <v>1</v>
      </c>
      <c r="AN547" s="1">
        <v>0</v>
      </c>
    </row>
    <row r="548" spans="1:40" hidden="1" x14ac:dyDescent="0.25">
      <c r="A548" s="1">
        <v>25658</v>
      </c>
      <c r="B548" s="1" t="s">
        <v>136</v>
      </c>
      <c r="C548" s="1">
        <v>25</v>
      </c>
      <c r="D548" s="1" t="s">
        <v>499</v>
      </c>
      <c r="E548" s="2">
        <v>612</v>
      </c>
      <c r="F548" s="2">
        <v>18</v>
      </c>
      <c r="G548" s="2">
        <v>0</v>
      </c>
      <c r="H548" s="2">
        <v>1</v>
      </c>
      <c r="I548" s="75">
        <v>1</v>
      </c>
      <c r="J548">
        <v>6</v>
      </c>
      <c r="K548">
        <v>0</v>
      </c>
      <c r="L548">
        <v>0</v>
      </c>
      <c r="M548">
        <v>0</v>
      </c>
      <c r="N548">
        <v>42</v>
      </c>
      <c r="O548">
        <v>0</v>
      </c>
      <c r="P548">
        <v>0</v>
      </c>
      <c r="Q548">
        <v>2</v>
      </c>
      <c r="R548" s="2">
        <v>213</v>
      </c>
      <c r="S548" s="2">
        <v>0</v>
      </c>
      <c r="T548" s="2">
        <v>1</v>
      </c>
      <c r="U548" s="75">
        <v>9</v>
      </c>
      <c r="V548" s="2">
        <v>66</v>
      </c>
      <c r="W548" s="2">
        <v>0</v>
      </c>
      <c r="X548" s="2">
        <v>0</v>
      </c>
      <c r="Y548" s="75">
        <v>0</v>
      </c>
      <c r="Z548" s="2">
        <v>73</v>
      </c>
      <c r="AA548" s="2">
        <v>0</v>
      </c>
      <c r="AB548" s="2">
        <v>0</v>
      </c>
      <c r="AC548" s="75">
        <v>3</v>
      </c>
      <c r="AD548" s="2">
        <v>13083</v>
      </c>
      <c r="AE548" s="3">
        <f t="shared" si="8"/>
        <v>4.6778261866544373E-2</v>
      </c>
      <c r="AF548" s="1">
        <v>0</v>
      </c>
      <c r="AG548" s="1" t="s">
        <v>40</v>
      </c>
      <c r="AH548" s="1" t="s">
        <v>45</v>
      </c>
      <c r="AI548" s="1">
        <v>2.82</v>
      </c>
      <c r="AJ548" s="1">
        <v>0</v>
      </c>
      <c r="AK548" s="1" t="s">
        <v>46</v>
      </c>
      <c r="AL548" s="1">
        <v>4</v>
      </c>
      <c r="AM548" s="1">
        <v>2</v>
      </c>
      <c r="AN548" s="1">
        <v>0</v>
      </c>
    </row>
    <row r="549" spans="1:40" hidden="1" x14ac:dyDescent="0.25">
      <c r="A549" s="1">
        <v>25662</v>
      </c>
      <c r="B549" s="1" t="s">
        <v>573</v>
      </c>
      <c r="C549" s="1">
        <v>25</v>
      </c>
      <c r="D549" s="1" t="s">
        <v>499</v>
      </c>
      <c r="E549" s="2">
        <v>1066</v>
      </c>
      <c r="F549" s="2">
        <v>22</v>
      </c>
      <c r="G549" s="2">
        <v>0</v>
      </c>
      <c r="H549" s="2">
        <v>0</v>
      </c>
      <c r="I549" s="75">
        <v>0</v>
      </c>
      <c r="J549">
        <v>22</v>
      </c>
      <c r="K549">
        <v>0</v>
      </c>
      <c r="L549">
        <v>0</v>
      </c>
      <c r="M549">
        <v>0</v>
      </c>
      <c r="N549">
        <v>30</v>
      </c>
      <c r="O549">
        <v>0</v>
      </c>
      <c r="P549">
        <v>1</v>
      </c>
      <c r="Q549">
        <v>0</v>
      </c>
      <c r="R549" s="2">
        <v>428</v>
      </c>
      <c r="S549" s="2">
        <v>0</v>
      </c>
      <c r="T549" s="2">
        <v>10</v>
      </c>
      <c r="U549" s="75">
        <v>1</v>
      </c>
      <c r="V549" s="2">
        <v>98</v>
      </c>
      <c r="W549" s="2">
        <v>0</v>
      </c>
      <c r="X549" s="2">
        <v>6</v>
      </c>
      <c r="Y549" s="75">
        <v>0</v>
      </c>
      <c r="Z549" s="2">
        <v>126</v>
      </c>
      <c r="AA549" s="2">
        <v>0</v>
      </c>
      <c r="AB549" s="2">
        <v>1</v>
      </c>
      <c r="AC549" s="75">
        <v>0</v>
      </c>
      <c r="AD549" s="2">
        <v>9699</v>
      </c>
      <c r="AE549" s="3">
        <f t="shared" si="8"/>
        <v>0.10990823796267657</v>
      </c>
      <c r="AF549" s="1">
        <v>0</v>
      </c>
      <c r="AG549" s="1" t="s">
        <v>40</v>
      </c>
      <c r="AH549" s="1" t="s">
        <v>45</v>
      </c>
      <c r="AI549" s="1">
        <v>2.82</v>
      </c>
      <c r="AJ549" s="1">
        <v>0</v>
      </c>
      <c r="AK549" s="1" t="s">
        <v>46</v>
      </c>
      <c r="AL549" s="1">
        <v>1</v>
      </c>
      <c r="AM549" s="1">
        <v>1</v>
      </c>
      <c r="AN549" s="1">
        <v>0</v>
      </c>
    </row>
    <row r="550" spans="1:40" hidden="1" x14ac:dyDescent="0.25">
      <c r="A550" s="1">
        <v>25718</v>
      </c>
      <c r="B550" s="1" t="s">
        <v>574</v>
      </c>
      <c r="C550" s="1">
        <v>25</v>
      </c>
      <c r="D550" s="1" t="s">
        <v>499</v>
      </c>
      <c r="E550" s="2">
        <v>669</v>
      </c>
      <c r="F550" s="2">
        <v>21</v>
      </c>
      <c r="G550" s="2">
        <v>0</v>
      </c>
      <c r="H550" s="2">
        <v>0</v>
      </c>
      <c r="I550" s="75">
        <v>1</v>
      </c>
      <c r="J550">
        <v>14</v>
      </c>
      <c r="K550">
        <v>0</v>
      </c>
      <c r="L550">
        <v>1</v>
      </c>
      <c r="M550">
        <v>1</v>
      </c>
      <c r="N550">
        <v>19</v>
      </c>
      <c r="O550">
        <v>0</v>
      </c>
      <c r="P550">
        <v>7</v>
      </c>
      <c r="Q550">
        <v>0</v>
      </c>
      <c r="R550" s="2">
        <v>322</v>
      </c>
      <c r="S550" s="2">
        <v>0</v>
      </c>
      <c r="T550" s="2">
        <v>18</v>
      </c>
      <c r="U550" s="75">
        <v>5</v>
      </c>
      <c r="V550" s="2">
        <v>55</v>
      </c>
      <c r="W550" s="2">
        <v>0</v>
      </c>
      <c r="X550" s="2">
        <v>4</v>
      </c>
      <c r="Y550" s="75">
        <v>0</v>
      </c>
      <c r="Z550" s="2">
        <v>63</v>
      </c>
      <c r="AA550" s="2">
        <v>0</v>
      </c>
      <c r="AB550" s="2">
        <v>6</v>
      </c>
      <c r="AC550" s="75">
        <v>0</v>
      </c>
      <c r="AD550" s="2">
        <v>12914</v>
      </c>
      <c r="AE550" s="3">
        <f t="shared" si="8"/>
        <v>5.1804243456713646E-2</v>
      </c>
      <c r="AF550" s="1">
        <v>0</v>
      </c>
      <c r="AG550" s="1" t="s">
        <v>40</v>
      </c>
      <c r="AH550" s="1" t="s">
        <v>45</v>
      </c>
      <c r="AI550" s="1">
        <v>2.82</v>
      </c>
      <c r="AJ550" s="1">
        <v>0</v>
      </c>
      <c r="AK550" s="1" t="s">
        <v>46</v>
      </c>
      <c r="AL550" s="1">
        <v>2</v>
      </c>
      <c r="AM550" s="1">
        <v>1</v>
      </c>
      <c r="AN550" s="1">
        <v>0</v>
      </c>
    </row>
    <row r="551" spans="1:40" hidden="1" x14ac:dyDescent="0.25">
      <c r="A551" s="1">
        <v>25736</v>
      </c>
      <c r="B551" s="1" t="s">
        <v>575</v>
      </c>
      <c r="C551" s="1">
        <v>25</v>
      </c>
      <c r="D551" s="1" t="s">
        <v>499</v>
      </c>
      <c r="E551" s="2">
        <v>396</v>
      </c>
      <c r="F551" s="2">
        <v>7</v>
      </c>
      <c r="G551" s="2">
        <v>0</v>
      </c>
      <c r="H551" s="2">
        <v>0</v>
      </c>
      <c r="I551" s="75">
        <v>0</v>
      </c>
      <c r="J551">
        <v>4</v>
      </c>
      <c r="K551">
        <v>0</v>
      </c>
      <c r="L551">
        <v>0</v>
      </c>
      <c r="M551">
        <v>0</v>
      </c>
      <c r="N551">
        <v>10</v>
      </c>
      <c r="O551">
        <v>0</v>
      </c>
      <c r="P551">
        <v>2</v>
      </c>
      <c r="Q551">
        <v>0</v>
      </c>
      <c r="R551" s="2">
        <v>93</v>
      </c>
      <c r="S551" s="2">
        <v>0</v>
      </c>
      <c r="T551" s="2">
        <v>3</v>
      </c>
      <c r="U551" s="75">
        <v>1</v>
      </c>
      <c r="V551" s="2">
        <v>22</v>
      </c>
      <c r="W551" s="2">
        <v>0</v>
      </c>
      <c r="X551" s="2">
        <v>2</v>
      </c>
      <c r="Y551" s="75">
        <v>0</v>
      </c>
      <c r="Z551" s="2">
        <v>61</v>
      </c>
      <c r="AA551" s="2">
        <v>0</v>
      </c>
      <c r="AB551" s="2">
        <v>4</v>
      </c>
      <c r="AC551" s="75">
        <v>9</v>
      </c>
      <c r="AD551" s="2">
        <v>13929</v>
      </c>
      <c r="AE551" s="3">
        <f t="shared" si="8"/>
        <v>2.84298944647857E-2</v>
      </c>
      <c r="AF551" s="1">
        <v>0</v>
      </c>
      <c r="AG551" s="1" t="s">
        <v>40</v>
      </c>
      <c r="AH551" s="1" t="s">
        <v>45</v>
      </c>
      <c r="AI551" s="1">
        <v>2.82</v>
      </c>
      <c r="AJ551" s="1">
        <v>0</v>
      </c>
      <c r="AK551" s="1" t="s">
        <v>46</v>
      </c>
      <c r="AL551" s="1">
        <v>1</v>
      </c>
      <c r="AM551" s="1">
        <v>1</v>
      </c>
      <c r="AN551" s="1">
        <v>0</v>
      </c>
    </row>
    <row r="552" spans="1:40" hidden="1" x14ac:dyDescent="0.25">
      <c r="A552" s="1">
        <v>25740</v>
      </c>
      <c r="B552" s="1" t="s">
        <v>576</v>
      </c>
      <c r="C552" s="1">
        <v>25</v>
      </c>
      <c r="D552" s="1" t="s">
        <v>499</v>
      </c>
      <c r="E552" s="2">
        <v>1246</v>
      </c>
      <c r="F552" s="2">
        <v>33</v>
      </c>
      <c r="G552" s="2">
        <v>0</v>
      </c>
      <c r="H552" s="2">
        <v>0</v>
      </c>
      <c r="I552" s="75">
        <v>0</v>
      </c>
      <c r="J552">
        <v>36</v>
      </c>
      <c r="K552">
        <v>0</v>
      </c>
      <c r="L552">
        <v>1</v>
      </c>
      <c r="M552">
        <v>1</v>
      </c>
      <c r="N552">
        <v>50</v>
      </c>
      <c r="O552">
        <v>0</v>
      </c>
      <c r="P552">
        <v>5</v>
      </c>
      <c r="Q552">
        <v>1</v>
      </c>
      <c r="R552" s="2">
        <v>340</v>
      </c>
      <c r="S552" s="2">
        <v>0</v>
      </c>
      <c r="T552" s="2">
        <v>16</v>
      </c>
      <c r="U552" s="75">
        <v>7</v>
      </c>
      <c r="V552" s="2">
        <v>151</v>
      </c>
      <c r="W552" s="2">
        <v>0</v>
      </c>
      <c r="X552" s="2">
        <v>6</v>
      </c>
      <c r="Y552" s="75">
        <v>1</v>
      </c>
      <c r="Z552" s="2">
        <v>142</v>
      </c>
      <c r="AA552" s="2">
        <v>0</v>
      </c>
      <c r="AB552" s="2">
        <v>7</v>
      </c>
      <c r="AC552" s="75">
        <v>9</v>
      </c>
      <c r="AD552" s="2">
        <v>41054</v>
      </c>
      <c r="AE552" s="3">
        <f t="shared" si="8"/>
        <v>3.0350270375602863E-2</v>
      </c>
      <c r="AF552" s="1">
        <v>0</v>
      </c>
      <c r="AG552" s="1" t="s">
        <v>40</v>
      </c>
      <c r="AH552" s="1" t="s">
        <v>45</v>
      </c>
      <c r="AI552" s="1">
        <v>2.82</v>
      </c>
      <c r="AJ552" s="1">
        <v>0</v>
      </c>
      <c r="AK552" s="1" t="s">
        <v>46</v>
      </c>
      <c r="AL552" s="1">
        <v>15</v>
      </c>
      <c r="AM552" s="1">
        <v>7</v>
      </c>
      <c r="AN552" s="1">
        <v>0</v>
      </c>
    </row>
    <row r="553" spans="1:40" hidden="1" x14ac:dyDescent="0.25">
      <c r="A553" s="1">
        <v>25743</v>
      </c>
      <c r="B553" s="1" t="s">
        <v>577</v>
      </c>
      <c r="C553" s="1">
        <v>25</v>
      </c>
      <c r="D553" s="1" t="s">
        <v>499</v>
      </c>
      <c r="E553" s="2">
        <v>2613</v>
      </c>
      <c r="F553" s="2">
        <v>57</v>
      </c>
      <c r="G553" s="2">
        <v>0</v>
      </c>
      <c r="H553" s="2">
        <v>0</v>
      </c>
      <c r="I553" s="75">
        <v>0</v>
      </c>
      <c r="J553">
        <v>43</v>
      </c>
      <c r="K553">
        <v>0</v>
      </c>
      <c r="L553">
        <v>0</v>
      </c>
      <c r="M553">
        <v>0</v>
      </c>
      <c r="N553">
        <v>113</v>
      </c>
      <c r="O553">
        <v>0</v>
      </c>
      <c r="P553">
        <v>2</v>
      </c>
      <c r="Q553">
        <v>2</v>
      </c>
      <c r="R553" s="2">
        <v>783</v>
      </c>
      <c r="S553" s="2">
        <v>1</v>
      </c>
      <c r="T553" s="2">
        <v>18</v>
      </c>
      <c r="U553" s="75">
        <v>16</v>
      </c>
      <c r="V553" s="2">
        <v>169</v>
      </c>
      <c r="W553" s="2">
        <v>0</v>
      </c>
      <c r="X553" s="2">
        <v>1</v>
      </c>
      <c r="Y553" s="75">
        <v>1</v>
      </c>
      <c r="Z553" s="2">
        <v>309</v>
      </c>
      <c r="AA553" s="2">
        <v>1</v>
      </c>
      <c r="AB553" s="2">
        <v>8</v>
      </c>
      <c r="AC553" s="75">
        <v>3</v>
      </c>
      <c r="AD553" s="2">
        <v>26173</v>
      </c>
      <c r="AE553" s="3">
        <f t="shared" si="8"/>
        <v>9.9835708554617347E-2</v>
      </c>
      <c r="AF553" s="1">
        <v>0</v>
      </c>
      <c r="AG553" s="1" t="s">
        <v>40</v>
      </c>
      <c r="AH553" s="1" t="s">
        <v>45</v>
      </c>
      <c r="AI553" s="1">
        <v>2.82</v>
      </c>
      <c r="AJ553" s="1">
        <v>0</v>
      </c>
      <c r="AK553" s="1" t="s">
        <v>46</v>
      </c>
      <c r="AL553" s="1">
        <v>2</v>
      </c>
      <c r="AM553" s="1">
        <v>13</v>
      </c>
      <c r="AN553" s="1">
        <v>0</v>
      </c>
    </row>
    <row r="554" spans="1:40" hidden="1" x14ac:dyDescent="0.25">
      <c r="A554" s="1">
        <v>25745</v>
      </c>
      <c r="B554" s="1" t="s">
        <v>578</v>
      </c>
      <c r="C554" s="1">
        <v>25</v>
      </c>
      <c r="D554" s="1" t="s">
        <v>499</v>
      </c>
      <c r="E554" s="2">
        <v>213</v>
      </c>
      <c r="F554" s="2">
        <v>4</v>
      </c>
      <c r="G554" s="2">
        <v>0</v>
      </c>
      <c r="H554" s="2">
        <v>0</v>
      </c>
      <c r="I554" s="75">
        <v>0</v>
      </c>
      <c r="J554">
        <v>4</v>
      </c>
      <c r="K554">
        <v>0</v>
      </c>
      <c r="L554">
        <v>0</v>
      </c>
      <c r="M554">
        <v>0</v>
      </c>
      <c r="N554">
        <v>4</v>
      </c>
      <c r="O554">
        <v>0</v>
      </c>
      <c r="P554">
        <v>0</v>
      </c>
      <c r="Q554">
        <v>0</v>
      </c>
      <c r="R554" s="2">
        <v>67</v>
      </c>
      <c r="S554" s="2">
        <v>0</v>
      </c>
      <c r="T554" s="2">
        <v>0</v>
      </c>
      <c r="U554" s="75">
        <v>1</v>
      </c>
      <c r="V554" s="2">
        <v>29</v>
      </c>
      <c r="W554" s="2">
        <v>0</v>
      </c>
      <c r="X554" s="2">
        <v>0</v>
      </c>
      <c r="Y554" s="75">
        <v>1</v>
      </c>
      <c r="Z554" s="2">
        <v>23</v>
      </c>
      <c r="AA554" s="2">
        <v>0</v>
      </c>
      <c r="AB554" s="2">
        <v>0</v>
      </c>
      <c r="AC554" s="75">
        <v>3</v>
      </c>
      <c r="AD554" s="2">
        <v>15634</v>
      </c>
      <c r="AE554" s="3">
        <f t="shared" si="8"/>
        <v>1.3624152488166816E-2</v>
      </c>
      <c r="AF554" s="1">
        <v>0</v>
      </c>
      <c r="AG554" s="1" t="s">
        <v>40</v>
      </c>
      <c r="AH554" s="1" t="s">
        <v>45</v>
      </c>
      <c r="AI554" s="1">
        <v>2.82</v>
      </c>
      <c r="AJ554" s="1">
        <v>0</v>
      </c>
      <c r="AK554" s="1" t="s">
        <v>46</v>
      </c>
      <c r="AL554" s="1">
        <v>1</v>
      </c>
      <c r="AM554" s="1">
        <v>1</v>
      </c>
      <c r="AN554" s="1">
        <v>0</v>
      </c>
    </row>
    <row r="555" spans="1:40" hidden="1" x14ac:dyDescent="0.25">
      <c r="A555" s="1">
        <v>25754</v>
      </c>
      <c r="B555" s="1" t="s">
        <v>579</v>
      </c>
      <c r="C555" s="1">
        <v>25</v>
      </c>
      <c r="D555" s="1" t="s">
        <v>499</v>
      </c>
      <c r="E555" s="2">
        <v>46681</v>
      </c>
      <c r="F555" s="2">
        <v>768</v>
      </c>
      <c r="G555" s="2">
        <v>2</v>
      </c>
      <c r="H555" s="2">
        <v>25</v>
      </c>
      <c r="I555" s="75">
        <v>57</v>
      </c>
      <c r="J555">
        <v>794</v>
      </c>
      <c r="K555">
        <v>0</v>
      </c>
      <c r="L555">
        <v>33</v>
      </c>
      <c r="M555">
        <v>55</v>
      </c>
      <c r="N555">
        <v>1780</v>
      </c>
      <c r="O555">
        <v>0</v>
      </c>
      <c r="P555">
        <v>343</v>
      </c>
      <c r="Q555">
        <v>530</v>
      </c>
      <c r="R555" s="2">
        <v>11583</v>
      </c>
      <c r="S555" s="2">
        <v>12</v>
      </c>
      <c r="T555" s="2">
        <v>867</v>
      </c>
      <c r="U555" s="75">
        <v>1348</v>
      </c>
      <c r="V555" s="2">
        <v>3961</v>
      </c>
      <c r="W555" s="2">
        <v>7</v>
      </c>
      <c r="X555" s="2">
        <v>260</v>
      </c>
      <c r="Y555" s="75">
        <v>393</v>
      </c>
      <c r="Z555" s="2">
        <v>2295</v>
      </c>
      <c r="AA555" s="2">
        <v>1</v>
      </c>
      <c r="AB555" s="2">
        <v>235</v>
      </c>
      <c r="AC555" s="75">
        <v>409</v>
      </c>
      <c r="AD555" s="2">
        <v>806253</v>
      </c>
      <c r="AE555" s="3">
        <f t="shared" si="8"/>
        <v>5.7898699291661547E-2</v>
      </c>
      <c r="AF555" s="1">
        <v>1</v>
      </c>
      <c r="AG555" s="1" t="s">
        <v>40</v>
      </c>
      <c r="AH555" s="1" t="s">
        <v>45</v>
      </c>
      <c r="AI555" s="1">
        <v>2.82</v>
      </c>
      <c r="AJ555" s="1">
        <v>1</v>
      </c>
      <c r="AK555" s="1" t="s">
        <v>42</v>
      </c>
      <c r="AL555" s="1">
        <v>300</v>
      </c>
      <c r="AM555" s="1">
        <v>262</v>
      </c>
      <c r="AN555" s="1">
        <v>0</v>
      </c>
    </row>
    <row r="556" spans="1:40" hidden="1" x14ac:dyDescent="0.25">
      <c r="A556" s="1">
        <v>25758</v>
      </c>
      <c r="B556" s="1" t="s">
        <v>580</v>
      </c>
      <c r="C556" s="1">
        <v>25</v>
      </c>
      <c r="D556" s="1" t="s">
        <v>499</v>
      </c>
      <c r="E556" s="2">
        <v>511</v>
      </c>
      <c r="F556" s="2">
        <v>16</v>
      </c>
      <c r="G556" s="2">
        <v>0</v>
      </c>
      <c r="H556" s="2">
        <v>1</v>
      </c>
      <c r="I556" s="75">
        <v>0</v>
      </c>
      <c r="J556">
        <v>8</v>
      </c>
      <c r="K556">
        <v>0</v>
      </c>
      <c r="L556">
        <v>0</v>
      </c>
      <c r="M556">
        <v>0</v>
      </c>
      <c r="N556">
        <v>3</v>
      </c>
      <c r="O556">
        <v>0</v>
      </c>
      <c r="P556">
        <v>0</v>
      </c>
      <c r="Q556">
        <v>0</v>
      </c>
      <c r="R556" s="2">
        <v>95</v>
      </c>
      <c r="S556" s="2">
        <v>0</v>
      </c>
      <c r="T556" s="2">
        <v>0</v>
      </c>
      <c r="U556" s="75">
        <v>2</v>
      </c>
      <c r="V556" s="2">
        <v>40</v>
      </c>
      <c r="W556" s="2">
        <v>0</v>
      </c>
      <c r="X556" s="2">
        <v>0</v>
      </c>
      <c r="Y556" s="75">
        <v>1</v>
      </c>
      <c r="Z556" s="2">
        <v>51</v>
      </c>
      <c r="AA556" s="2">
        <v>0</v>
      </c>
      <c r="AB556" s="2">
        <v>0</v>
      </c>
      <c r="AC556" s="75">
        <v>4</v>
      </c>
      <c r="AD556" s="2">
        <v>31775</v>
      </c>
      <c r="AE556" s="3">
        <f t="shared" si="8"/>
        <v>1.6081825334382377E-2</v>
      </c>
      <c r="AF556" s="1">
        <v>0</v>
      </c>
      <c r="AG556" s="1" t="s">
        <v>40</v>
      </c>
      <c r="AH556" s="1" t="s">
        <v>45</v>
      </c>
      <c r="AI556" s="1">
        <v>2.82</v>
      </c>
      <c r="AJ556" s="1">
        <v>0</v>
      </c>
      <c r="AK556" s="1" t="s">
        <v>46</v>
      </c>
      <c r="AL556" s="1">
        <v>5</v>
      </c>
      <c r="AM556" s="1">
        <v>3</v>
      </c>
      <c r="AN556" s="1">
        <v>0</v>
      </c>
    </row>
    <row r="557" spans="1:40" hidden="1" x14ac:dyDescent="0.25">
      <c r="A557" s="1">
        <v>25769</v>
      </c>
      <c r="B557" s="1" t="s">
        <v>581</v>
      </c>
      <c r="C557" s="1">
        <v>25</v>
      </c>
      <c r="D557" s="1" t="s">
        <v>499</v>
      </c>
      <c r="E557" s="2">
        <v>390</v>
      </c>
      <c r="F557" s="2">
        <v>14</v>
      </c>
      <c r="G557" s="2">
        <v>0</v>
      </c>
      <c r="H557" s="2">
        <v>0</v>
      </c>
      <c r="I557" s="75">
        <v>0</v>
      </c>
      <c r="J557">
        <v>3</v>
      </c>
      <c r="K557">
        <v>0</v>
      </c>
      <c r="L557">
        <v>1</v>
      </c>
      <c r="M557">
        <v>0</v>
      </c>
      <c r="N557">
        <v>16</v>
      </c>
      <c r="O557">
        <v>0</v>
      </c>
      <c r="P557">
        <v>4</v>
      </c>
      <c r="Q557">
        <v>2</v>
      </c>
      <c r="R557" s="2">
        <v>59</v>
      </c>
      <c r="S557" s="2">
        <v>0</v>
      </c>
      <c r="T557" s="2">
        <v>5</v>
      </c>
      <c r="U557" s="75">
        <v>1</v>
      </c>
      <c r="V557" s="2">
        <v>32</v>
      </c>
      <c r="W557" s="2">
        <v>0</v>
      </c>
      <c r="X557" s="2">
        <v>5</v>
      </c>
      <c r="Y557" s="75">
        <v>0</v>
      </c>
      <c r="Z557" s="2">
        <v>44</v>
      </c>
      <c r="AA557" s="2">
        <v>0</v>
      </c>
      <c r="AB557" s="2">
        <v>7</v>
      </c>
      <c r="AC557" s="75">
        <v>1</v>
      </c>
      <c r="AD557" s="2">
        <v>18064</v>
      </c>
      <c r="AE557" s="3">
        <f t="shared" si="8"/>
        <v>2.158990256864482E-2</v>
      </c>
      <c r="AF557" s="1">
        <v>0</v>
      </c>
      <c r="AG557" s="1" t="s">
        <v>40</v>
      </c>
      <c r="AH557" s="1" t="s">
        <v>45</v>
      </c>
      <c r="AI557" s="1">
        <v>2.82</v>
      </c>
      <c r="AJ557" s="1">
        <v>0</v>
      </c>
      <c r="AK557" s="1" t="s">
        <v>46</v>
      </c>
      <c r="AL557" s="1">
        <v>1</v>
      </c>
      <c r="AM557" s="1">
        <v>2</v>
      </c>
      <c r="AN557" s="1">
        <v>0</v>
      </c>
    </row>
    <row r="558" spans="1:40" hidden="1" x14ac:dyDescent="0.25">
      <c r="A558" s="1">
        <v>25772</v>
      </c>
      <c r="B558" s="1" t="s">
        <v>582</v>
      </c>
      <c r="C558" s="1">
        <v>25</v>
      </c>
      <c r="D558" s="1" t="s">
        <v>499</v>
      </c>
      <c r="E558" s="2">
        <v>497</v>
      </c>
      <c r="F558" s="2">
        <v>17</v>
      </c>
      <c r="G558" s="2">
        <v>0</v>
      </c>
      <c r="H558" s="2">
        <v>0</v>
      </c>
      <c r="I558" s="75">
        <v>0</v>
      </c>
      <c r="J558">
        <v>8</v>
      </c>
      <c r="K558">
        <v>0</v>
      </c>
      <c r="L558">
        <v>0</v>
      </c>
      <c r="M558">
        <v>1</v>
      </c>
      <c r="N558">
        <v>86</v>
      </c>
      <c r="O558">
        <v>0</v>
      </c>
      <c r="P558">
        <v>9</v>
      </c>
      <c r="Q558">
        <v>9</v>
      </c>
      <c r="R558" s="2">
        <v>145</v>
      </c>
      <c r="S558" s="2">
        <v>1</v>
      </c>
      <c r="T558" s="2">
        <v>22</v>
      </c>
      <c r="U558" s="75">
        <v>20</v>
      </c>
      <c r="V558" s="2">
        <v>71</v>
      </c>
      <c r="W558" s="2">
        <v>0</v>
      </c>
      <c r="X558" s="2">
        <v>9</v>
      </c>
      <c r="Y558" s="75">
        <v>8</v>
      </c>
      <c r="Z558" s="2">
        <v>60</v>
      </c>
      <c r="AA558" s="2">
        <v>0</v>
      </c>
      <c r="AB558" s="2">
        <v>14</v>
      </c>
      <c r="AC558" s="75">
        <v>4</v>
      </c>
      <c r="AD558" s="2">
        <v>20760</v>
      </c>
      <c r="AE558" s="3">
        <f t="shared" si="8"/>
        <v>2.3940269749518305E-2</v>
      </c>
      <c r="AF558" s="1">
        <v>0</v>
      </c>
      <c r="AG558" s="1" t="s">
        <v>40</v>
      </c>
      <c r="AH558" s="1" t="s">
        <v>45</v>
      </c>
      <c r="AI558" s="1">
        <v>2.82</v>
      </c>
      <c r="AJ558" s="1">
        <v>0</v>
      </c>
      <c r="AK558" s="1" t="s">
        <v>46</v>
      </c>
      <c r="AL558" s="1">
        <v>20</v>
      </c>
      <c r="AM558" s="1">
        <v>16</v>
      </c>
      <c r="AN558" s="1">
        <v>0</v>
      </c>
    </row>
    <row r="559" spans="1:40" hidden="1" x14ac:dyDescent="0.25">
      <c r="A559" s="1">
        <v>25777</v>
      </c>
      <c r="B559" s="1" t="s">
        <v>583</v>
      </c>
      <c r="C559" s="1">
        <v>25</v>
      </c>
      <c r="D559" s="1" t="s">
        <v>499</v>
      </c>
      <c r="E559" s="2">
        <v>129</v>
      </c>
      <c r="F559" s="2">
        <v>5</v>
      </c>
      <c r="G559" s="2">
        <v>0</v>
      </c>
      <c r="H559" s="2">
        <v>0</v>
      </c>
      <c r="I559" s="75">
        <v>0</v>
      </c>
      <c r="J559">
        <v>3</v>
      </c>
      <c r="K559">
        <v>0</v>
      </c>
      <c r="L559">
        <v>0</v>
      </c>
      <c r="M559">
        <v>0</v>
      </c>
      <c r="N559">
        <v>4</v>
      </c>
      <c r="O559">
        <v>0</v>
      </c>
      <c r="P559">
        <v>0</v>
      </c>
      <c r="Q559">
        <v>0</v>
      </c>
      <c r="R559" s="2">
        <v>53</v>
      </c>
      <c r="S559" s="2">
        <v>0</v>
      </c>
      <c r="T559" s="2">
        <v>4</v>
      </c>
      <c r="U559" s="75">
        <v>0</v>
      </c>
      <c r="V559" s="2">
        <v>6</v>
      </c>
      <c r="W559" s="2">
        <v>0</v>
      </c>
      <c r="X559" s="2">
        <v>0</v>
      </c>
      <c r="Y559" s="75">
        <v>0</v>
      </c>
      <c r="Z559" s="2">
        <v>12</v>
      </c>
      <c r="AA559" s="2">
        <v>0</v>
      </c>
      <c r="AB559" s="2">
        <v>1</v>
      </c>
      <c r="AC559" s="75">
        <v>0</v>
      </c>
      <c r="AD559" s="2">
        <v>6231</v>
      </c>
      <c r="AE559" s="3">
        <f t="shared" si="8"/>
        <v>2.0702936928261917E-2</v>
      </c>
      <c r="AF559" s="1">
        <v>0</v>
      </c>
      <c r="AG559" s="1" t="s">
        <v>40</v>
      </c>
      <c r="AH559" s="1" t="s">
        <v>45</v>
      </c>
      <c r="AI559" s="1">
        <v>2.82</v>
      </c>
      <c r="AJ559" s="1">
        <v>0</v>
      </c>
      <c r="AK559" s="1" t="s">
        <v>46</v>
      </c>
      <c r="AL559" s="1">
        <v>1</v>
      </c>
      <c r="AM559" s="1">
        <v>1</v>
      </c>
      <c r="AN559" s="1">
        <v>0</v>
      </c>
    </row>
    <row r="560" spans="1:40" hidden="1" x14ac:dyDescent="0.25">
      <c r="A560" s="1">
        <v>25779</v>
      </c>
      <c r="B560" s="1" t="s">
        <v>584</v>
      </c>
      <c r="C560" s="1">
        <v>25</v>
      </c>
      <c r="D560" s="1" t="s">
        <v>499</v>
      </c>
      <c r="E560" s="2">
        <v>38</v>
      </c>
      <c r="F560" s="2">
        <v>0</v>
      </c>
      <c r="G560" s="2">
        <v>0</v>
      </c>
      <c r="H560" s="2">
        <v>0</v>
      </c>
      <c r="I560" s="75">
        <v>0</v>
      </c>
      <c r="J560" s="75">
        <v>0</v>
      </c>
      <c r="K560" s="75">
        <v>0</v>
      </c>
      <c r="L560" s="75">
        <v>0</v>
      </c>
      <c r="M560">
        <v>0</v>
      </c>
      <c r="N560" s="75">
        <v>0</v>
      </c>
      <c r="O560" s="75">
        <v>0</v>
      </c>
      <c r="P560" s="75">
        <v>0</v>
      </c>
      <c r="Q560">
        <v>0</v>
      </c>
      <c r="R560" s="2">
        <v>8</v>
      </c>
      <c r="S560" s="2">
        <v>0</v>
      </c>
      <c r="T560" s="2">
        <v>0</v>
      </c>
      <c r="U560" s="75">
        <v>0</v>
      </c>
      <c r="V560" s="2">
        <v>0</v>
      </c>
      <c r="W560" s="2">
        <v>0</v>
      </c>
      <c r="X560" s="2">
        <v>0</v>
      </c>
      <c r="Y560" s="75">
        <v>0</v>
      </c>
      <c r="Z560" s="2">
        <v>2</v>
      </c>
      <c r="AA560" s="2">
        <v>0</v>
      </c>
      <c r="AB560" s="2">
        <v>0</v>
      </c>
      <c r="AC560" s="75">
        <v>0</v>
      </c>
      <c r="AD560" s="2">
        <v>7744</v>
      </c>
      <c r="AE560" s="3">
        <f t="shared" si="8"/>
        <v>4.9070247933884299E-3</v>
      </c>
      <c r="AF560" s="1">
        <v>0</v>
      </c>
      <c r="AG560" s="1" t="s">
        <v>40</v>
      </c>
      <c r="AH560" s="1" t="s">
        <v>45</v>
      </c>
      <c r="AI560" s="1">
        <v>2.82</v>
      </c>
      <c r="AJ560" s="1">
        <v>0</v>
      </c>
      <c r="AK560" s="1" t="s">
        <v>46</v>
      </c>
      <c r="AL560" s="1">
        <v>1</v>
      </c>
      <c r="AM560" s="1">
        <v>1</v>
      </c>
      <c r="AN560" s="1">
        <v>0</v>
      </c>
    </row>
    <row r="561" spans="1:40" hidden="1" x14ac:dyDescent="0.25">
      <c r="A561" s="1">
        <v>25781</v>
      </c>
      <c r="B561" s="1" t="s">
        <v>585</v>
      </c>
      <c r="C561" s="1">
        <v>25</v>
      </c>
      <c r="D561" s="1" t="s">
        <v>499</v>
      </c>
      <c r="E561" s="2">
        <v>243</v>
      </c>
      <c r="F561" s="2">
        <v>3</v>
      </c>
      <c r="G561" s="2">
        <v>0</v>
      </c>
      <c r="H561" s="2">
        <v>0</v>
      </c>
      <c r="I561" s="75">
        <v>0</v>
      </c>
      <c r="J561">
        <v>5</v>
      </c>
      <c r="K561">
        <v>0</v>
      </c>
      <c r="L561">
        <v>0</v>
      </c>
      <c r="M561">
        <v>0</v>
      </c>
      <c r="N561">
        <v>7</v>
      </c>
      <c r="O561">
        <v>0</v>
      </c>
      <c r="P561">
        <v>0</v>
      </c>
      <c r="Q561">
        <v>0</v>
      </c>
      <c r="R561" s="2">
        <v>51</v>
      </c>
      <c r="S561" s="2">
        <v>0</v>
      </c>
      <c r="T561" s="2">
        <v>8</v>
      </c>
      <c r="U561" s="75">
        <v>1</v>
      </c>
      <c r="V561" s="2">
        <v>11</v>
      </c>
      <c r="W561" s="2">
        <v>0</v>
      </c>
      <c r="X561" s="2">
        <v>0</v>
      </c>
      <c r="Y561" s="75">
        <v>0</v>
      </c>
      <c r="Z561" s="2">
        <v>4</v>
      </c>
      <c r="AA561" s="2">
        <v>0</v>
      </c>
      <c r="AB561" s="2">
        <v>5</v>
      </c>
      <c r="AC561" s="75">
        <v>0</v>
      </c>
      <c r="AD561" s="2">
        <v>7163</v>
      </c>
      <c r="AE561" s="3">
        <f t="shared" si="8"/>
        <v>3.3924333379868769E-2</v>
      </c>
      <c r="AF561" s="1">
        <v>0</v>
      </c>
      <c r="AG561" s="1" t="s">
        <v>40</v>
      </c>
      <c r="AH561" s="1" t="s">
        <v>45</v>
      </c>
      <c r="AI561" s="1">
        <v>2.82</v>
      </c>
      <c r="AJ561" s="1">
        <v>0</v>
      </c>
      <c r="AK561" s="1" t="s">
        <v>46</v>
      </c>
      <c r="AL561" s="1">
        <v>1</v>
      </c>
      <c r="AM561" s="1">
        <v>1</v>
      </c>
      <c r="AN561" s="1">
        <v>0</v>
      </c>
    </row>
    <row r="562" spans="1:40" hidden="1" x14ac:dyDescent="0.25">
      <c r="A562" s="1">
        <v>25785</v>
      </c>
      <c r="B562" s="1" t="s">
        <v>586</v>
      </c>
      <c r="C562" s="1">
        <v>25</v>
      </c>
      <c r="D562" s="1" t="s">
        <v>499</v>
      </c>
      <c r="E562" s="2">
        <v>424</v>
      </c>
      <c r="F562" s="2">
        <v>6</v>
      </c>
      <c r="G562" s="2">
        <v>1</v>
      </c>
      <c r="H562" s="2">
        <v>0</v>
      </c>
      <c r="I562" s="75">
        <v>0</v>
      </c>
      <c r="J562">
        <v>7</v>
      </c>
      <c r="K562">
        <v>1</v>
      </c>
      <c r="L562">
        <v>0</v>
      </c>
      <c r="M562">
        <v>0</v>
      </c>
      <c r="N562">
        <v>21</v>
      </c>
      <c r="O562">
        <v>0</v>
      </c>
      <c r="P562">
        <v>2</v>
      </c>
      <c r="Q562">
        <v>1</v>
      </c>
      <c r="R562" s="2">
        <v>108</v>
      </c>
      <c r="S562" s="2">
        <v>0</v>
      </c>
      <c r="T562" s="2">
        <v>2</v>
      </c>
      <c r="U562" s="75">
        <v>4</v>
      </c>
      <c r="V562" s="2">
        <v>32</v>
      </c>
      <c r="W562" s="2">
        <v>0</v>
      </c>
      <c r="X562" s="2">
        <v>0</v>
      </c>
      <c r="Y562" s="75">
        <v>1</v>
      </c>
      <c r="Z562" s="2">
        <v>57</v>
      </c>
      <c r="AA562" s="2">
        <v>0</v>
      </c>
      <c r="AB562" s="2">
        <v>0</v>
      </c>
      <c r="AC562" s="75">
        <v>3</v>
      </c>
      <c r="AD562" s="2">
        <v>26505</v>
      </c>
      <c r="AE562" s="3">
        <f t="shared" si="8"/>
        <v>1.5996981701565743E-2</v>
      </c>
      <c r="AF562" s="1">
        <v>0</v>
      </c>
      <c r="AG562" s="1" t="s">
        <v>40</v>
      </c>
      <c r="AH562" s="1" t="s">
        <v>45</v>
      </c>
      <c r="AI562" s="1">
        <v>2.82</v>
      </c>
      <c r="AJ562" s="1">
        <v>0</v>
      </c>
      <c r="AK562" s="1" t="s">
        <v>46</v>
      </c>
      <c r="AL562" s="1">
        <v>6</v>
      </c>
      <c r="AM562" s="1">
        <v>6</v>
      </c>
      <c r="AN562" s="1">
        <v>0</v>
      </c>
    </row>
    <row r="563" spans="1:40" hidden="1" x14ac:dyDescent="0.25">
      <c r="A563" s="1">
        <v>25793</v>
      </c>
      <c r="B563" s="1" t="s">
        <v>587</v>
      </c>
      <c r="C563" s="1">
        <v>25</v>
      </c>
      <c r="D563" s="1" t="s">
        <v>499</v>
      </c>
      <c r="E563" s="2">
        <v>226</v>
      </c>
      <c r="F563" s="2">
        <v>3</v>
      </c>
      <c r="G563" s="2">
        <v>0</v>
      </c>
      <c r="H563" s="2">
        <v>0</v>
      </c>
      <c r="I563" s="75">
        <v>0</v>
      </c>
      <c r="J563">
        <v>7</v>
      </c>
      <c r="K563">
        <v>0</v>
      </c>
      <c r="L563">
        <v>0</v>
      </c>
      <c r="M563">
        <v>2</v>
      </c>
      <c r="N563">
        <v>4</v>
      </c>
      <c r="O563">
        <v>0</v>
      </c>
      <c r="P563">
        <v>2</v>
      </c>
      <c r="Q563">
        <v>0</v>
      </c>
      <c r="R563" s="2">
        <v>35</v>
      </c>
      <c r="S563" s="2">
        <v>0</v>
      </c>
      <c r="T563" s="2">
        <v>3</v>
      </c>
      <c r="U563" s="75">
        <v>3</v>
      </c>
      <c r="V563" s="2">
        <v>10</v>
      </c>
      <c r="W563" s="2">
        <v>0</v>
      </c>
      <c r="X563" s="2">
        <v>0</v>
      </c>
      <c r="Y563" s="75">
        <v>0</v>
      </c>
      <c r="Z563" s="2">
        <v>14</v>
      </c>
      <c r="AA563" s="2">
        <v>0</v>
      </c>
      <c r="AB563" s="2">
        <v>1</v>
      </c>
      <c r="AC563" s="75">
        <v>2</v>
      </c>
      <c r="AD563" s="2">
        <v>9711</v>
      </c>
      <c r="AE563" s="3">
        <f t="shared" si="8"/>
        <v>2.3272577489444959E-2</v>
      </c>
      <c r="AF563" s="1">
        <v>0</v>
      </c>
      <c r="AG563" s="1" t="s">
        <v>40</v>
      </c>
      <c r="AH563" s="1" t="s">
        <v>45</v>
      </c>
      <c r="AI563" s="1">
        <v>2.82</v>
      </c>
      <c r="AJ563" s="1">
        <v>0</v>
      </c>
      <c r="AK563" s="1" t="s">
        <v>46</v>
      </c>
      <c r="AL563" s="1">
        <v>5</v>
      </c>
      <c r="AM563" s="1">
        <v>4</v>
      </c>
      <c r="AN563" s="1">
        <v>0</v>
      </c>
    </row>
    <row r="564" spans="1:40" hidden="1" x14ac:dyDescent="0.25">
      <c r="A564" s="1">
        <v>25797</v>
      </c>
      <c r="B564" s="1" t="s">
        <v>588</v>
      </c>
      <c r="C564" s="1">
        <v>25</v>
      </c>
      <c r="D564" s="1" t="s">
        <v>499</v>
      </c>
      <c r="E564" s="2">
        <v>512</v>
      </c>
      <c r="F564" s="2">
        <v>16</v>
      </c>
      <c r="G564" s="2">
        <v>0</v>
      </c>
      <c r="H564" s="2">
        <v>0</v>
      </c>
      <c r="I564" s="75">
        <v>0</v>
      </c>
      <c r="J564">
        <v>7</v>
      </c>
      <c r="K564">
        <v>0</v>
      </c>
      <c r="L564">
        <v>0</v>
      </c>
      <c r="M564">
        <v>0</v>
      </c>
      <c r="N564">
        <v>23</v>
      </c>
      <c r="O564">
        <v>0</v>
      </c>
      <c r="P564">
        <v>1</v>
      </c>
      <c r="Q564">
        <v>2</v>
      </c>
      <c r="R564" s="2">
        <v>135</v>
      </c>
      <c r="S564" s="2">
        <v>0</v>
      </c>
      <c r="T564" s="2">
        <v>1</v>
      </c>
      <c r="U564" s="75">
        <v>2</v>
      </c>
      <c r="V564" s="2">
        <v>45</v>
      </c>
      <c r="W564" s="2">
        <v>0</v>
      </c>
      <c r="X564" s="2">
        <v>0</v>
      </c>
      <c r="Y564" s="75">
        <v>0</v>
      </c>
      <c r="Z564" s="2">
        <v>42</v>
      </c>
      <c r="AA564" s="2">
        <v>0</v>
      </c>
      <c r="AB564" s="2">
        <v>0</v>
      </c>
      <c r="AC564" s="75">
        <v>3</v>
      </c>
      <c r="AD564" s="2">
        <v>11583</v>
      </c>
      <c r="AE564" s="3">
        <f t="shared" si="8"/>
        <v>4.4202710869377534E-2</v>
      </c>
      <c r="AF564" s="1">
        <v>0</v>
      </c>
      <c r="AG564" s="1" t="s">
        <v>40</v>
      </c>
      <c r="AH564" s="1" t="s">
        <v>45</v>
      </c>
      <c r="AI564" s="1">
        <v>2.82</v>
      </c>
      <c r="AJ564" s="1">
        <v>0</v>
      </c>
      <c r="AK564" s="1" t="s">
        <v>46</v>
      </c>
      <c r="AL564" s="1">
        <v>2</v>
      </c>
      <c r="AM564" s="1">
        <v>2</v>
      </c>
      <c r="AN564" s="1">
        <v>0</v>
      </c>
    </row>
    <row r="565" spans="1:40" hidden="1" x14ac:dyDescent="0.25">
      <c r="A565" s="1">
        <v>25799</v>
      </c>
      <c r="B565" s="1" t="s">
        <v>589</v>
      </c>
      <c r="C565" s="1">
        <v>25</v>
      </c>
      <c r="D565" s="1" t="s">
        <v>499</v>
      </c>
      <c r="E565" s="2">
        <v>604</v>
      </c>
      <c r="F565" s="2">
        <v>26</v>
      </c>
      <c r="G565" s="2">
        <v>0</v>
      </c>
      <c r="H565" s="2">
        <v>1</v>
      </c>
      <c r="I565" s="75">
        <v>1</v>
      </c>
      <c r="J565">
        <v>15</v>
      </c>
      <c r="K565">
        <v>0</v>
      </c>
      <c r="L565">
        <v>0</v>
      </c>
      <c r="M565">
        <v>0</v>
      </c>
      <c r="N565">
        <v>16</v>
      </c>
      <c r="O565">
        <v>0</v>
      </c>
      <c r="P565">
        <v>1</v>
      </c>
      <c r="Q565">
        <v>0</v>
      </c>
      <c r="R565" s="2">
        <v>104</v>
      </c>
      <c r="S565" s="2">
        <v>0</v>
      </c>
      <c r="T565" s="2">
        <v>9</v>
      </c>
      <c r="U565" s="75">
        <v>6</v>
      </c>
      <c r="V565" s="2">
        <v>23</v>
      </c>
      <c r="W565" s="2">
        <v>0</v>
      </c>
      <c r="X565" s="2">
        <v>0</v>
      </c>
      <c r="Y565" s="75">
        <v>1</v>
      </c>
      <c r="Z565" s="2">
        <v>50</v>
      </c>
      <c r="AA565" s="2">
        <v>0</v>
      </c>
      <c r="AB565" s="2">
        <v>7</v>
      </c>
      <c r="AC565" s="75">
        <v>6</v>
      </c>
      <c r="AD565" s="2">
        <v>26834</v>
      </c>
      <c r="AE565" s="3">
        <f t="shared" si="8"/>
        <v>2.2508757546396363E-2</v>
      </c>
      <c r="AF565" s="1">
        <v>0</v>
      </c>
      <c r="AG565" s="1" t="s">
        <v>40</v>
      </c>
      <c r="AH565" s="1" t="s">
        <v>45</v>
      </c>
      <c r="AI565" s="1">
        <v>2.82</v>
      </c>
      <c r="AJ565" s="1">
        <v>0</v>
      </c>
      <c r="AK565" s="1" t="s">
        <v>46</v>
      </c>
      <c r="AL565" s="1">
        <v>3</v>
      </c>
      <c r="AM565" s="1">
        <v>4</v>
      </c>
      <c r="AN565" s="1">
        <v>0</v>
      </c>
    </row>
    <row r="566" spans="1:40" hidden="1" x14ac:dyDescent="0.25">
      <c r="A566" s="1">
        <v>25805</v>
      </c>
      <c r="B566" s="1" t="s">
        <v>590</v>
      </c>
      <c r="C566" s="1">
        <v>25</v>
      </c>
      <c r="D566" s="1" t="s">
        <v>499</v>
      </c>
      <c r="E566" s="2">
        <v>751</v>
      </c>
      <c r="F566" s="2">
        <v>15</v>
      </c>
      <c r="G566" s="2">
        <v>0</v>
      </c>
      <c r="H566" s="2">
        <v>0</v>
      </c>
      <c r="I566" s="75">
        <v>0</v>
      </c>
      <c r="J566">
        <v>9</v>
      </c>
      <c r="K566">
        <v>0</v>
      </c>
      <c r="L566">
        <v>0</v>
      </c>
      <c r="M566">
        <v>0</v>
      </c>
      <c r="N566">
        <v>10</v>
      </c>
      <c r="O566">
        <v>0</v>
      </c>
      <c r="P566">
        <v>0</v>
      </c>
      <c r="Q566">
        <v>0</v>
      </c>
      <c r="R566" s="2">
        <v>236</v>
      </c>
      <c r="S566" s="2">
        <v>0</v>
      </c>
      <c r="T566" s="2">
        <v>8</v>
      </c>
      <c r="U566" s="75">
        <v>2</v>
      </c>
      <c r="V566" s="2">
        <v>58</v>
      </c>
      <c r="W566" s="2">
        <v>0</v>
      </c>
      <c r="X566" s="2">
        <v>0</v>
      </c>
      <c r="Y566" s="75">
        <v>0</v>
      </c>
      <c r="Z566" s="2">
        <v>114</v>
      </c>
      <c r="AA566" s="2">
        <v>0</v>
      </c>
      <c r="AB566" s="2">
        <v>5</v>
      </c>
      <c r="AC566" s="75">
        <v>2</v>
      </c>
      <c r="AD566" s="2">
        <v>5177</v>
      </c>
      <c r="AE566" s="3">
        <f t="shared" si="8"/>
        <v>0.14506470929109522</v>
      </c>
      <c r="AF566" s="1">
        <v>0</v>
      </c>
      <c r="AG566" s="1" t="s">
        <v>40</v>
      </c>
      <c r="AH566" s="1" t="s">
        <v>45</v>
      </c>
      <c r="AI566" s="1">
        <v>2.82</v>
      </c>
      <c r="AJ566" s="1">
        <v>0</v>
      </c>
      <c r="AK566" s="1" t="s">
        <v>46</v>
      </c>
      <c r="AL566" s="1">
        <v>2</v>
      </c>
      <c r="AM566" s="1">
        <v>2</v>
      </c>
      <c r="AN566" s="1">
        <v>0</v>
      </c>
    </row>
    <row r="567" spans="1:40" hidden="1" x14ac:dyDescent="0.25">
      <c r="A567" s="1">
        <v>25807</v>
      </c>
      <c r="B567" s="1" t="s">
        <v>591</v>
      </c>
      <c r="C567" s="1">
        <v>25</v>
      </c>
      <c r="D567" s="1" t="s">
        <v>499</v>
      </c>
      <c r="E567" s="2">
        <v>89</v>
      </c>
      <c r="F567" s="2">
        <v>7</v>
      </c>
      <c r="G567" s="2">
        <v>0</v>
      </c>
      <c r="H567" s="2">
        <v>0</v>
      </c>
      <c r="I567" s="75">
        <v>0</v>
      </c>
      <c r="J567" s="75">
        <v>0</v>
      </c>
      <c r="K567" s="75">
        <v>0</v>
      </c>
      <c r="L567" s="75">
        <v>0</v>
      </c>
      <c r="M567">
        <v>0</v>
      </c>
      <c r="N567" s="75">
        <v>0</v>
      </c>
      <c r="O567" s="75">
        <v>0</v>
      </c>
      <c r="P567" s="75">
        <v>0</v>
      </c>
      <c r="Q567">
        <v>0</v>
      </c>
      <c r="R567" s="2">
        <v>22</v>
      </c>
      <c r="S567" s="2">
        <v>0</v>
      </c>
      <c r="T567" s="2">
        <v>0</v>
      </c>
      <c r="U567" s="75">
        <v>0</v>
      </c>
      <c r="V567" s="2">
        <v>5</v>
      </c>
      <c r="W567" s="2">
        <v>0</v>
      </c>
      <c r="X567" s="2">
        <v>0</v>
      </c>
      <c r="Y567" s="75">
        <v>1</v>
      </c>
      <c r="Z567" s="2">
        <v>19</v>
      </c>
      <c r="AA567" s="2">
        <v>0</v>
      </c>
      <c r="AB567" s="2">
        <v>1</v>
      </c>
      <c r="AC567" s="75">
        <v>0</v>
      </c>
      <c r="AD567" s="2">
        <v>3742</v>
      </c>
      <c r="AE567" s="3">
        <f t="shared" si="8"/>
        <v>2.3784072688401926E-2</v>
      </c>
      <c r="AF567" s="1">
        <v>0</v>
      </c>
      <c r="AG567" s="1" t="s">
        <v>40</v>
      </c>
      <c r="AH567" s="1" t="s">
        <v>45</v>
      </c>
      <c r="AI567" s="1">
        <v>2.82</v>
      </c>
      <c r="AJ567" s="1">
        <v>0</v>
      </c>
      <c r="AK567" s="1" t="s">
        <v>46</v>
      </c>
      <c r="AL567" s="1">
        <v>1</v>
      </c>
      <c r="AM567" s="1">
        <v>1</v>
      </c>
      <c r="AN567" s="1">
        <v>0</v>
      </c>
    </row>
    <row r="568" spans="1:40" hidden="1" x14ac:dyDescent="0.25">
      <c r="A568" s="1">
        <v>25815</v>
      </c>
      <c r="B568" s="1" t="s">
        <v>592</v>
      </c>
      <c r="C568" s="1">
        <v>25</v>
      </c>
      <c r="D568" s="1" t="s">
        <v>499</v>
      </c>
      <c r="E568" s="2">
        <v>559</v>
      </c>
      <c r="F568" s="2">
        <v>15</v>
      </c>
      <c r="G568" s="2">
        <v>0</v>
      </c>
      <c r="H568" s="2">
        <v>0</v>
      </c>
      <c r="I568" s="75">
        <v>0</v>
      </c>
      <c r="J568">
        <v>12</v>
      </c>
      <c r="K568">
        <v>0</v>
      </c>
      <c r="L568">
        <v>1</v>
      </c>
      <c r="M568">
        <v>0</v>
      </c>
      <c r="N568">
        <v>21</v>
      </c>
      <c r="O568">
        <v>0</v>
      </c>
      <c r="P568">
        <v>0</v>
      </c>
      <c r="Q568">
        <v>2</v>
      </c>
      <c r="R568" s="2">
        <v>172</v>
      </c>
      <c r="S568" s="2">
        <v>1</v>
      </c>
      <c r="T568" s="2">
        <v>16</v>
      </c>
      <c r="U568" s="75">
        <v>13</v>
      </c>
      <c r="V568" s="2">
        <v>23</v>
      </c>
      <c r="W568" s="2">
        <v>0</v>
      </c>
      <c r="X568" s="2">
        <v>4</v>
      </c>
      <c r="Y568" s="75">
        <v>0</v>
      </c>
      <c r="Z568" s="2">
        <v>44</v>
      </c>
      <c r="AA568" s="2">
        <v>0</v>
      </c>
      <c r="AB568" s="2">
        <v>6</v>
      </c>
      <c r="AC568" s="75">
        <v>6</v>
      </c>
      <c r="AD568" s="2">
        <v>18885</v>
      </c>
      <c r="AE568" s="3">
        <f t="shared" si="8"/>
        <v>2.9600211808313476E-2</v>
      </c>
      <c r="AF568" s="1">
        <v>0</v>
      </c>
      <c r="AG568" s="1" t="s">
        <v>40</v>
      </c>
      <c r="AH568" s="1" t="s">
        <v>45</v>
      </c>
      <c r="AI568" s="1">
        <v>2.82</v>
      </c>
      <c r="AJ568" s="1">
        <v>0</v>
      </c>
      <c r="AK568" s="1" t="s">
        <v>46</v>
      </c>
      <c r="AL568" s="1">
        <v>1</v>
      </c>
      <c r="AM568" s="1">
        <v>1</v>
      </c>
      <c r="AN568" s="1">
        <v>0</v>
      </c>
    </row>
    <row r="569" spans="1:40" hidden="1" x14ac:dyDescent="0.25">
      <c r="A569" s="1">
        <v>25817</v>
      </c>
      <c r="B569" s="1" t="s">
        <v>593</v>
      </c>
      <c r="C569" s="1">
        <v>25</v>
      </c>
      <c r="D569" s="1" t="s">
        <v>499</v>
      </c>
      <c r="E569" s="2">
        <v>2465</v>
      </c>
      <c r="F569" s="2">
        <v>27</v>
      </c>
      <c r="G569" s="2">
        <v>1</v>
      </c>
      <c r="H569" s="2">
        <v>0</v>
      </c>
      <c r="I569" s="75">
        <v>2</v>
      </c>
      <c r="J569">
        <v>41</v>
      </c>
      <c r="K569">
        <v>0</v>
      </c>
      <c r="L569">
        <v>0</v>
      </c>
      <c r="M569">
        <v>1</v>
      </c>
      <c r="N569">
        <v>70</v>
      </c>
      <c r="O569">
        <v>0</v>
      </c>
      <c r="P569">
        <v>6</v>
      </c>
      <c r="Q569">
        <v>11</v>
      </c>
      <c r="R569" s="2">
        <v>371</v>
      </c>
      <c r="S569" s="2">
        <v>1</v>
      </c>
      <c r="T569" s="2">
        <v>13</v>
      </c>
      <c r="U569" s="75">
        <v>36</v>
      </c>
      <c r="V569" s="2">
        <v>133</v>
      </c>
      <c r="W569" s="2">
        <v>0</v>
      </c>
      <c r="X569" s="2">
        <v>4</v>
      </c>
      <c r="Y569" s="75">
        <v>5</v>
      </c>
      <c r="Z569" s="2">
        <v>257</v>
      </c>
      <c r="AA569" s="2">
        <v>0</v>
      </c>
      <c r="AB569" s="2">
        <v>9</v>
      </c>
      <c r="AC569" s="75">
        <v>23</v>
      </c>
      <c r="AD569" s="2">
        <v>48318</v>
      </c>
      <c r="AE569" s="3">
        <f t="shared" si="8"/>
        <v>5.1016184444720392E-2</v>
      </c>
      <c r="AF569" s="1">
        <v>0</v>
      </c>
      <c r="AG569" s="1" t="s">
        <v>40</v>
      </c>
      <c r="AH569" s="1" t="s">
        <v>45</v>
      </c>
      <c r="AI569" s="1">
        <v>2.82</v>
      </c>
      <c r="AJ569" s="1">
        <v>0</v>
      </c>
      <c r="AK569" s="1" t="s">
        <v>46</v>
      </c>
      <c r="AL569" s="1">
        <v>16</v>
      </c>
      <c r="AM569" s="1">
        <v>15</v>
      </c>
      <c r="AN569" s="1">
        <v>0</v>
      </c>
    </row>
    <row r="570" spans="1:40" hidden="1" x14ac:dyDescent="0.25">
      <c r="A570" s="1">
        <v>25823</v>
      </c>
      <c r="B570" s="1" t="s">
        <v>594</v>
      </c>
      <c r="C570" s="1">
        <v>25</v>
      </c>
      <c r="D570" s="1" t="s">
        <v>499</v>
      </c>
      <c r="E570" s="2">
        <v>1263</v>
      </c>
      <c r="F570" s="2">
        <v>6</v>
      </c>
      <c r="G570" s="2">
        <v>0</v>
      </c>
      <c r="H570" s="2">
        <v>0</v>
      </c>
      <c r="I570" s="75">
        <v>0</v>
      </c>
      <c r="J570">
        <v>8</v>
      </c>
      <c r="K570">
        <v>0</v>
      </c>
      <c r="L570">
        <v>0</v>
      </c>
      <c r="M570">
        <v>0</v>
      </c>
      <c r="N570">
        <v>23</v>
      </c>
      <c r="O570">
        <v>0</v>
      </c>
      <c r="P570">
        <v>0</v>
      </c>
      <c r="Q570">
        <v>2</v>
      </c>
      <c r="R570" s="2">
        <v>421</v>
      </c>
      <c r="S570" s="2">
        <v>3</v>
      </c>
      <c r="T570" s="2">
        <v>3</v>
      </c>
      <c r="U570" s="75">
        <v>6</v>
      </c>
      <c r="V570" s="2">
        <v>54</v>
      </c>
      <c r="W570" s="2">
        <v>0</v>
      </c>
      <c r="X570" s="2">
        <v>0</v>
      </c>
      <c r="Y570" s="75">
        <v>0</v>
      </c>
      <c r="Z570" s="2">
        <v>139</v>
      </c>
      <c r="AA570" s="2">
        <v>0</v>
      </c>
      <c r="AB570" s="2">
        <v>2</v>
      </c>
      <c r="AC570" s="75">
        <v>4</v>
      </c>
      <c r="AD570" s="2">
        <v>4849</v>
      </c>
      <c r="AE570" s="3">
        <f t="shared" si="8"/>
        <v>0.26046607547948031</v>
      </c>
      <c r="AF570" s="1">
        <v>0</v>
      </c>
      <c r="AG570" s="1" t="s">
        <v>44</v>
      </c>
      <c r="AH570" s="1" t="s">
        <v>45</v>
      </c>
      <c r="AI570" s="1">
        <v>2.82</v>
      </c>
      <c r="AJ570" s="1">
        <v>0</v>
      </c>
      <c r="AK570" s="1" t="s">
        <v>46</v>
      </c>
      <c r="AL570" s="1">
        <v>1</v>
      </c>
      <c r="AM570" s="1">
        <v>1</v>
      </c>
      <c r="AN570" s="1">
        <v>0</v>
      </c>
    </row>
    <row r="571" spans="1:40" hidden="1" x14ac:dyDescent="0.25">
      <c r="A571" s="1">
        <v>25839</v>
      </c>
      <c r="B571" s="1" t="s">
        <v>595</v>
      </c>
      <c r="C571" s="1">
        <v>25</v>
      </c>
      <c r="D571" s="1" t="s">
        <v>499</v>
      </c>
      <c r="E571" s="2">
        <v>374</v>
      </c>
      <c r="F571" s="2">
        <v>4</v>
      </c>
      <c r="G571" s="2">
        <v>0</v>
      </c>
      <c r="H571" s="2">
        <v>0</v>
      </c>
      <c r="I571" s="75">
        <v>3</v>
      </c>
      <c r="J571">
        <v>8</v>
      </c>
      <c r="K571">
        <v>0</v>
      </c>
      <c r="L571">
        <v>0</v>
      </c>
      <c r="M571">
        <v>1</v>
      </c>
      <c r="N571">
        <v>33</v>
      </c>
      <c r="O571">
        <v>0</v>
      </c>
      <c r="P571">
        <v>1</v>
      </c>
      <c r="Q571">
        <v>0</v>
      </c>
      <c r="R571" s="2">
        <v>138</v>
      </c>
      <c r="S571" s="2">
        <v>0</v>
      </c>
      <c r="T571" s="2">
        <v>4</v>
      </c>
      <c r="U571" s="75">
        <v>8</v>
      </c>
      <c r="V571" s="2">
        <v>21</v>
      </c>
      <c r="W571" s="2">
        <v>0</v>
      </c>
      <c r="X571" s="2">
        <v>0</v>
      </c>
      <c r="Y571" s="75">
        <v>0</v>
      </c>
      <c r="Z571" s="2">
        <v>21</v>
      </c>
      <c r="AA571" s="2">
        <v>0</v>
      </c>
      <c r="AB571" s="2">
        <v>1</v>
      </c>
      <c r="AC571" s="75">
        <v>4</v>
      </c>
      <c r="AD571" s="2">
        <v>9004</v>
      </c>
      <c r="AE571" s="3">
        <f t="shared" si="8"/>
        <v>4.1537094624611283E-2</v>
      </c>
      <c r="AF571" s="1">
        <v>0</v>
      </c>
      <c r="AG571" s="1" t="s">
        <v>40</v>
      </c>
      <c r="AH571" s="1" t="s">
        <v>45</v>
      </c>
      <c r="AI571" s="1">
        <v>2.82</v>
      </c>
      <c r="AJ571" s="1">
        <v>0</v>
      </c>
      <c r="AK571" s="1" t="s">
        <v>46</v>
      </c>
      <c r="AL571" s="1">
        <v>1</v>
      </c>
      <c r="AM571" s="1">
        <v>1</v>
      </c>
      <c r="AN571" s="1">
        <v>0</v>
      </c>
    </row>
    <row r="572" spans="1:40" hidden="1" x14ac:dyDescent="0.25">
      <c r="A572" s="1">
        <v>25841</v>
      </c>
      <c r="B572" s="1" t="s">
        <v>596</v>
      </c>
      <c r="C572" s="1">
        <v>25</v>
      </c>
      <c r="D572" s="1" t="s">
        <v>499</v>
      </c>
      <c r="E572" s="2">
        <v>236</v>
      </c>
      <c r="F572" s="2">
        <v>8</v>
      </c>
      <c r="G572" s="2">
        <v>0</v>
      </c>
      <c r="H572" s="2">
        <v>0</v>
      </c>
      <c r="I572" s="75">
        <v>1</v>
      </c>
      <c r="J572">
        <v>4</v>
      </c>
      <c r="K572">
        <v>0</v>
      </c>
      <c r="L572">
        <v>0</v>
      </c>
      <c r="M572">
        <v>0</v>
      </c>
      <c r="N572">
        <v>21</v>
      </c>
      <c r="O572">
        <v>0</v>
      </c>
      <c r="P572">
        <v>0</v>
      </c>
      <c r="Q572">
        <v>7</v>
      </c>
      <c r="R572" s="2">
        <v>87</v>
      </c>
      <c r="S572" s="2">
        <v>0</v>
      </c>
      <c r="T572" s="2">
        <v>1</v>
      </c>
      <c r="U572" s="75">
        <v>4</v>
      </c>
      <c r="V572" s="2">
        <v>27</v>
      </c>
      <c r="W572" s="2">
        <v>0</v>
      </c>
      <c r="X572" s="2">
        <v>0</v>
      </c>
      <c r="Y572" s="75">
        <v>6</v>
      </c>
      <c r="Z572" s="2">
        <v>36</v>
      </c>
      <c r="AA572" s="2">
        <v>0</v>
      </c>
      <c r="AB572" s="2">
        <v>3</v>
      </c>
      <c r="AC572" s="75">
        <v>3</v>
      </c>
      <c r="AD572" s="2">
        <v>7971</v>
      </c>
      <c r="AE572" s="3">
        <f t="shared" si="8"/>
        <v>2.960732655877556E-2</v>
      </c>
      <c r="AF572" s="1">
        <v>0</v>
      </c>
      <c r="AG572" s="1" t="s">
        <v>40</v>
      </c>
      <c r="AH572" s="1" t="s">
        <v>45</v>
      </c>
      <c r="AI572" s="1">
        <v>2.82</v>
      </c>
      <c r="AJ572" s="1">
        <v>0</v>
      </c>
      <c r="AK572" s="1" t="s">
        <v>46</v>
      </c>
      <c r="AL572" s="1">
        <v>1</v>
      </c>
      <c r="AM572" s="1">
        <v>1</v>
      </c>
      <c r="AN572" s="1">
        <v>0</v>
      </c>
    </row>
    <row r="573" spans="1:40" hidden="1" x14ac:dyDescent="0.25">
      <c r="A573" s="1">
        <v>25843</v>
      </c>
      <c r="B573" s="1" t="s">
        <v>597</v>
      </c>
      <c r="C573" s="1">
        <v>25</v>
      </c>
      <c r="D573" s="1" t="s">
        <v>499</v>
      </c>
      <c r="E573" s="2">
        <v>1372</v>
      </c>
      <c r="F573" s="2">
        <v>22</v>
      </c>
      <c r="G573" s="2">
        <v>0</v>
      </c>
      <c r="H573" s="2">
        <v>0</v>
      </c>
      <c r="I573" s="75">
        <v>1</v>
      </c>
      <c r="J573">
        <v>31</v>
      </c>
      <c r="K573">
        <v>0</v>
      </c>
      <c r="L573">
        <v>1</v>
      </c>
      <c r="M573">
        <v>4</v>
      </c>
      <c r="N573">
        <v>45</v>
      </c>
      <c r="O573">
        <v>0</v>
      </c>
      <c r="P573">
        <v>3</v>
      </c>
      <c r="Q573">
        <v>21</v>
      </c>
      <c r="R573" s="2">
        <v>259</v>
      </c>
      <c r="S573" s="2">
        <v>0</v>
      </c>
      <c r="T573" s="2">
        <v>26</v>
      </c>
      <c r="U573" s="75">
        <v>40</v>
      </c>
      <c r="V573" s="2">
        <v>79</v>
      </c>
      <c r="W573" s="2">
        <v>0</v>
      </c>
      <c r="X573" s="2">
        <v>8</v>
      </c>
      <c r="Y573" s="75">
        <v>10</v>
      </c>
      <c r="Z573" s="2">
        <v>147</v>
      </c>
      <c r="AA573" s="2">
        <v>0</v>
      </c>
      <c r="AB573" s="2">
        <v>9</v>
      </c>
      <c r="AC573" s="75">
        <v>38</v>
      </c>
      <c r="AD573" s="2">
        <v>52218</v>
      </c>
      <c r="AE573" s="3">
        <f t="shared" si="8"/>
        <v>2.6274464743958021E-2</v>
      </c>
      <c r="AF573" s="1">
        <v>0</v>
      </c>
      <c r="AG573" s="1" t="s">
        <v>40</v>
      </c>
      <c r="AH573" s="1" t="s">
        <v>45</v>
      </c>
      <c r="AI573" s="1">
        <v>2.82</v>
      </c>
      <c r="AJ573" s="1">
        <v>0</v>
      </c>
      <c r="AK573" s="1" t="s">
        <v>46</v>
      </c>
      <c r="AL573" s="1">
        <v>18</v>
      </c>
      <c r="AM573" s="1">
        <v>19</v>
      </c>
      <c r="AN573" s="1">
        <v>0</v>
      </c>
    </row>
    <row r="574" spans="1:40" hidden="1" x14ac:dyDescent="0.25">
      <c r="A574" s="1">
        <v>25845</v>
      </c>
      <c r="B574" s="1" t="s">
        <v>598</v>
      </c>
      <c r="C574" s="1">
        <v>25</v>
      </c>
      <c r="D574" s="1" t="s">
        <v>499</v>
      </c>
      <c r="E574" s="2">
        <v>330</v>
      </c>
      <c r="F574" s="2">
        <v>13</v>
      </c>
      <c r="G574" s="2">
        <v>0</v>
      </c>
      <c r="H574" s="2">
        <v>0</v>
      </c>
      <c r="I574" s="75">
        <v>0</v>
      </c>
      <c r="J574">
        <v>6</v>
      </c>
      <c r="K574">
        <v>0</v>
      </c>
      <c r="L574">
        <v>0</v>
      </c>
      <c r="M574">
        <v>0</v>
      </c>
      <c r="N574">
        <v>2</v>
      </c>
      <c r="O574">
        <v>0</v>
      </c>
      <c r="P574">
        <v>0</v>
      </c>
      <c r="Q574">
        <v>0</v>
      </c>
      <c r="R574" s="2">
        <v>87</v>
      </c>
      <c r="S574" s="2">
        <v>0</v>
      </c>
      <c r="T574" s="2">
        <v>0</v>
      </c>
      <c r="U574" s="75">
        <v>0</v>
      </c>
      <c r="V574" s="2">
        <v>34</v>
      </c>
      <c r="W574" s="2">
        <v>0</v>
      </c>
      <c r="X574" s="2">
        <v>0</v>
      </c>
      <c r="Y574" s="75">
        <v>0</v>
      </c>
      <c r="Z574" s="2">
        <v>37</v>
      </c>
      <c r="AA574" s="2">
        <v>0</v>
      </c>
      <c r="AB574" s="2">
        <v>0</v>
      </c>
      <c r="AC574" s="75">
        <v>0</v>
      </c>
      <c r="AD574" s="2">
        <v>8330</v>
      </c>
      <c r="AE574" s="3">
        <f t="shared" si="8"/>
        <v>3.9615846338535411E-2</v>
      </c>
      <c r="AF574" s="1">
        <v>0</v>
      </c>
      <c r="AG574" s="1" t="s">
        <v>40</v>
      </c>
      <c r="AH574" s="1" t="s">
        <v>45</v>
      </c>
      <c r="AI574" s="1">
        <v>2.82</v>
      </c>
      <c r="AJ574" s="1">
        <v>0</v>
      </c>
      <c r="AK574" s="1" t="s">
        <v>46</v>
      </c>
      <c r="AL574" s="1">
        <v>1</v>
      </c>
      <c r="AM574" s="1">
        <v>1</v>
      </c>
      <c r="AN574" s="1">
        <v>0</v>
      </c>
    </row>
    <row r="575" spans="1:40" hidden="1" x14ac:dyDescent="0.25">
      <c r="A575" s="1">
        <v>25851</v>
      </c>
      <c r="B575" s="1" t="s">
        <v>599</v>
      </c>
      <c r="C575" s="1">
        <v>25</v>
      </c>
      <c r="D575" s="1" t="s">
        <v>499</v>
      </c>
      <c r="E575" s="2">
        <v>496</v>
      </c>
      <c r="F575" s="2">
        <v>8</v>
      </c>
      <c r="G575" s="2">
        <v>0</v>
      </c>
      <c r="H575" s="2">
        <v>0</v>
      </c>
      <c r="I575" s="75">
        <v>0</v>
      </c>
      <c r="J575">
        <v>5</v>
      </c>
      <c r="K575">
        <v>0</v>
      </c>
      <c r="L575">
        <v>0</v>
      </c>
      <c r="M575">
        <v>0</v>
      </c>
      <c r="N575">
        <v>9</v>
      </c>
      <c r="O575">
        <v>0</v>
      </c>
      <c r="P575">
        <v>0</v>
      </c>
      <c r="Q575">
        <v>0</v>
      </c>
      <c r="R575" s="2">
        <v>195</v>
      </c>
      <c r="S575" s="2">
        <v>0</v>
      </c>
      <c r="T575" s="2">
        <v>0</v>
      </c>
      <c r="U575" s="75">
        <v>0</v>
      </c>
      <c r="V575" s="2">
        <v>49</v>
      </c>
      <c r="W575" s="2">
        <v>0</v>
      </c>
      <c r="X575" s="2">
        <v>0</v>
      </c>
      <c r="Y575" s="75">
        <v>0</v>
      </c>
      <c r="Z575" s="2">
        <v>51</v>
      </c>
      <c r="AA575" s="2">
        <v>0</v>
      </c>
      <c r="AB575" s="2">
        <v>0</v>
      </c>
      <c r="AC575" s="75">
        <v>0</v>
      </c>
      <c r="AD575" s="2">
        <v>5060</v>
      </c>
      <c r="AE575" s="3">
        <f t="shared" si="8"/>
        <v>9.8023715415019766E-2</v>
      </c>
      <c r="AF575" s="1">
        <v>0</v>
      </c>
      <c r="AG575" s="1" t="s">
        <v>40</v>
      </c>
      <c r="AH575" s="1" t="s">
        <v>45</v>
      </c>
      <c r="AI575" s="1">
        <v>2.82</v>
      </c>
      <c r="AJ575" s="1">
        <v>0</v>
      </c>
      <c r="AK575" s="1" t="s">
        <v>46</v>
      </c>
      <c r="AL575" s="1">
        <v>1</v>
      </c>
      <c r="AM575" s="1">
        <v>1</v>
      </c>
      <c r="AN575" s="1">
        <v>0</v>
      </c>
    </row>
    <row r="576" spans="1:40" hidden="1" x14ac:dyDescent="0.25">
      <c r="A576" s="1">
        <v>25862</v>
      </c>
      <c r="B576" s="1" t="s">
        <v>600</v>
      </c>
      <c r="C576" s="1">
        <v>25</v>
      </c>
      <c r="D576" s="1" t="s">
        <v>499</v>
      </c>
      <c r="E576" s="2">
        <v>656</v>
      </c>
      <c r="F576" s="2">
        <v>7</v>
      </c>
      <c r="G576" s="2">
        <v>0</v>
      </c>
      <c r="H576" s="2">
        <v>1</v>
      </c>
      <c r="I576" s="75">
        <v>0</v>
      </c>
      <c r="J576">
        <v>8</v>
      </c>
      <c r="K576">
        <v>0</v>
      </c>
      <c r="L576">
        <v>0</v>
      </c>
      <c r="M576">
        <v>0</v>
      </c>
      <c r="N576">
        <v>31</v>
      </c>
      <c r="O576">
        <v>0</v>
      </c>
      <c r="P576">
        <v>3</v>
      </c>
      <c r="Q576">
        <v>0</v>
      </c>
      <c r="R576" s="2">
        <v>252</v>
      </c>
      <c r="S576" s="2">
        <v>0</v>
      </c>
      <c r="T576" s="2">
        <v>8</v>
      </c>
      <c r="U576" s="75">
        <v>1</v>
      </c>
      <c r="V576" s="2">
        <v>41</v>
      </c>
      <c r="W576" s="2">
        <v>0</v>
      </c>
      <c r="X576" s="2">
        <v>0</v>
      </c>
      <c r="Y576" s="75">
        <v>0</v>
      </c>
      <c r="Z576" s="2">
        <v>35</v>
      </c>
      <c r="AA576" s="2">
        <v>0</v>
      </c>
      <c r="AB576" s="2">
        <v>0</v>
      </c>
      <c r="AC576" s="75">
        <v>0</v>
      </c>
      <c r="AD576" s="2">
        <v>8050</v>
      </c>
      <c r="AE576" s="3">
        <f t="shared" si="8"/>
        <v>8.1490683229813662E-2</v>
      </c>
      <c r="AF576" s="1">
        <v>0</v>
      </c>
      <c r="AG576" s="1" t="s">
        <v>40</v>
      </c>
      <c r="AH576" s="1" t="s">
        <v>45</v>
      </c>
      <c r="AI576" s="1">
        <v>2.82</v>
      </c>
      <c r="AJ576" s="1">
        <v>0</v>
      </c>
      <c r="AK576" s="1" t="s">
        <v>46</v>
      </c>
      <c r="AL576" s="1">
        <v>1</v>
      </c>
      <c r="AM576" s="1">
        <v>1</v>
      </c>
      <c r="AN576" s="1">
        <v>0</v>
      </c>
    </row>
    <row r="577" spans="1:40" hidden="1" x14ac:dyDescent="0.25">
      <c r="A577" s="1">
        <v>25867</v>
      </c>
      <c r="B577" s="1" t="s">
        <v>601</v>
      </c>
      <c r="C577" s="1">
        <v>25</v>
      </c>
      <c r="D577" s="1" t="s">
        <v>499</v>
      </c>
      <c r="E577" s="2">
        <v>317</v>
      </c>
      <c r="F577" s="2">
        <v>5</v>
      </c>
      <c r="G577" s="2">
        <v>0</v>
      </c>
      <c r="H577" s="2">
        <v>0</v>
      </c>
      <c r="I577" s="75">
        <v>0</v>
      </c>
      <c r="J577">
        <v>4</v>
      </c>
      <c r="K577">
        <v>0</v>
      </c>
      <c r="L577">
        <v>0</v>
      </c>
      <c r="M577">
        <v>0</v>
      </c>
      <c r="N577">
        <v>12</v>
      </c>
      <c r="O577">
        <v>0</v>
      </c>
      <c r="P577">
        <v>0</v>
      </c>
      <c r="Q577">
        <v>0</v>
      </c>
      <c r="R577" s="2">
        <v>121</v>
      </c>
      <c r="S577" s="2">
        <v>0</v>
      </c>
      <c r="T577" s="2">
        <v>0</v>
      </c>
      <c r="U577" s="75">
        <v>0</v>
      </c>
      <c r="V577" s="2">
        <v>29</v>
      </c>
      <c r="W577" s="2">
        <v>0</v>
      </c>
      <c r="X577" s="2">
        <v>0</v>
      </c>
      <c r="Y577" s="75">
        <v>0</v>
      </c>
      <c r="Z577" s="2">
        <v>39</v>
      </c>
      <c r="AA577" s="2">
        <v>0</v>
      </c>
      <c r="AB577" s="2">
        <v>0</v>
      </c>
      <c r="AC577" s="75">
        <v>0</v>
      </c>
      <c r="AD577" s="2">
        <v>5231</v>
      </c>
      <c r="AE577" s="3">
        <f t="shared" si="8"/>
        <v>6.0600267635251386E-2</v>
      </c>
      <c r="AF577" s="1">
        <v>0</v>
      </c>
      <c r="AG577" s="1" t="s">
        <v>40</v>
      </c>
      <c r="AH577" s="1" t="s">
        <v>45</v>
      </c>
      <c r="AI577" s="1">
        <v>2.82</v>
      </c>
      <c r="AJ577" s="1">
        <v>0</v>
      </c>
      <c r="AK577" s="1" t="s">
        <v>46</v>
      </c>
      <c r="AL577" s="1">
        <v>1</v>
      </c>
      <c r="AM577" s="1">
        <v>1</v>
      </c>
      <c r="AN577" s="1">
        <v>0</v>
      </c>
    </row>
    <row r="578" spans="1:40" hidden="1" x14ac:dyDescent="0.25">
      <c r="A578" s="1">
        <v>25871</v>
      </c>
      <c r="B578" s="1" t="s">
        <v>602</v>
      </c>
      <c r="C578" s="1">
        <v>25</v>
      </c>
      <c r="D578" s="1" t="s">
        <v>499</v>
      </c>
      <c r="E578" s="2">
        <v>285</v>
      </c>
      <c r="F578" s="2">
        <v>7</v>
      </c>
      <c r="G578" s="2">
        <v>0</v>
      </c>
      <c r="H578" s="2">
        <v>0</v>
      </c>
      <c r="I578" s="75">
        <v>0</v>
      </c>
      <c r="J578">
        <v>1</v>
      </c>
      <c r="K578">
        <v>0</v>
      </c>
      <c r="L578">
        <v>0</v>
      </c>
      <c r="M578">
        <v>0</v>
      </c>
      <c r="N578">
        <v>7</v>
      </c>
      <c r="O578">
        <v>0</v>
      </c>
      <c r="P578">
        <v>0</v>
      </c>
      <c r="Q578">
        <v>0</v>
      </c>
      <c r="R578" s="2">
        <v>46</v>
      </c>
      <c r="S578" s="2">
        <v>0</v>
      </c>
      <c r="T578" s="2">
        <v>0</v>
      </c>
      <c r="U578" s="75">
        <v>0</v>
      </c>
      <c r="V578" s="2">
        <v>10</v>
      </c>
      <c r="W578" s="2">
        <v>0</v>
      </c>
      <c r="X578" s="2">
        <v>0</v>
      </c>
      <c r="Y578" s="75">
        <v>0</v>
      </c>
      <c r="Z578" s="2">
        <v>17</v>
      </c>
      <c r="AA578" s="2">
        <v>0</v>
      </c>
      <c r="AB578" s="2">
        <v>0</v>
      </c>
      <c r="AC578" s="75">
        <v>0</v>
      </c>
      <c r="AD578" s="2">
        <v>2063</v>
      </c>
      <c r="AE578" s="3">
        <f t="shared" ref="AE578:AE641" si="9">E578/AD578</f>
        <v>0.13814832767813864</v>
      </c>
      <c r="AF578" s="1">
        <v>0</v>
      </c>
      <c r="AG578" s="1" t="s">
        <v>40</v>
      </c>
      <c r="AH578" s="1" t="s">
        <v>45</v>
      </c>
      <c r="AI578" s="1">
        <v>2.82</v>
      </c>
      <c r="AJ578" s="1">
        <v>0</v>
      </c>
      <c r="AK578" s="1" t="s">
        <v>46</v>
      </c>
      <c r="AL578" s="1">
        <v>1</v>
      </c>
      <c r="AM578" s="1">
        <v>1</v>
      </c>
      <c r="AN578" s="1">
        <v>0</v>
      </c>
    </row>
    <row r="579" spans="1:40" hidden="1" x14ac:dyDescent="0.25">
      <c r="A579" s="1">
        <v>25873</v>
      </c>
      <c r="B579" s="1" t="s">
        <v>603</v>
      </c>
      <c r="C579" s="1">
        <v>25</v>
      </c>
      <c r="D579" s="1" t="s">
        <v>499</v>
      </c>
      <c r="E579" s="2">
        <v>461</v>
      </c>
      <c r="F579" s="2">
        <v>26</v>
      </c>
      <c r="G579" s="2">
        <v>0</v>
      </c>
      <c r="H579" s="2">
        <v>0</v>
      </c>
      <c r="I579" s="75">
        <v>1</v>
      </c>
      <c r="J579">
        <v>13</v>
      </c>
      <c r="K579">
        <v>0</v>
      </c>
      <c r="L579">
        <v>0</v>
      </c>
      <c r="M579">
        <v>0</v>
      </c>
      <c r="N579">
        <v>7</v>
      </c>
      <c r="O579">
        <v>0</v>
      </c>
      <c r="P579">
        <v>0</v>
      </c>
      <c r="Q579">
        <v>0</v>
      </c>
      <c r="R579" s="2">
        <v>114</v>
      </c>
      <c r="S579" s="2">
        <v>0</v>
      </c>
      <c r="T579" s="2">
        <v>6</v>
      </c>
      <c r="U579" s="75">
        <v>0</v>
      </c>
      <c r="V579" s="2">
        <v>23</v>
      </c>
      <c r="W579" s="2">
        <v>0</v>
      </c>
      <c r="X579" s="2">
        <v>4</v>
      </c>
      <c r="Y579" s="75">
        <v>0</v>
      </c>
      <c r="Z579" s="2">
        <v>37</v>
      </c>
      <c r="AA579" s="2">
        <v>0</v>
      </c>
      <c r="AB579" s="2">
        <v>0</v>
      </c>
      <c r="AC579" s="75">
        <v>0</v>
      </c>
      <c r="AD579" s="2">
        <v>20735</v>
      </c>
      <c r="AE579" s="3">
        <f t="shared" si="9"/>
        <v>2.2232939474318786E-2</v>
      </c>
      <c r="AF579" s="1">
        <v>0</v>
      </c>
      <c r="AG579" s="1" t="s">
        <v>40</v>
      </c>
      <c r="AH579" s="1" t="s">
        <v>45</v>
      </c>
      <c r="AI579" s="1">
        <v>2.82</v>
      </c>
      <c r="AJ579" s="1">
        <v>0</v>
      </c>
      <c r="AK579" s="1" t="s">
        <v>46</v>
      </c>
      <c r="AL579" s="1">
        <v>1</v>
      </c>
      <c r="AM579" s="1">
        <v>1</v>
      </c>
      <c r="AN579" s="1">
        <v>0</v>
      </c>
    </row>
    <row r="580" spans="1:40" hidden="1" x14ac:dyDescent="0.25">
      <c r="A580" s="1">
        <v>25875</v>
      </c>
      <c r="B580" s="1" t="s">
        <v>604</v>
      </c>
      <c r="C580" s="1">
        <v>25</v>
      </c>
      <c r="D580" s="1" t="s">
        <v>499</v>
      </c>
      <c r="E580" s="2">
        <v>1406</v>
      </c>
      <c r="F580" s="2">
        <v>28</v>
      </c>
      <c r="G580" s="2">
        <v>0</v>
      </c>
      <c r="H580" s="2">
        <v>0</v>
      </c>
      <c r="I580" s="75">
        <v>0</v>
      </c>
      <c r="J580">
        <v>16</v>
      </c>
      <c r="K580">
        <v>0</v>
      </c>
      <c r="L580">
        <v>0</v>
      </c>
      <c r="M580">
        <v>0</v>
      </c>
      <c r="N580">
        <v>38</v>
      </c>
      <c r="O580">
        <v>0</v>
      </c>
      <c r="P580">
        <v>4</v>
      </c>
      <c r="Q580">
        <v>1</v>
      </c>
      <c r="R580" s="2">
        <v>389</v>
      </c>
      <c r="S580" s="2">
        <v>0</v>
      </c>
      <c r="T580" s="2">
        <v>8</v>
      </c>
      <c r="U580" s="75">
        <v>17</v>
      </c>
      <c r="V580" s="2">
        <v>75</v>
      </c>
      <c r="W580" s="2">
        <v>0</v>
      </c>
      <c r="X580" s="2">
        <v>4</v>
      </c>
      <c r="Y580" s="75">
        <v>1</v>
      </c>
      <c r="Z580" s="2">
        <v>118</v>
      </c>
      <c r="AA580" s="2">
        <v>0</v>
      </c>
      <c r="AB580" s="2">
        <v>6</v>
      </c>
      <c r="AC580" s="75">
        <v>8</v>
      </c>
      <c r="AD580" s="2">
        <v>32655</v>
      </c>
      <c r="AE580" s="3">
        <f t="shared" si="9"/>
        <v>4.3056193538508654E-2</v>
      </c>
      <c r="AF580" s="1">
        <v>0</v>
      </c>
      <c r="AG580" s="1" t="s">
        <v>40</v>
      </c>
      <c r="AH580" s="1" t="s">
        <v>45</v>
      </c>
      <c r="AI580" s="1">
        <v>2.82</v>
      </c>
      <c r="AJ580" s="1">
        <v>0</v>
      </c>
      <c r="AK580" s="1" t="s">
        <v>46</v>
      </c>
      <c r="AL580" s="1">
        <v>1</v>
      </c>
      <c r="AM580" s="1">
        <v>1</v>
      </c>
      <c r="AN580" s="1">
        <v>0</v>
      </c>
    </row>
    <row r="581" spans="1:40" hidden="1" x14ac:dyDescent="0.25">
      <c r="A581" s="1">
        <v>25878</v>
      </c>
      <c r="B581" s="1" t="s">
        <v>605</v>
      </c>
      <c r="C581" s="1">
        <v>25</v>
      </c>
      <c r="D581" s="1" t="s">
        <v>499</v>
      </c>
      <c r="E581" s="2">
        <v>5169</v>
      </c>
      <c r="F581" s="2">
        <v>91</v>
      </c>
      <c r="G581" s="2">
        <v>0</v>
      </c>
      <c r="H581" s="2">
        <v>0</v>
      </c>
      <c r="I581" s="75">
        <v>1</v>
      </c>
      <c r="J581">
        <v>63</v>
      </c>
      <c r="K581">
        <v>0</v>
      </c>
      <c r="L581">
        <v>0</v>
      </c>
      <c r="M581">
        <v>0</v>
      </c>
      <c r="N581">
        <v>128</v>
      </c>
      <c r="O581">
        <v>0</v>
      </c>
      <c r="P581">
        <v>0</v>
      </c>
      <c r="Q581">
        <v>12</v>
      </c>
      <c r="R581" s="2">
        <v>1296</v>
      </c>
      <c r="S581" s="2">
        <v>1</v>
      </c>
      <c r="T581" s="2">
        <v>10</v>
      </c>
      <c r="U581" s="75">
        <v>27</v>
      </c>
      <c r="V581" s="2">
        <v>284</v>
      </c>
      <c r="W581" s="2">
        <v>0</v>
      </c>
      <c r="X581" s="2">
        <v>1</v>
      </c>
      <c r="Y581" s="75">
        <v>4</v>
      </c>
      <c r="Z581" s="2">
        <v>235</v>
      </c>
      <c r="AA581" s="2">
        <v>0</v>
      </c>
      <c r="AB581" s="2">
        <v>3</v>
      </c>
      <c r="AC581" s="75">
        <v>4</v>
      </c>
      <c r="AD581" s="2">
        <v>15739</v>
      </c>
      <c r="AE581" s="3">
        <f t="shared" si="9"/>
        <v>0.32841984878327724</v>
      </c>
      <c r="AF581" s="1">
        <v>1</v>
      </c>
      <c r="AG581" s="1" t="s">
        <v>44</v>
      </c>
      <c r="AH581" s="1" t="s">
        <v>41</v>
      </c>
      <c r="AI581" s="1">
        <v>2.82</v>
      </c>
      <c r="AJ581" s="1">
        <v>0</v>
      </c>
      <c r="AK581" s="1" t="s">
        <v>46</v>
      </c>
      <c r="AL581" s="1">
        <v>8</v>
      </c>
      <c r="AM581" s="1">
        <v>6</v>
      </c>
      <c r="AN581" s="1">
        <v>0</v>
      </c>
    </row>
    <row r="582" spans="1:40" hidden="1" x14ac:dyDescent="0.25">
      <c r="A582" s="1">
        <v>25885</v>
      </c>
      <c r="B582" s="1" t="s">
        <v>606</v>
      </c>
      <c r="C582" s="1">
        <v>25</v>
      </c>
      <c r="D582" s="1" t="s">
        <v>499</v>
      </c>
      <c r="E582" s="2">
        <v>2133</v>
      </c>
      <c r="F582" s="2">
        <v>26</v>
      </c>
      <c r="G582" s="2">
        <v>0</v>
      </c>
      <c r="H582" s="2">
        <v>0</v>
      </c>
      <c r="I582" s="75">
        <v>0</v>
      </c>
      <c r="J582">
        <v>23</v>
      </c>
      <c r="K582">
        <v>0</v>
      </c>
      <c r="L582">
        <v>0</v>
      </c>
      <c r="M582">
        <v>0</v>
      </c>
      <c r="N582">
        <v>50</v>
      </c>
      <c r="O582">
        <v>0</v>
      </c>
      <c r="P582">
        <v>0</v>
      </c>
      <c r="Q582">
        <v>0</v>
      </c>
      <c r="R582" s="2">
        <v>890</v>
      </c>
      <c r="S582" s="2">
        <v>1</v>
      </c>
      <c r="T582" s="2">
        <v>6</v>
      </c>
      <c r="U582" s="75">
        <v>7</v>
      </c>
      <c r="V582" s="2">
        <v>156</v>
      </c>
      <c r="W582" s="2">
        <v>0</v>
      </c>
      <c r="X582" s="2">
        <v>1</v>
      </c>
      <c r="Y582" s="75">
        <v>2</v>
      </c>
      <c r="Z582" s="2">
        <v>142</v>
      </c>
      <c r="AA582" s="2">
        <v>0</v>
      </c>
      <c r="AB582" s="2">
        <v>0</v>
      </c>
      <c r="AC582" s="75">
        <v>0</v>
      </c>
      <c r="AD582" s="2">
        <v>14440</v>
      </c>
      <c r="AE582" s="3">
        <f t="shared" si="9"/>
        <v>0.14771468144044322</v>
      </c>
      <c r="AF582" s="1">
        <v>0</v>
      </c>
      <c r="AG582" s="1" t="s">
        <v>44</v>
      </c>
      <c r="AH582" s="1" t="s">
        <v>45</v>
      </c>
      <c r="AI582" s="1">
        <v>2.82</v>
      </c>
      <c r="AJ582" s="1">
        <v>0</v>
      </c>
      <c r="AK582" s="1" t="s">
        <v>46</v>
      </c>
      <c r="AL582" s="1">
        <v>1</v>
      </c>
      <c r="AM582" s="1">
        <v>3</v>
      </c>
      <c r="AN582" s="1">
        <v>0</v>
      </c>
    </row>
    <row r="583" spans="1:40" hidden="1" x14ac:dyDescent="0.25">
      <c r="A583" s="1">
        <v>25898</v>
      </c>
      <c r="B583" s="1" t="s">
        <v>607</v>
      </c>
      <c r="C583" s="1">
        <v>25</v>
      </c>
      <c r="D583" s="1" t="s">
        <v>499</v>
      </c>
      <c r="E583" s="2">
        <v>183</v>
      </c>
      <c r="F583" s="2">
        <v>1</v>
      </c>
      <c r="G583" s="2">
        <v>0</v>
      </c>
      <c r="H583" s="2">
        <v>0</v>
      </c>
      <c r="I583" s="75">
        <v>0</v>
      </c>
      <c r="J583">
        <v>6</v>
      </c>
      <c r="K583">
        <v>0</v>
      </c>
      <c r="L583">
        <v>0</v>
      </c>
      <c r="M583">
        <v>0</v>
      </c>
      <c r="N583">
        <v>2</v>
      </c>
      <c r="O583">
        <v>0</v>
      </c>
      <c r="P583">
        <v>0</v>
      </c>
      <c r="Q583">
        <v>0</v>
      </c>
      <c r="R583" s="2">
        <v>50</v>
      </c>
      <c r="S583" s="2">
        <v>0</v>
      </c>
      <c r="T583" s="2">
        <v>1</v>
      </c>
      <c r="U583" s="75">
        <v>1</v>
      </c>
      <c r="V583" s="2">
        <v>7</v>
      </c>
      <c r="W583" s="2">
        <v>0</v>
      </c>
      <c r="X583" s="2">
        <v>0</v>
      </c>
      <c r="Y583" s="75">
        <v>0</v>
      </c>
      <c r="Z583" s="2">
        <v>8</v>
      </c>
      <c r="AA583" s="2">
        <v>0</v>
      </c>
      <c r="AB583" s="2">
        <v>0</v>
      </c>
      <c r="AC583" s="75">
        <v>0</v>
      </c>
      <c r="AD583" s="2">
        <v>5615</v>
      </c>
      <c r="AE583" s="3">
        <f t="shared" si="9"/>
        <v>3.2591273374888693E-2</v>
      </c>
      <c r="AF583" s="1">
        <v>0</v>
      </c>
      <c r="AG583" s="1" t="s">
        <v>40</v>
      </c>
      <c r="AH583" s="1" t="s">
        <v>45</v>
      </c>
      <c r="AI583" s="1">
        <v>2.82</v>
      </c>
      <c r="AJ583" s="1">
        <v>0</v>
      </c>
      <c r="AK583" s="1" t="s">
        <v>46</v>
      </c>
      <c r="AL583" s="1">
        <v>1</v>
      </c>
      <c r="AM583" s="1">
        <v>1</v>
      </c>
      <c r="AN583" s="1">
        <v>0</v>
      </c>
    </row>
    <row r="584" spans="1:40" hidden="1" x14ac:dyDescent="0.25">
      <c r="A584" s="1">
        <v>25899</v>
      </c>
      <c r="B584" s="1" t="s">
        <v>608</v>
      </c>
      <c r="C584" s="1">
        <v>25</v>
      </c>
      <c r="D584" s="1" t="s">
        <v>499</v>
      </c>
      <c r="E584" s="2">
        <v>2949</v>
      </c>
      <c r="F584" s="2">
        <v>60</v>
      </c>
      <c r="G584" s="2">
        <v>0</v>
      </c>
      <c r="H584" s="2">
        <v>1</v>
      </c>
      <c r="I584" s="75">
        <v>2</v>
      </c>
      <c r="J584">
        <v>57</v>
      </c>
      <c r="K584">
        <v>0</v>
      </c>
      <c r="L584">
        <v>0</v>
      </c>
      <c r="M584">
        <v>3</v>
      </c>
      <c r="N584">
        <v>123</v>
      </c>
      <c r="O584">
        <v>0</v>
      </c>
      <c r="P584">
        <v>10</v>
      </c>
      <c r="Q584">
        <v>13</v>
      </c>
      <c r="R584" s="2">
        <v>580</v>
      </c>
      <c r="S584" s="2">
        <v>6</v>
      </c>
      <c r="T584" s="2">
        <v>23</v>
      </c>
      <c r="U584" s="75">
        <v>48</v>
      </c>
      <c r="V584" s="2">
        <v>168</v>
      </c>
      <c r="W584" s="2">
        <v>0</v>
      </c>
      <c r="X584" s="2">
        <v>5</v>
      </c>
      <c r="Y584" s="75">
        <v>21</v>
      </c>
      <c r="Z584" s="2">
        <v>272</v>
      </c>
      <c r="AA584" s="2">
        <v>0</v>
      </c>
      <c r="AB584" s="2">
        <v>15</v>
      </c>
      <c r="AC584" s="75">
        <v>30</v>
      </c>
      <c r="AD584" s="2">
        <v>160629</v>
      </c>
      <c r="AE584" s="3">
        <f t="shared" si="9"/>
        <v>1.835907588293521E-2</v>
      </c>
      <c r="AF584" s="1">
        <v>0</v>
      </c>
      <c r="AG584" s="1" t="s">
        <v>40</v>
      </c>
      <c r="AH584" s="1" t="s">
        <v>45</v>
      </c>
      <c r="AI584" s="1">
        <v>2.82</v>
      </c>
      <c r="AJ584" s="1">
        <v>1</v>
      </c>
      <c r="AK584" s="1" t="s">
        <v>42</v>
      </c>
      <c r="AL584" s="1">
        <v>31</v>
      </c>
      <c r="AM584" s="1">
        <v>43</v>
      </c>
      <c r="AN584" s="1">
        <v>0</v>
      </c>
    </row>
    <row r="585" spans="1:40" x14ac:dyDescent="0.25">
      <c r="A585" s="1">
        <f>C585</f>
        <v>25</v>
      </c>
      <c r="B585" s="1" t="s">
        <v>171</v>
      </c>
      <c r="C585" s="1">
        <f>C584</f>
        <v>25</v>
      </c>
      <c r="D585" s="1" t="str">
        <f>D584</f>
        <v>Cundinamarca</v>
      </c>
      <c r="E585" s="2">
        <v>163578</v>
      </c>
      <c r="F585" s="2">
        <v>2979</v>
      </c>
      <c r="G585" s="2">
        <v>16</v>
      </c>
      <c r="H585" s="2">
        <v>69</v>
      </c>
      <c r="I585" s="2">
        <v>127</v>
      </c>
      <c r="J585" s="2">
        <v>1287</v>
      </c>
      <c r="K585" s="2">
        <v>3</v>
      </c>
      <c r="L585" s="2">
        <v>34</v>
      </c>
      <c r="M585" s="2">
        <v>37</v>
      </c>
      <c r="N585" s="2">
        <v>6043</v>
      </c>
      <c r="O585" s="2">
        <v>8</v>
      </c>
      <c r="P585" s="2">
        <v>766</v>
      </c>
      <c r="Q585" s="2">
        <v>1019</v>
      </c>
      <c r="R585" s="2">
        <v>42275</v>
      </c>
      <c r="S585" s="2">
        <v>69</v>
      </c>
      <c r="T585" s="2">
        <v>2036</v>
      </c>
      <c r="U585" s="2">
        <v>2732</v>
      </c>
      <c r="V585" s="2">
        <v>12460</v>
      </c>
      <c r="W585" s="2">
        <v>12</v>
      </c>
      <c r="X585" s="2">
        <v>586</v>
      </c>
      <c r="Y585" s="2">
        <v>759</v>
      </c>
      <c r="Z585" s="2">
        <v>12703</v>
      </c>
      <c r="AA585" s="2">
        <v>10</v>
      </c>
      <c r="AB585" s="2">
        <v>773</v>
      </c>
      <c r="AC585" s="2">
        <v>1049</v>
      </c>
      <c r="AD585" s="2">
        <v>3553293</v>
      </c>
      <c r="AE585" s="3">
        <f t="shared" si="9"/>
        <v>4.6035606970773309E-2</v>
      </c>
      <c r="AF585" s="1">
        <f>SUM(AF469:AF584)</f>
        <v>3</v>
      </c>
      <c r="AG585" s="1" t="s">
        <v>44</v>
      </c>
      <c r="AH585" s="1" t="s">
        <v>41</v>
      </c>
      <c r="AI585" s="1">
        <v>2.82</v>
      </c>
      <c r="AJ585" s="1">
        <v>10</v>
      </c>
      <c r="AK585" s="1" t="s">
        <v>172</v>
      </c>
      <c r="AL585" s="1">
        <v>763</v>
      </c>
      <c r="AM585" s="1">
        <v>977</v>
      </c>
      <c r="AN585" s="1">
        <v>1</v>
      </c>
    </row>
    <row r="586" spans="1:40" hidden="1" x14ac:dyDescent="0.25">
      <c r="A586" s="1">
        <v>27001</v>
      </c>
      <c r="B586" s="1" t="s">
        <v>609</v>
      </c>
      <c r="C586" s="1">
        <v>27</v>
      </c>
      <c r="D586" s="1" t="s">
        <v>610</v>
      </c>
      <c r="E586" s="2">
        <v>58660</v>
      </c>
      <c r="F586" s="2">
        <v>592</v>
      </c>
      <c r="G586" s="2">
        <v>0</v>
      </c>
      <c r="H586" s="2">
        <v>147</v>
      </c>
      <c r="I586" s="75">
        <v>883</v>
      </c>
      <c r="J586">
        <v>356</v>
      </c>
      <c r="K586">
        <v>0</v>
      </c>
      <c r="L586">
        <v>184</v>
      </c>
      <c r="M586">
        <v>648</v>
      </c>
      <c r="N586">
        <v>1120</v>
      </c>
      <c r="O586">
        <v>4</v>
      </c>
      <c r="P586">
        <v>1764</v>
      </c>
      <c r="Q586">
        <v>11406</v>
      </c>
      <c r="R586" s="2">
        <v>6553</v>
      </c>
      <c r="S586" s="2">
        <v>7</v>
      </c>
      <c r="T586" s="2">
        <v>2231</v>
      </c>
      <c r="U586" s="75">
        <v>25674</v>
      </c>
      <c r="V586" s="2">
        <v>1351</v>
      </c>
      <c r="W586" s="2">
        <v>1</v>
      </c>
      <c r="X586" s="2">
        <v>503</v>
      </c>
      <c r="Y586" s="75">
        <v>4490</v>
      </c>
      <c r="Z586" s="2">
        <v>765</v>
      </c>
      <c r="AA586" s="2">
        <v>5</v>
      </c>
      <c r="AB586" s="2">
        <v>370</v>
      </c>
      <c r="AC586" s="75">
        <v>4673</v>
      </c>
      <c r="AD586" s="2">
        <v>144610</v>
      </c>
      <c r="AE586" s="3">
        <f t="shared" si="9"/>
        <v>0.40564276329437798</v>
      </c>
      <c r="AF586" s="1">
        <v>1</v>
      </c>
      <c r="AG586" s="1" t="s">
        <v>44</v>
      </c>
      <c r="AH586" s="1" t="s">
        <v>45</v>
      </c>
      <c r="AI586" s="1">
        <v>3.15</v>
      </c>
      <c r="AJ586" s="1">
        <v>1</v>
      </c>
      <c r="AK586" s="1" t="s">
        <v>42</v>
      </c>
      <c r="AL586" s="1">
        <v>265</v>
      </c>
      <c r="AM586" s="1">
        <v>511</v>
      </c>
      <c r="AN586" s="1">
        <v>0</v>
      </c>
    </row>
    <row r="587" spans="1:40" hidden="1" x14ac:dyDescent="0.25">
      <c r="A587" s="1">
        <v>27006</v>
      </c>
      <c r="B587" s="1" t="s">
        <v>611</v>
      </c>
      <c r="C587" s="1">
        <v>27</v>
      </c>
      <c r="D587" s="1" t="s">
        <v>610</v>
      </c>
      <c r="E587" s="2">
        <v>9566</v>
      </c>
      <c r="F587" s="2">
        <v>231</v>
      </c>
      <c r="G587" s="2">
        <v>0</v>
      </c>
      <c r="H587" s="2">
        <v>4</v>
      </c>
      <c r="I587" s="75">
        <v>99</v>
      </c>
      <c r="J587">
        <v>74</v>
      </c>
      <c r="K587">
        <v>0</v>
      </c>
      <c r="L587">
        <v>3</v>
      </c>
      <c r="M587">
        <v>28</v>
      </c>
      <c r="N587">
        <v>205</v>
      </c>
      <c r="O587">
        <v>0</v>
      </c>
      <c r="P587">
        <v>92</v>
      </c>
      <c r="Q587">
        <v>517</v>
      </c>
      <c r="R587" s="2">
        <v>2094</v>
      </c>
      <c r="S587" s="2">
        <v>0</v>
      </c>
      <c r="T587" s="2">
        <v>155</v>
      </c>
      <c r="U587" s="75">
        <v>2140</v>
      </c>
      <c r="V587" s="2">
        <v>321</v>
      </c>
      <c r="W587" s="2">
        <v>0</v>
      </c>
      <c r="X587" s="2">
        <v>17</v>
      </c>
      <c r="Y587" s="75">
        <v>287</v>
      </c>
      <c r="Z587" s="2">
        <v>158</v>
      </c>
      <c r="AA587" s="2">
        <v>0</v>
      </c>
      <c r="AB587" s="2">
        <v>17</v>
      </c>
      <c r="AC587" s="75">
        <v>334</v>
      </c>
      <c r="AD587" s="2">
        <v>15868</v>
      </c>
      <c r="AE587" s="3">
        <f t="shared" si="9"/>
        <v>0.60284850012603985</v>
      </c>
      <c r="AF587" s="1">
        <v>0</v>
      </c>
      <c r="AG587" s="1" t="s">
        <v>44</v>
      </c>
      <c r="AH587" s="1" t="s">
        <v>41</v>
      </c>
      <c r="AI587" s="1">
        <v>3.15</v>
      </c>
      <c r="AJ587" s="1">
        <v>0</v>
      </c>
      <c r="AK587" s="1" t="s">
        <v>46</v>
      </c>
      <c r="AL587" s="1">
        <v>1</v>
      </c>
      <c r="AM587" s="1">
        <v>1</v>
      </c>
      <c r="AN587" s="1">
        <v>1</v>
      </c>
    </row>
    <row r="588" spans="1:40" hidden="1" x14ac:dyDescent="0.25">
      <c r="A588" s="1">
        <v>27025</v>
      </c>
      <c r="B588" s="1" t="s">
        <v>612</v>
      </c>
      <c r="C588" s="1">
        <v>27</v>
      </c>
      <c r="D588" s="1" t="s">
        <v>610</v>
      </c>
      <c r="E588" s="2">
        <v>14264</v>
      </c>
      <c r="F588" s="2">
        <v>218</v>
      </c>
      <c r="G588" s="2">
        <v>0</v>
      </c>
      <c r="H588" s="2">
        <v>602</v>
      </c>
      <c r="I588" s="75">
        <v>102</v>
      </c>
      <c r="J588">
        <v>79</v>
      </c>
      <c r="K588">
        <v>0</v>
      </c>
      <c r="L588">
        <v>414</v>
      </c>
      <c r="M588">
        <v>78</v>
      </c>
      <c r="N588">
        <v>146</v>
      </c>
      <c r="O588">
        <v>0</v>
      </c>
      <c r="P588">
        <v>3233</v>
      </c>
      <c r="Q588">
        <v>1326</v>
      </c>
      <c r="R588" s="2">
        <v>916</v>
      </c>
      <c r="S588" s="2">
        <v>0</v>
      </c>
      <c r="T588" s="2">
        <v>4450</v>
      </c>
      <c r="U588" s="75">
        <v>2475</v>
      </c>
      <c r="V588" s="2">
        <v>95</v>
      </c>
      <c r="W588" s="2">
        <v>0</v>
      </c>
      <c r="X588" s="2">
        <v>841</v>
      </c>
      <c r="Y588" s="75">
        <v>387</v>
      </c>
      <c r="Z588" s="2">
        <v>34</v>
      </c>
      <c r="AA588" s="2">
        <v>0</v>
      </c>
      <c r="AB588" s="2">
        <v>302</v>
      </c>
      <c r="AC588" s="75">
        <v>461</v>
      </c>
      <c r="AD588" s="2">
        <v>31267</v>
      </c>
      <c r="AE588" s="3">
        <f t="shared" si="9"/>
        <v>0.45619982729395209</v>
      </c>
      <c r="AF588" s="1">
        <v>0</v>
      </c>
      <c r="AG588" s="1" t="s">
        <v>44</v>
      </c>
      <c r="AH588" s="1" t="s">
        <v>45</v>
      </c>
      <c r="AI588" s="1">
        <v>3.15</v>
      </c>
      <c r="AJ588" s="1">
        <v>0</v>
      </c>
      <c r="AK588" s="1" t="s">
        <v>46</v>
      </c>
      <c r="AL588" s="1">
        <v>44</v>
      </c>
      <c r="AM588" s="1">
        <v>89</v>
      </c>
      <c r="AN588" s="1">
        <v>1</v>
      </c>
    </row>
    <row r="589" spans="1:40" hidden="1" x14ac:dyDescent="0.25">
      <c r="A589" s="1">
        <v>27050</v>
      </c>
      <c r="B589" s="1" t="s">
        <v>613</v>
      </c>
      <c r="C589" s="1">
        <v>27</v>
      </c>
      <c r="D589" s="1" t="s">
        <v>610</v>
      </c>
      <c r="E589" s="2">
        <v>2336</v>
      </c>
      <c r="F589" s="2">
        <v>25</v>
      </c>
      <c r="G589" s="2">
        <v>0</v>
      </c>
      <c r="H589" s="2">
        <v>7</v>
      </c>
      <c r="I589" s="75">
        <v>40</v>
      </c>
      <c r="J589">
        <v>14</v>
      </c>
      <c r="K589">
        <v>0</v>
      </c>
      <c r="L589">
        <v>3</v>
      </c>
      <c r="M589">
        <v>36</v>
      </c>
      <c r="N589">
        <v>66</v>
      </c>
      <c r="O589">
        <v>0</v>
      </c>
      <c r="P589">
        <v>12</v>
      </c>
      <c r="Q589">
        <v>690</v>
      </c>
      <c r="R589" s="2">
        <v>264</v>
      </c>
      <c r="S589" s="2">
        <v>1</v>
      </c>
      <c r="T589" s="2">
        <v>23</v>
      </c>
      <c r="U589" s="75">
        <v>1307</v>
      </c>
      <c r="V589" s="2">
        <v>50</v>
      </c>
      <c r="W589" s="2">
        <v>0</v>
      </c>
      <c r="X589" s="2">
        <v>4</v>
      </c>
      <c r="Y589" s="75">
        <v>212</v>
      </c>
      <c r="Z589" s="2">
        <v>39</v>
      </c>
      <c r="AA589" s="2">
        <v>0</v>
      </c>
      <c r="AB589" s="2">
        <v>6</v>
      </c>
      <c r="AC589" s="75">
        <v>342</v>
      </c>
      <c r="AD589" s="2">
        <v>6841</v>
      </c>
      <c r="AE589" s="3">
        <f t="shared" si="9"/>
        <v>0.34147054524192372</v>
      </c>
      <c r="AF589" s="1">
        <v>0</v>
      </c>
      <c r="AG589" s="1" t="s">
        <v>40</v>
      </c>
      <c r="AH589" s="1" t="s">
        <v>45</v>
      </c>
      <c r="AI589" s="1">
        <v>3.15</v>
      </c>
      <c r="AJ589" s="1">
        <v>0</v>
      </c>
      <c r="AK589" s="1" t="s">
        <v>46</v>
      </c>
      <c r="AL589" s="1">
        <v>8</v>
      </c>
      <c r="AM589" s="1">
        <v>11</v>
      </c>
      <c r="AN589" s="1">
        <v>0</v>
      </c>
    </row>
    <row r="590" spans="1:40" hidden="1" x14ac:dyDescent="0.25">
      <c r="A590" s="1">
        <v>27073</v>
      </c>
      <c r="B590" s="1" t="s">
        <v>614</v>
      </c>
      <c r="C590" s="1">
        <v>27</v>
      </c>
      <c r="D590" s="1" t="s">
        <v>610</v>
      </c>
      <c r="E590" s="2">
        <v>5661</v>
      </c>
      <c r="F590" s="2">
        <v>71</v>
      </c>
      <c r="G590" s="2">
        <v>0</v>
      </c>
      <c r="H590" s="2">
        <v>283</v>
      </c>
      <c r="I590" s="75">
        <v>43</v>
      </c>
      <c r="J590">
        <v>47</v>
      </c>
      <c r="K590">
        <v>0</v>
      </c>
      <c r="L590">
        <v>118</v>
      </c>
      <c r="M590">
        <v>17</v>
      </c>
      <c r="N590">
        <v>64</v>
      </c>
      <c r="O590">
        <v>0</v>
      </c>
      <c r="P590">
        <v>1389</v>
      </c>
      <c r="Q590">
        <v>256</v>
      </c>
      <c r="R590" s="2">
        <v>204</v>
      </c>
      <c r="S590" s="2">
        <v>0</v>
      </c>
      <c r="T590" s="2">
        <v>1532</v>
      </c>
      <c r="U590" s="75">
        <v>878</v>
      </c>
      <c r="V590" s="2">
        <v>49</v>
      </c>
      <c r="W590" s="2">
        <v>0</v>
      </c>
      <c r="X590" s="2">
        <v>237</v>
      </c>
      <c r="Y590" s="75">
        <v>125</v>
      </c>
      <c r="Z590" s="2">
        <v>19</v>
      </c>
      <c r="AA590" s="2">
        <v>0</v>
      </c>
      <c r="AB590" s="2">
        <v>89</v>
      </c>
      <c r="AC590" s="75">
        <v>203</v>
      </c>
      <c r="AD590" s="2">
        <v>11843</v>
      </c>
      <c r="AE590" s="3">
        <f t="shared" si="9"/>
        <v>0.47800388415097528</v>
      </c>
      <c r="AF590" s="1">
        <v>0</v>
      </c>
      <c r="AG590" s="1" t="s">
        <v>44</v>
      </c>
      <c r="AH590" s="1" t="s">
        <v>41</v>
      </c>
      <c r="AI590" s="1">
        <v>3.15</v>
      </c>
      <c r="AJ590" s="1">
        <v>0</v>
      </c>
      <c r="AK590" s="1" t="s">
        <v>46</v>
      </c>
      <c r="AL590" s="1">
        <v>1</v>
      </c>
      <c r="AM590" s="1">
        <v>1</v>
      </c>
      <c r="AN590" s="1">
        <v>0</v>
      </c>
    </row>
    <row r="591" spans="1:40" hidden="1" x14ac:dyDescent="0.25">
      <c r="A591" s="1">
        <v>27075</v>
      </c>
      <c r="B591" s="1" t="s">
        <v>615</v>
      </c>
      <c r="C591" s="1">
        <v>27</v>
      </c>
      <c r="D591" s="1" t="s">
        <v>610</v>
      </c>
      <c r="E591" s="2">
        <v>5010</v>
      </c>
      <c r="F591" s="2">
        <v>51</v>
      </c>
      <c r="G591" s="2">
        <v>0</v>
      </c>
      <c r="H591" s="2">
        <v>52</v>
      </c>
      <c r="I591" s="75">
        <v>60</v>
      </c>
      <c r="J591">
        <v>47</v>
      </c>
      <c r="K591">
        <v>0</v>
      </c>
      <c r="L591">
        <v>42</v>
      </c>
      <c r="M591">
        <v>34</v>
      </c>
      <c r="N591">
        <v>94</v>
      </c>
      <c r="O591">
        <v>0</v>
      </c>
      <c r="P591">
        <v>721</v>
      </c>
      <c r="Q591">
        <v>361</v>
      </c>
      <c r="R591" s="2">
        <v>518</v>
      </c>
      <c r="S591" s="2">
        <v>0</v>
      </c>
      <c r="T591" s="2">
        <v>829</v>
      </c>
      <c r="U591" s="75">
        <v>1110</v>
      </c>
      <c r="V591" s="2">
        <v>64</v>
      </c>
      <c r="W591" s="2">
        <v>0</v>
      </c>
      <c r="X591" s="2">
        <v>166</v>
      </c>
      <c r="Y591" s="75">
        <v>184</v>
      </c>
      <c r="Z591" s="2">
        <v>85</v>
      </c>
      <c r="AA591" s="2">
        <v>0</v>
      </c>
      <c r="AB591" s="2">
        <v>32</v>
      </c>
      <c r="AC591" s="75">
        <v>276</v>
      </c>
      <c r="AD591" s="2">
        <v>11477</v>
      </c>
      <c r="AE591" s="3">
        <f t="shared" si="9"/>
        <v>0.43652522436176699</v>
      </c>
      <c r="AF591" s="1">
        <v>0</v>
      </c>
      <c r="AG591" s="1" t="s">
        <v>44</v>
      </c>
      <c r="AH591" s="1" t="s">
        <v>45</v>
      </c>
      <c r="AI591" s="1">
        <v>3.15</v>
      </c>
      <c r="AJ591" s="1">
        <v>0</v>
      </c>
      <c r="AK591" s="1" t="s">
        <v>46</v>
      </c>
      <c r="AL591" s="1">
        <v>5</v>
      </c>
      <c r="AM591" s="1">
        <v>9</v>
      </c>
      <c r="AN591" s="1">
        <v>1</v>
      </c>
    </row>
    <row r="592" spans="1:40" hidden="1" x14ac:dyDescent="0.25">
      <c r="A592" s="1">
        <v>27077</v>
      </c>
      <c r="B592" s="1" t="s">
        <v>616</v>
      </c>
      <c r="C592" s="1">
        <v>27</v>
      </c>
      <c r="D592" s="1" t="s">
        <v>610</v>
      </c>
      <c r="E592" s="2">
        <v>9990</v>
      </c>
      <c r="F592" s="2">
        <v>175</v>
      </c>
      <c r="G592" s="2">
        <v>0</v>
      </c>
      <c r="H592" s="2">
        <v>186</v>
      </c>
      <c r="I592" s="75">
        <v>53</v>
      </c>
      <c r="J592">
        <v>80</v>
      </c>
      <c r="K592">
        <v>0</v>
      </c>
      <c r="L592">
        <v>138</v>
      </c>
      <c r="M592">
        <v>32</v>
      </c>
      <c r="N592">
        <v>351</v>
      </c>
      <c r="O592">
        <v>0</v>
      </c>
      <c r="P592">
        <v>1656</v>
      </c>
      <c r="Q592">
        <v>503</v>
      </c>
      <c r="R592" s="2">
        <v>1708</v>
      </c>
      <c r="S592" s="2">
        <v>0</v>
      </c>
      <c r="T592" s="2">
        <v>2630</v>
      </c>
      <c r="U592" s="75">
        <v>1237</v>
      </c>
      <c r="V592" s="2">
        <v>239</v>
      </c>
      <c r="W592" s="2">
        <v>0</v>
      </c>
      <c r="X592" s="2">
        <v>339</v>
      </c>
      <c r="Y592" s="75">
        <v>162</v>
      </c>
      <c r="Z592" s="2">
        <v>122</v>
      </c>
      <c r="AA592" s="2">
        <v>0</v>
      </c>
      <c r="AB592" s="2">
        <v>61</v>
      </c>
      <c r="AC592" s="75">
        <v>272</v>
      </c>
      <c r="AD592" s="2">
        <v>33930</v>
      </c>
      <c r="AE592" s="3">
        <f t="shared" si="9"/>
        <v>0.29442970822281167</v>
      </c>
      <c r="AF592" s="1">
        <v>0</v>
      </c>
      <c r="AG592" s="1" t="s">
        <v>44</v>
      </c>
      <c r="AH592" s="1" t="s">
        <v>45</v>
      </c>
      <c r="AI592" s="1">
        <v>3.15</v>
      </c>
      <c r="AJ592" s="1">
        <v>0</v>
      </c>
      <c r="AK592" s="1" t="s">
        <v>46</v>
      </c>
      <c r="AL592" s="1">
        <v>58</v>
      </c>
      <c r="AM592" s="1">
        <v>45</v>
      </c>
      <c r="AN592" s="1">
        <v>1</v>
      </c>
    </row>
    <row r="593" spans="1:40" hidden="1" x14ac:dyDescent="0.25">
      <c r="A593" s="1">
        <v>27099</v>
      </c>
      <c r="B593" s="1" t="s">
        <v>617</v>
      </c>
      <c r="C593" s="1">
        <v>27</v>
      </c>
      <c r="D593" s="1" t="s">
        <v>610</v>
      </c>
      <c r="E593" s="2">
        <v>9698</v>
      </c>
      <c r="F593" s="2">
        <v>116</v>
      </c>
      <c r="G593" s="2">
        <v>0</v>
      </c>
      <c r="H593" s="2">
        <v>165</v>
      </c>
      <c r="I593" s="75">
        <v>68</v>
      </c>
      <c r="J593">
        <v>41</v>
      </c>
      <c r="K593">
        <v>0</v>
      </c>
      <c r="L593">
        <v>109</v>
      </c>
      <c r="M593">
        <v>30</v>
      </c>
      <c r="N593">
        <v>56</v>
      </c>
      <c r="O593">
        <v>0</v>
      </c>
      <c r="P593">
        <v>1334</v>
      </c>
      <c r="Q593">
        <v>391</v>
      </c>
      <c r="R593" s="2">
        <v>585</v>
      </c>
      <c r="S593" s="2">
        <v>0</v>
      </c>
      <c r="T593" s="2">
        <v>2851</v>
      </c>
      <c r="U593" s="75">
        <v>1240</v>
      </c>
      <c r="V593" s="2">
        <v>81</v>
      </c>
      <c r="W593" s="2">
        <v>0</v>
      </c>
      <c r="X593" s="2">
        <v>427</v>
      </c>
      <c r="Y593" s="75">
        <v>198</v>
      </c>
      <c r="Z593" s="2">
        <v>15</v>
      </c>
      <c r="AA593" s="2">
        <v>0</v>
      </c>
      <c r="AB593" s="2">
        <v>207</v>
      </c>
      <c r="AC593" s="75">
        <v>163</v>
      </c>
      <c r="AD593" s="2">
        <v>13719</v>
      </c>
      <c r="AE593" s="3">
        <f t="shared" si="9"/>
        <v>0.70690283548363586</v>
      </c>
      <c r="AF593" s="1">
        <v>0</v>
      </c>
      <c r="AG593" s="1" t="s">
        <v>44</v>
      </c>
      <c r="AH593" s="1" t="s">
        <v>41</v>
      </c>
      <c r="AI593" s="1">
        <v>3.15</v>
      </c>
      <c r="AJ593" s="1">
        <v>0</v>
      </c>
      <c r="AK593" s="1" t="s">
        <v>46</v>
      </c>
      <c r="AL593" s="1">
        <v>27</v>
      </c>
      <c r="AM593" s="1">
        <v>14</v>
      </c>
      <c r="AN593" s="1">
        <v>1</v>
      </c>
    </row>
    <row r="594" spans="1:40" hidden="1" x14ac:dyDescent="0.25">
      <c r="A594" s="1">
        <v>27135</v>
      </c>
      <c r="B594" s="1" t="s">
        <v>618</v>
      </c>
      <c r="C594" s="1">
        <v>27</v>
      </c>
      <c r="D594" s="1" t="s">
        <v>610</v>
      </c>
      <c r="E594" s="2">
        <v>1889</v>
      </c>
      <c r="F594" s="2">
        <v>22</v>
      </c>
      <c r="G594" s="2">
        <v>0</v>
      </c>
      <c r="H594" s="2">
        <v>7</v>
      </c>
      <c r="I594" s="75">
        <v>34</v>
      </c>
      <c r="J594">
        <v>21</v>
      </c>
      <c r="K594">
        <v>0</v>
      </c>
      <c r="L594">
        <v>4</v>
      </c>
      <c r="M594">
        <v>48</v>
      </c>
      <c r="N594">
        <v>163</v>
      </c>
      <c r="O594">
        <v>0</v>
      </c>
      <c r="P594">
        <v>25</v>
      </c>
      <c r="Q594">
        <v>1148</v>
      </c>
      <c r="R594" s="2">
        <v>337</v>
      </c>
      <c r="S594" s="2">
        <v>0</v>
      </c>
      <c r="T594" s="2">
        <v>52</v>
      </c>
      <c r="U594" s="75">
        <v>1609</v>
      </c>
      <c r="V594" s="2">
        <v>43</v>
      </c>
      <c r="W594" s="2">
        <v>0</v>
      </c>
      <c r="X594" s="2">
        <v>6</v>
      </c>
      <c r="Y594" s="75">
        <v>268</v>
      </c>
      <c r="Z594" s="2">
        <v>30</v>
      </c>
      <c r="AA594" s="2">
        <v>0</v>
      </c>
      <c r="AB594" s="2">
        <v>5</v>
      </c>
      <c r="AC594" s="75">
        <v>164</v>
      </c>
      <c r="AD594" s="2">
        <v>6906</v>
      </c>
      <c r="AE594" s="3">
        <f t="shared" si="9"/>
        <v>0.27353026353895166</v>
      </c>
      <c r="AF594" s="1">
        <v>0</v>
      </c>
      <c r="AG594" s="1" t="s">
        <v>40</v>
      </c>
      <c r="AH594" s="1" t="s">
        <v>45</v>
      </c>
      <c r="AI594" s="1">
        <v>3.15</v>
      </c>
      <c r="AJ594" s="1">
        <v>0</v>
      </c>
      <c r="AK594" s="1" t="s">
        <v>46</v>
      </c>
      <c r="AL594" s="1">
        <v>42</v>
      </c>
      <c r="AM594" s="1">
        <v>65</v>
      </c>
      <c r="AN594" s="1">
        <v>0</v>
      </c>
    </row>
    <row r="595" spans="1:40" hidden="1" x14ac:dyDescent="0.25">
      <c r="A595" s="1">
        <v>27150</v>
      </c>
      <c r="B595" s="1" t="s">
        <v>619</v>
      </c>
      <c r="C595" s="1">
        <v>27</v>
      </c>
      <c r="D595" s="1" t="s">
        <v>610</v>
      </c>
      <c r="E595" s="2">
        <v>8068</v>
      </c>
      <c r="F595" s="2">
        <v>226</v>
      </c>
      <c r="G595" s="2">
        <v>0</v>
      </c>
      <c r="H595" s="2">
        <v>48</v>
      </c>
      <c r="I595" s="75">
        <v>86</v>
      </c>
      <c r="J595">
        <v>62</v>
      </c>
      <c r="K595">
        <v>0</v>
      </c>
      <c r="L595">
        <v>49</v>
      </c>
      <c r="M595">
        <v>54</v>
      </c>
      <c r="N595">
        <v>112</v>
      </c>
      <c r="O595">
        <v>0</v>
      </c>
      <c r="P595">
        <v>249</v>
      </c>
      <c r="Q595">
        <v>859</v>
      </c>
      <c r="R595" s="2">
        <v>1473</v>
      </c>
      <c r="S595" s="2">
        <v>2</v>
      </c>
      <c r="T595" s="2">
        <v>719</v>
      </c>
      <c r="U595" s="75">
        <v>2712</v>
      </c>
      <c r="V595" s="2">
        <v>152</v>
      </c>
      <c r="W595" s="2">
        <v>0</v>
      </c>
      <c r="X595" s="2">
        <v>90</v>
      </c>
      <c r="Y595" s="75">
        <v>242</v>
      </c>
      <c r="Z595" s="2">
        <v>134</v>
      </c>
      <c r="AA595" s="2">
        <v>0</v>
      </c>
      <c r="AB595" s="2">
        <v>21</v>
      </c>
      <c r="AC595" s="75">
        <v>483</v>
      </c>
      <c r="AD595" s="2">
        <v>22154</v>
      </c>
      <c r="AE595" s="3">
        <f t="shared" si="9"/>
        <v>0.36417802654148235</v>
      </c>
      <c r="AF595" s="1">
        <v>0</v>
      </c>
      <c r="AG595" s="1" t="s">
        <v>44</v>
      </c>
      <c r="AH595" s="1" t="s">
        <v>41</v>
      </c>
      <c r="AI595" s="1">
        <v>3.15</v>
      </c>
      <c r="AJ595" s="1">
        <v>0</v>
      </c>
      <c r="AK595" s="1" t="s">
        <v>46</v>
      </c>
      <c r="AL595" s="1">
        <v>1</v>
      </c>
      <c r="AM595" s="1">
        <v>6</v>
      </c>
      <c r="AN595" s="1">
        <v>1</v>
      </c>
    </row>
    <row r="596" spans="1:40" hidden="1" x14ac:dyDescent="0.25">
      <c r="A596" s="1">
        <v>27160</v>
      </c>
      <c r="B596" s="1" t="s">
        <v>620</v>
      </c>
      <c r="C596" s="1">
        <v>27</v>
      </c>
      <c r="D596" s="1" t="s">
        <v>610</v>
      </c>
      <c r="E596" s="2">
        <v>873</v>
      </c>
      <c r="F596" s="2">
        <v>9</v>
      </c>
      <c r="G596" s="2">
        <v>0</v>
      </c>
      <c r="H596" s="2">
        <v>4</v>
      </c>
      <c r="I596" s="75">
        <v>15</v>
      </c>
      <c r="J596">
        <v>10</v>
      </c>
      <c r="K596">
        <v>0</v>
      </c>
      <c r="L596">
        <v>2</v>
      </c>
      <c r="M596">
        <v>12</v>
      </c>
      <c r="N596">
        <v>34</v>
      </c>
      <c r="O596">
        <v>0</v>
      </c>
      <c r="P596">
        <v>32</v>
      </c>
      <c r="Q596">
        <v>157</v>
      </c>
      <c r="R596" s="2">
        <v>148</v>
      </c>
      <c r="S596" s="2">
        <v>0</v>
      </c>
      <c r="T596" s="2">
        <v>50</v>
      </c>
      <c r="U596" s="75">
        <v>401</v>
      </c>
      <c r="V596" s="2">
        <v>37</v>
      </c>
      <c r="W596" s="2">
        <v>0</v>
      </c>
      <c r="X596" s="2">
        <v>8</v>
      </c>
      <c r="Y596" s="75">
        <v>90</v>
      </c>
      <c r="Z596" s="2">
        <v>12</v>
      </c>
      <c r="AA596" s="2">
        <v>0</v>
      </c>
      <c r="AB596" s="2">
        <v>16</v>
      </c>
      <c r="AC596" s="75">
        <v>66</v>
      </c>
      <c r="AD596" s="2">
        <v>6203</v>
      </c>
      <c r="AE596" s="3">
        <f t="shared" si="9"/>
        <v>0.14073835241012414</v>
      </c>
      <c r="AF596" s="1">
        <v>0</v>
      </c>
      <c r="AG596" s="1" t="s">
        <v>40</v>
      </c>
      <c r="AH596" s="1" t="s">
        <v>45</v>
      </c>
      <c r="AI596" s="1">
        <v>3.15</v>
      </c>
      <c r="AJ596" s="1">
        <v>0</v>
      </c>
      <c r="AK596" s="1" t="s">
        <v>46</v>
      </c>
      <c r="AL596" s="1">
        <v>1</v>
      </c>
      <c r="AM596" s="1">
        <v>25</v>
      </c>
      <c r="AN596" s="1">
        <v>0</v>
      </c>
    </row>
    <row r="597" spans="1:40" hidden="1" x14ac:dyDescent="0.25">
      <c r="A597" s="1">
        <v>27205</v>
      </c>
      <c r="B597" s="1" t="s">
        <v>621</v>
      </c>
      <c r="C597" s="1">
        <v>27</v>
      </c>
      <c r="D597" s="1" t="s">
        <v>610</v>
      </c>
      <c r="E597" s="2">
        <v>3881</v>
      </c>
      <c r="F597" s="2">
        <v>84</v>
      </c>
      <c r="G597" s="2">
        <v>0</v>
      </c>
      <c r="H597" s="2">
        <v>4</v>
      </c>
      <c r="I597" s="75">
        <v>57</v>
      </c>
      <c r="J597">
        <v>27</v>
      </c>
      <c r="K597">
        <v>0</v>
      </c>
      <c r="L597">
        <v>2</v>
      </c>
      <c r="M597">
        <v>28</v>
      </c>
      <c r="N597">
        <v>186</v>
      </c>
      <c r="O597">
        <v>0</v>
      </c>
      <c r="P597">
        <v>25</v>
      </c>
      <c r="Q597">
        <v>659</v>
      </c>
      <c r="R597" s="2">
        <v>469</v>
      </c>
      <c r="S597" s="2">
        <v>0</v>
      </c>
      <c r="T597" s="2">
        <v>30</v>
      </c>
      <c r="U597" s="75">
        <v>1962</v>
      </c>
      <c r="V597" s="2">
        <v>71</v>
      </c>
      <c r="W597" s="2">
        <v>0</v>
      </c>
      <c r="X597" s="2">
        <v>0</v>
      </c>
      <c r="Y597" s="75">
        <v>246</v>
      </c>
      <c r="Z597" s="2">
        <v>30</v>
      </c>
      <c r="AA597" s="2">
        <v>0</v>
      </c>
      <c r="AB597" s="2">
        <v>1</v>
      </c>
      <c r="AC597" s="75">
        <v>293</v>
      </c>
      <c r="AD597" s="2">
        <v>13928</v>
      </c>
      <c r="AE597" s="3">
        <f t="shared" si="9"/>
        <v>0.27864732912119472</v>
      </c>
      <c r="AF597" s="1">
        <v>0</v>
      </c>
      <c r="AG597" s="1" t="s">
        <v>40</v>
      </c>
      <c r="AH597" s="1" t="s">
        <v>45</v>
      </c>
      <c r="AI597" s="1">
        <v>3.15</v>
      </c>
      <c r="AJ597" s="1">
        <v>0</v>
      </c>
      <c r="AK597" s="1" t="s">
        <v>46</v>
      </c>
      <c r="AL597" s="1">
        <v>24</v>
      </c>
      <c r="AM597" s="1">
        <v>214</v>
      </c>
      <c r="AN597" s="1">
        <v>1</v>
      </c>
    </row>
    <row r="598" spans="1:40" hidden="1" x14ac:dyDescent="0.25">
      <c r="A598" s="1">
        <v>27245</v>
      </c>
      <c r="B598" s="1" t="s">
        <v>622</v>
      </c>
      <c r="C598" s="1">
        <v>27</v>
      </c>
      <c r="D598" s="1" t="s">
        <v>610</v>
      </c>
      <c r="E598" s="2">
        <v>5706</v>
      </c>
      <c r="F598" s="2">
        <v>62</v>
      </c>
      <c r="G598" s="2">
        <v>0</v>
      </c>
      <c r="H598" s="2">
        <v>70</v>
      </c>
      <c r="I598" s="75">
        <v>9</v>
      </c>
      <c r="J598">
        <v>54</v>
      </c>
      <c r="K598">
        <v>0</v>
      </c>
      <c r="L598">
        <v>80</v>
      </c>
      <c r="M598">
        <v>1</v>
      </c>
      <c r="N598">
        <v>216</v>
      </c>
      <c r="O598">
        <v>0</v>
      </c>
      <c r="P598">
        <v>970</v>
      </c>
      <c r="Q598">
        <v>115</v>
      </c>
      <c r="R598" s="2">
        <v>1118</v>
      </c>
      <c r="S598" s="2">
        <v>0</v>
      </c>
      <c r="T598" s="2">
        <v>1230</v>
      </c>
      <c r="U598" s="75">
        <v>324</v>
      </c>
      <c r="V598" s="2">
        <v>196</v>
      </c>
      <c r="W598" s="2">
        <v>0</v>
      </c>
      <c r="X598" s="2">
        <v>368</v>
      </c>
      <c r="Y598" s="75">
        <v>48</v>
      </c>
      <c r="Z598" s="2">
        <v>416</v>
      </c>
      <c r="AA598" s="2">
        <v>1</v>
      </c>
      <c r="AB598" s="2">
        <v>341</v>
      </c>
      <c r="AC598" s="75">
        <v>135</v>
      </c>
      <c r="AD598" s="2">
        <v>9273</v>
      </c>
      <c r="AE598" s="3">
        <f t="shared" si="9"/>
        <v>0.61533484309285025</v>
      </c>
      <c r="AF598" s="1">
        <v>0</v>
      </c>
      <c r="AG598" s="1" t="s">
        <v>44</v>
      </c>
      <c r="AH598" s="1" t="s">
        <v>41</v>
      </c>
      <c r="AI598" s="1">
        <v>3.15</v>
      </c>
      <c r="AJ598" s="1">
        <v>0</v>
      </c>
      <c r="AK598" s="1" t="s">
        <v>46</v>
      </c>
      <c r="AL598" s="1">
        <v>6</v>
      </c>
      <c r="AM598" s="1">
        <v>14</v>
      </c>
      <c r="AN598" s="1">
        <v>1</v>
      </c>
    </row>
    <row r="599" spans="1:40" hidden="1" x14ac:dyDescent="0.25">
      <c r="A599" s="1">
        <v>27250</v>
      </c>
      <c r="B599" s="1" t="s">
        <v>623</v>
      </c>
      <c r="C599" s="1">
        <v>27</v>
      </c>
      <c r="D599" s="1" t="s">
        <v>610</v>
      </c>
      <c r="E599" s="2">
        <v>10481</v>
      </c>
      <c r="F599" s="2">
        <v>25</v>
      </c>
      <c r="G599" s="2">
        <v>0</v>
      </c>
      <c r="H599" s="2">
        <v>342</v>
      </c>
      <c r="I599" s="75">
        <v>134</v>
      </c>
      <c r="J599">
        <v>13</v>
      </c>
      <c r="K599">
        <v>0</v>
      </c>
      <c r="L599">
        <v>90</v>
      </c>
      <c r="M599">
        <v>106</v>
      </c>
      <c r="N599">
        <v>75</v>
      </c>
      <c r="O599">
        <v>0</v>
      </c>
      <c r="P599">
        <v>3299</v>
      </c>
      <c r="Q599">
        <v>1824</v>
      </c>
      <c r="R599" s="2">
        <v>128</v>
      </c>
      <c r="S599" s="2">
        <v>0</v>
      </c>
      <c r="T599" s="2">
        <v>3982</v>
      </c>
      <c r="U599" s="75">
        <v>2500</v>
      </c>
      <c r="V599" s="2">
        <v>24</v>
      </c>
      <c r="W599" s="2">
        <v>0</v>
      </c>
      <c r="X599" s="2">
        <v>535</v>
      </c>
      <c r="Y599" s="75">
        <v>196</v>
      </c>
      <c r="Z599" s="2">
        <v>17</v>
      </c>
      <c r="AA599" s="2">
        <v>0</v>
      </c>
      <c r="AB599" s="2">
        <v>939</v>
      </c>
      <c r="AC599" s="75">
        <v>285</v>
      </c>
      <c r="AD599" s="2">
        <v>25403</v>
      </c>
      <c r="AE599" s="3">
        <f t="shared" si="9"/>
        <v>0.41258906428374603</v>
      </c>
      <c r="AF599" s="1">
        <v>0</v>
      </c>
      <c r="AG599" s="1" t="s">
        <v>44</v>
      </c>
      <c r="AH599" s="1" t="s">
        <v>41</v>
      </c>
      <c r="AI599" s="1">
        <v>3.15</v>
      </c>
      <c r="AJ599" s="1">
        <v>0</v>
      </c>
      <c r="AK599" s="1" t="s">
        <v>46</v>
      </c>
      <c r="AL599" s="1">
        <v>52</v>
      </c>
      <c r="AM599" s="1">
        <v>46</v>
      </c>
      <c r="AN599" s="1">
        <v>1</v>
      </c>
    </row>
    <row r="600" spans="1:40" hidden="1" x14ac:dyDescent="0.25">
      <c r="A600" s="1">
        <v>27361</v>
      </c>
      <c r="B600" s="1" t="s">
        <v>624</v>
      </c>
      <c r="C600" s="1">
        <v>27</v>
      </c>
      <c r="D600" s="1" t="s">
        <v>610</v>
      </c>
      <c r="E600" s="2">
        <v>13118</v>
      </c>
      <c r="F600" s="2">
        <v>110</v>
      </c>
      <c r="G600" s="2">
        <v>0</v>
      </c>
      <c r="H600" s="2">
        <v>89</v>
      </c>
      <c r="I600" s="75">
        <v>230</v>
      </c>
      <c r="J600">
        <v>73</v>
      </c>
      <c r="K600">
        <v>0</v>
      </c>
      <c r="L600">
        <v>40</v>
      </c>
      <c r="M600">
        <v>118</v>
      </c>
      <c r="N600">
        <v>422</v>
      </c>
      <c r="O600">
        <v>0</v>
      </c>
      <c r="P600">
        <v>792</v>
      </c>
      <c r="Q600">
        <v>3282</v>
      </c>
      <c r="R600" s="2">
        <v>1760</v>
      </c>
      <c r="S600" s="2">
        <v>1</v>
      </c>
      <c r="T600" s="2">
        <v>512</v>
      </c>
      <c r="U600" s="75">
        <v>6071</v>
      </c>
      <c r="V600" s="2">
        <v>309</v>
      </c>
      <c r="W600" s="2">
        <v>0</v>
      </c>
      <c r="X600" s="2">
        <v>159</v>
      </c>
      <c r="Y600" s="75">
        <v>1099</v>
      </c>
      <c r="Z600" s="2">
        <v>220</v>
      </c>
      <c r="AA600" s="2">
        <v>0</v>
      </c>
      <c r="AB600" s="2">
        <v>68</v>
      </c>
      <c r="AC600" s="75">
        <v>1258</v>
      </c>
      <c r="AD600" s="2">
        <v>33814</v>
      </c>
      <c r="AE600" s="3">
        <f t="shared" si="9"/>
        <v>0.38794582125746729</v>
      </c>
      <c r="AF600" s="1">
        <v>0</v>
      </c>
      <c r="AG600" s="1" t="s">
        <v>40</v>
      </c>
      <c r="AH600" s="1" t="s">
        <v>45</v>
      </c>
      <c r="AI600" s="1">
        <v>3.15</v>
      </c>
      <c r="AJ600" s="1">
        <v>0</v>
      </c>
      <c r="AK600" s="1" t="s">
        <v>46</v>
      </c>
      <c r="AL600" s="1">
        <v>30</v>
      </c>
      <c r="AM600" s="1">
        <v>560</v>
      </c>
      <c r="AN600" s="1">
        <v>1</v>
      </c>
    </row>
    <row r="601" spans="1:40" hidden="1" x14ac:dyDescent="0.25">
      <c r="A601" s="1">
        <v>27372</v>
      </c>
      <c r="B601" s="1" t="s">
        <v>625</v>
      </c>
      <c r="C601" s="1">
        <v>27</v>
      </c>
      <c r="D601" s="1" t="s">
        <v>610</v>
      </c>
      <c r="E601" s="2">
        <v>2863</v>
      </c>
      <c r="F601" s="2">
        <v>57</v>
      </c>
      <c r="G601" s="2">
        <v>0</v>
      </c>
      <c r="H601" s="2">
        <v>56</v>
      </c>
      <c r="I601" s="75">
        <v>28</v>
      </c>
      <c r="J601">
        <v>26</v>
      </c>
      <c r="K601">
        <v>0</v>
      </c>
      <c r="L601">
        <v>47</v>
      </c>
      <c r="M601">
        <v>13</v>
      </c>
      <c r="N601">
        <v>69</v>
      </c>
      <c r="O601">
        <v>0</v>
      </c>
      <c r="P601">
        <v>924</v>
      </c>
      <c r="Q601">
        <v>56</v>
      </c>
      <c r="R601" s="2">
        <v>234</v>
      </c>
      <c r="S601" s="2">
        <v>0</v>
      </c>
      <c r="T601" s="2">
        <v>1339</v>
      </c>
      <c r="U601" s="75">
        <v>203</v>
      </c>
      <c r="V601" s="2">
        <v>53</v>
      </c>
      <c r="W601" s="2">
        <v>0</v>
      </c>
      <c r="X601" s="2">
        <v>152</v>
      </c>
      <c r="Y601" s="75">
        <v>36</v>
      </c>
      <c r="Z601" s="2">
        <v>66</v>
      </c>
      <c r="AA601" s="2">
        <v>0</v>
      </c>
      <c r="AB601" s="2">
        <v>58</v>
      </c>
      <c r="AC601" s="75">
        <v>123</v>
      </c>
      <c r="AD601" s="2">
        <v>7535</v>
      </c>
      <c r="AE601" s="3">
        <f t="shared" si="9"/>
        <v>0.37996018579960184</v>
      </c>
      <c r="AF601" s="1">
        <v>0</v>
      </c>
      <c r="AG601" s="1" t="s">
        <v>44</v>
      </c>
      <c r="AH601" s="1" t="s">
        <v>41</v>
      </c>
      <c r="AI601" s="1">
        <v>3.15</v>
      </c>
      <c r="AJ601" s="1">
        <v>0</v>
      </c>
      <c r="AK601" s="1" t="s">
        <v>46</v>
      </c>
      <c r="AL601" s="1">
        <v>9</v>
      </c>
      <c r="AM601" s="1">
        <v>33</v>
      </c>
      <c r="AN601" s="1">
        <v>1</v>
      </c>
    </row>
    <row r="602" spans="1:40" hidden="1" x14ac:dyDescent="0.25">
      <c r="A602" s="1">
        <v>27413</v>
      </c>
      <c r="B602" s="1" t="s">
        <v>626</v>
      </c>
      <c r="C602" s="1">
        <v>27</v>
      </c>
      <c r="D602" s="1" t="s">
        <v>610</v>
      </c>
      <c r="E602" s="2">
        <v>4343</v>
      </c>
      <c r="F602" s="2">
        <v>58</v>
      </c>
      <c r="G602" s="2">
        <v>0</v>
      </c>
      <c r="H602" s="2">
        <v>54</v>
      </c>
      <c r="I602" s="75">
        <v>41</v>
      </c>
      <c r="J602">
        <v>26</v>
      </c>
      <c r="K602">
        <v>0</v>
      </c>
      <c r="L602">
        <v>31</v>
      </c>
      <c r="M602">
        <v>28</v>
      </c>
      <c r="N602">
        <v>206</v>
      </c>
      <c r="O602">
        <v>0</v>
      </c>
      <c r="P602">
        <v>150</v>
      </c>
      <c r="Q602">
        <v>900</v>
      </c>
      <c r="R602" s="2">
        <v>624</v>
      </c>
      <c r="S602" s="2">
        <v>0</v>
      </c>
      <c r="T602" s="2">
        <v>133</v>
      </c>
      <c r="U602" s="75">
        <v>1712</v>
      </c>
      <c r="V602" s="2">
        <v>101</v>
      </c>
      <c r="W602" s="2">
        <v>0</v>
      </c>
      <c r="X602" s="2">
        <v>104</v>
      </c>
      <c r="Y602" s="75">
        <v>231</v>
      </c>
      <c r="Z602" s="2">
        <v>67</v>
      </c>
      <c r="AA602" s="2">
        <v>0</v>
      </c>
      <c r="AB602" s="2">
        <v>22</v>
      </c>
      <c r="AC602" s="75">
        <v>259</v>
      </c>
      <c r="AD602" s="2">
        <v>10611</v>
      </c>
      <c r="AE602" s="3">
        <f t="shared" si="9"/>
        <v>0.40929224389784186</v>
      </c>
      <c r="AF602" s="1">
        <v>0</v>
      </c>
      <c r="AG602" s="1" t="s">
        <v>44</v>
      </c>
      <c r="AH602" s="1" t="s">
        <v>45</v>
      </c>
      <c r="AI602" s="1">
        <v>3.15</v>
      </c>
      <c r="AJ602" s="1">
        <v>0</v>
      </c>
      <c r="AK602" s="1" t="s">
        <v>46</v>
      </c>
      <c r="AL602" s="1">
        <v>5</v>
      </c>
      <c r="AM602" s="1">
        <v>26</v>
      </c>
      <c r="AN602" s="1">
        <v>0</v>
      </c>
    </row>
    <row r="603" spans="1:40" hidden="1" x14ac:dyDescent="0.25">
      <c r="A603" s="1">
        <v>27425</v>
      </c>
      <c r="B603" s="1" t="s">
        <v>627</v>
      </c>
      <c r="C603" s="1">
        <v>27</v>
      </c>
      <c r="D603" s="1" t="s">
        <v>610</v>
      </c>
      <c r="E603" s="2">
        <v>2928</v>
      </c>
      <c r="F603" s="2">
        <v>38</v>
      </c>
      <c r="G603" s="2">
        <v>0</v>
      </c>
      <c r="H603" s="2">
        <v>51</v>
      </c>
      <c r="I603" s="75">
        <v>33</v>
      </c>
      <c r="J603">
        <v>22</v>
      </c>
      <c r="K603">
        <v>0</v>
      </c>
      <c r="L603">
        <v>33</v>
      </c>
      <c r="M603">
        <v>30</v>
      </c>
      <c r="N603">
        <v>27</v>
      </c>
      <c r="O603">
        <v>0</v>
      </c>
      <c r="P603">
        <v>178</v>
      </c>
      <c r="Q603">
        <v>564</v>
      </c>
      <c r="R603" s="2">
        <v>239</v>
      </c>
      <c r="S603" s="2">
        <v>2</v>
      </c>
      <c r="T603" s="2">
        <v>230</v>
      </c>
      <c r="U603" s="75">
        <v>1494</v>
      </c>
      <c r="V603" s="2">
        <v>32</v>
      </c>
      <c r="W603" s="2">
        <v>0</v>
      </c>
      <c r="X603" s="2">
        <v>42</v>
      </c>
      <c r="Y603" s="75">
        <v>169</v>
      </c>
      <c r="Z603" s="2">
        <v>6</v>
      </c>
      <c r="AA603" s="2">
        <v>0</v>
      </c>
      <c r="AB603" s="2">
        <v>20</v>
      </c>
      <c r="AC603" s="75">
        <v>244</v>
      </c>
      <c r="AD603" s="2">
        <v>12894</v>
      </c>
      <c r="AE603" s="3">
        <f t="shared" si="9"/>
        <v>0.22708236389018149</v>
      </c>
      <c r="AF603" s="1">
        <v>0</v>
      </c>
      <c r="AG603" s="1" t="s">
        <v>44</v>
      </c>
      <c r="AH603" s="1" t="s">
        <v>41</v>
      </c>
      <c r="AI603" s="1">
        <v>3.15</v>
      </c>
      <c r="AJ603" s="1">
        <v>0</v>
      </c>
      <c r="AK603" s="1" t="s">
        <v>46</v>
      </c>
      <c r="AL603" s="1">
        <v>7</v>
      </c>
      <c r="AM603" s="1">
        <v>53</v>
      </c>
      <c r="AN603" s="1">
        <v>0</v>
      </c>
    </row>
    <row r="604" spans="1:40" hidden="1" x14ac:dyDescent="0.25">
      <c r="A604" s="1">
        <v>27430</v>
      </c>
      <c r="B604" s="1" t="s">
        <v>628</v>
      </c>
      <c r="C604" s="1">
        <v>27</v>
      </c>
      <c r="D604" s="1" t="s">
        <v>610</v>
      </c>
      <c r="E604" s="2">
        <v>7003</v>
      </c>
      <c r="F604" s="2">
        <v>47</v>
      </c>
      <c r="G604" s="2">
        <v>0</v>
      </c>
      <c r="H604" s="2">
        <v>103</v>
      </c>
      <c r="I604" s="75">
        <v>94</v>
      </c>
      <c r="J604">
        <v>57</v>
      </c>
      <c r="K604">
        <v>0</v>
      </c>
      <c r="L604">
        <v>107</v>
      </c>
      <c r="M604">
        <v>178</v>
      </c>
      <c r="N604">
        <v>247</v>
      </c>
      <c r="O604">
        <v>0</v>
      </c>
      <c r="P604">
        <v>866</v>
      </c>
      <c r="Q604">
        <v>2967</v>
      </c>
      <c r="R604" s="2">
        <v>543</v>
      </c>
      <c r="S604" s="2">
        <v>0</v>
      </c>
      <c r="T604" s="2">
        <v>1395</v>
      </c>
      <c r="U604" s="75">
        <v>4050</v>
      </c>
      <c r="V604" s="2">
        <v>63</v>
      </c>
      <c r="W604" s="2">
        <v>0</v>
      </c>
      <c r="X604" s="2">
        <v>191</v>
      </c>
      <c r="Y604" s="75">
        <v>468</v>
      </c>
      <c r="Z604" s="2">
        <v>110</v>
      </c>
      <c r="AA604" s="2">
        <v>0</v>
      </c>
      <c r="AB604" s="2">
        <v>340</v>
      </c>
      <c r="AC604" s="75">
        <v>1181</v>
      </c>
      <c r="AD604" s="2">
        <v>16893</v>
      </c>
      <c r="AE604" s="3">
        <f t="shared" si="9"/>
        <v>0.41455040549339961</v>
      </c>
      <c r="AF604" s="1">
        <v>0</v>
      </c>
      <c r="AG604" s="1" t="s">
        <v>40</v>
      </c>
      <c r="AH604" s="1" t="s">
        <v>41</v>
      </c>
      <c r="AI604" s="1">
        <v>3.15</v>
      </c>
      <c r="AJ604" s="1">
        <v>0</v>
      </c>
      <c r="AK604" s="1" t="s">
        <v>46</v>
      </c>
      <c r="AL604" s="1">
        <v>42</v>
      </c>
      <c r="AM604" s="1">
        <v>310</v>
      </c>
      <c r="AN604" s="1">
        <v>1</v>
      </c>
    </row>
    <row r="605" spans="1:40" hidden="1" x14ac:dyDescent="0.25">
      <c r="A605" s="1">
        <v>27450</v>
      </c>
      <c r="B605" s="1" t="s">
        <v>629</v>
      </c>
      <c r="C605" s="1">
        <v>27</v>
      </c>
      <c r="D605" s="1" t="s">
        <v>610</v>
      </c>
      <c r="E605" s="2">
        <v>6722</v>
      </c>
      <c r="F605" s="2">
        <v>22</v>
      </c>
      <c r="G605" s="2">
        <v>0</v>
      </c>
      <c r="H605" s="2">
        <v>44</v>
      </c>
      <c r="I605" s="75">
        <v>183</v>
      </c>
      <c r="J605">
        <v>12</v>
      </c>
      <c r="K605">
        <v>0</v>
      </c>
      <c r="L605">
        <v>27</v>
      </c>
      <c r="M605">
        <v>110</v>
      </c>
      <c r="N605">
        <v>47</v>
      </c>
      <c r="O605">
        <v>1</v>
      </c>
      <c r="P605">
        <v>1132</v>
      </c>
      <c r="Q605">
        <v>2899</v>
      </c>
      <c r="R605" s="2">
        <v>116</v>
      </c>
      <c r="S605" s="2">
        <v>1</v>
      </c>
      <c r="T605" s="2">
        <v>968</v>
      </c>
      <c r="U605" s="75">
        <v>2407</v>
      </c>
      <c r="V605" s="2">
        <v>20</v>
      </c>
      <c r="W605" s="2">
        <v>0</v>
      </c>
      <c r="X605" s="2">
        <v>232</v>
      </c>
      <c r="Y605" s="75">
        <v>346</v>
      </c>
      <c r="Z605" s="2">
        <v>19</v>
      </c>
      <c r="AA605" s="2">
        <v>0</v>
      </c>
      <c r="AB605" s="2">
        <v>178</v>
      </c>
      <c r="AC605" s="75">
        <v>232</v>
      </c>
      <c r="AD605" s="2">
        <v>11764</v>
      </c>
      <c r="AE605" s="3">
        <f t="shared" si="9"/>
        <v>0.57140428425705547</v>
      </c>
      <c r="AF605" s="1">
        <v>0</v>
      </c>
      <c r="AG605" s="1" t="s">
        <v>40</v>
      </c>
      <c r="AH605" s="1" t="s">
        <v>45</v>
      </c>
      <c r="AI605" s="1">
        <v>3.15</v>
      </c>
      <c r="AJ605" s="1">
        <v>0</v>
      </c>
      <c r="AK605" s="1" t="s">
        <v>46</v>
      </c>
      <c r="AL605" s="1">
        <v>20</v>
      </c>
      <c r="AM605" s="1">
        <v>253</v>
      </c>
      <c r="AN605" s="1">
        <v>0</v>
      </c>
    </row>
    <row r="606" spans="1:40" hidden="1" x14ac:dyDescent="0.25">
      <c r="A606" s="1">
        <v>27491</v>
      </c>
      <c r="B606" s="1" t="s">
        <v>630</v>
      </c>
      <c r="C606" s="1">
        <v>27</v>
      </c>
      <c r="D606" s="1" t="s">
        <v>610</v>
      </c>
      <c r="E606" s="2">
        <v>2483</v>
      </c>
      <c r="F606" s="2">
        <v>19</v>
      </c>
      <c r="G606" s="2">
        <v>0</v>
      </c>
      <c r="H606" s="2">
        <v>6</v>
      </c>
      <c r="I606" s="75">
        <v>23</v>
      </c>
      <c r="J606">
        <v>15</v>
      </c>
      <c r="K606">
        <v>0</v>
      </c>
      <c r="L606">
        <v>7</v>
      </c>
      <c r="M606">
        <v>11</v>
      </c>
      <c r="N606">
        <v>53</v>
      </c>
      <c r="O606">
        <v>0</v>
      </c>
      <c r="P606">
        <v>44</v>
      </c>
      <c r="Q606">
        <v>274</v>
      </c>
      <c r="R606" s="2">
        <v>206</v>
      </c>
      <c r="S606" s="2">
        <v>0</v>
      </c>
      <c r="T606" s="2">
        <v>46</v>
      </c>
      <c r="U606" s="75">
        <v>650</v>
      </c>
      <c r="V606" s="2">
        <v>18</v>
      </c>
      <c r="W606" s="2">
        <v>0</v>
      </c>
      <c r="X606" s="2">
        <v>15</v>
      </c>
      <c r="Y606" s="75">
        <v>80</v>
      </c>
      <c r="Z606" s="2">
        <v>8</v>
      </c>
      <c r="AA606" s="2">
        <v>0</v>
      </c>
      <c r="AB606" s="2">
        <v>4</v>
      </c>
      <c r="AC606" s="75">
        <v>110</v>
      </c>
      <c r="AD606" s="2">
        <v>10384</v>
      </c>
      <c r="AE606" s="3">
        <f t="shared" si="9"/>
        <v>0.23911787365177195</v>
      </c>
      <c r="AF606" s="1">
        <v>0</v>
      </c>
      <c r="AG606" s="1" t="s">
        <v>40</v>
      </c>
      <c r="AH606" s="1" t="s">
        <v>45</v>
      </c>
      <c r="AI606" s="1">
        <v>3.15</v>
      </c>
      <c r="AJ606" s="1">
        <v>0</v>
      </c>
      <c r="AK606" s="1" t="s">
        <v>46</v>
      </c>
      <c r="AL606" s="1">
        <v>70</v>
      </c>
      <c r="AM606" s="1">
        <v>493</v>
      </c>
      <c r="AN606" s="1">
        <v>0</v>
      </c>
    </row>
    <row r="607" spans="1:40" hidden="1" x14ac:dyDescent="0.25">
      <c r="A607" s="1">
        <v>27495</v>
      </c>
      <c r="B607" s="1" t="s">
        <v>631</v>
      </c>
      <c r="C607" s="1">
        <v>27</v>
      </c>
      <c r="D607" s="1" t="s">
        <v>610</v>
      </c>
      <c r="E607" s="2">
        <v>5588</v>
      </c>
      <c r="F607" s="2">
        <v>16</v>
      </c>
      <c r="G607" s="2">
        <v>0</v>
      </c>
      <c r="H607" s="2">
        <v>37</v>
      </c>
      <c r="I607" s="75">
        <v>15</v>
      </c>
      <c r="J607">
        <v>23</v>
      </c>
      <c r="K607">
        <v>0</v>
      </c>
      <c r="L607">
        <v>56</v>
      </c>
      <c r="M607">
        <v>10</v>
      </c>
      <c r="N607">
        <v>159</v>
      </c>
      <c r="O607">
        <v>0</v>
      </c>
      <c r="P607">
        <v>630</v>
      </c>
      <c r="Q607">
        <v>461</v>
      </c>
      <c r="R607" s="2">
        <v>403</v>
      </c>
      <c r="S607" s="2">
        <v>0</v>
      </c>
      <c r="T607" s="2">
        <v>745</v>
      </c>
      <c r="U607" s="75">
        <v>847</v>
      </c>
      <c r="V607" s="2">
        <v>52</v>
      </c>
      <c r="W607" s="2">
        <v>0</v>
      </c>
      <c r="X607" s="2">
        <v>92</v>
      </c>
      <c r="Y607" s="75">
        <v>150</v>
      </c>
      <c r="Z607" s="2">
        <v>141</v>
      </c>
      <c r="AA607" s="2">
        <v>0</v>
      </c>
      <c r="AB607" s="2">
        <v>153</v>
      </c>
      <c r="AC607" s="75">
        <v>350</v>
      </c>
      <c r="AD607" s="2">
        <v>18229</v>
      </c>
      <c r="AE607" s="3">
        <f t="shared" si="9"/>
        <v>0.30654451697844093</v>
      </c>
      <c r="AF607" s="1">
        <v>0</v>
      </c>
      <c r="AG607" s="1" t="s">
        <v>44</v>
      </c>
      <c r="AH607" s="1" t="s">
        <v>45</v>
      </c>
      <c r="AI607" s="1">
        <v>3.15</v>
      </c>
      <c r="AJ607" s="1">
        <v>0</v>
      </c>
      <c r="AK607" s="1" t="s">
        <v>46</v>
      </c>
      <c r="AL607" s="1">
        <v>18</v>
      </c>
      <c r="AM607" s="1">
        <v>32</v>
      </c>
      <c r="AN607" s="1">
        <v>1</v>
      </c>
    </row>
    <row r="608" spans="1:40" hidden="1" x14ac:dyDescent="0.25">
      <c r="A608" s="1">
        <v>27580</v>
      </c>
      <c r="B608" s="1" t="s">
        <v>632</v>
      </c>
      <c r="C608" s="1">
        <v>27</v>
      </c>
      <c r="D608" s="1" t="s">
        <v>610</v>
      </c>
      <c r="E608" s="2">
        <v>2123</v>
      </c>
      <c r="F608" s="2">
        <v>17</v>
      </c>
      <c r="G608" s="2">
        <v>0</v>
      </c>
      <c r="H608" s="2">
        <v>0</v>
      </c>
      <c r="I608" s="75">
        <v>29</v>
      </c>
      <c r="J608">
        <v>24</v>
      </c>
      <c r="K608">
        <v>0</v>
      </c>
      <c r="L608">
        <v>3</v>
      </c>
      <c r="M608">
        <v>14</v>
      </c>
      <c r="N608">
        <v>95</v>
      </c>
      <c r="O608">
        <v>0</v>
      </c>
      <c r="P608">
        <v>12</v>
      </c>
      <c r="Q608">
        <v>483</v>
      </c>
      <c r="R608" s="2">
        <v>428</v>
      </c>
      <c r="S608" s="2">
        <v>0</v>
      </c>
      <c r="T608" s="2">
        <v>21</v>
      </c>
      <c r="U608" s="75">
        <v>962</v>
      </c>
      <c r="V608" s="2">
        <v>102</v>
      </c>
      <c r="W608" s="2">
        <v>0</v>
      </c>
      <c r="X608" s="2">
        <v>4</v>
      </c>
      <c r="Y608" s="75">
        <v>173</v>
      </c>
      <c r="Z608" s="2">
        <v>44</v>
      </c>
      <c r="AA608" s="2">
        <v>0</v>
      </c>
      <c r="AB608" s="2">
        <v>4</v>
      </c>
      <c r="AC608" s="75">
        <v>244</v>
      </c>
      <c r="AD608" s="2">
        <v>5885</v>
      </c>
      <c r="AE608" s="3">
        <f t="shared" si="9"/>
        <v>0.36074766355140186</v>
      </c>
      <c r="AF608" s="1">
        <v>0</v>
      </c>
      <c r="AG608" s="1" t="s">
        <v>40</v>
      </c>
      <c r="AH608" s="1" t="s">
        <v>45</v>
      </c>
      <c r="AI608" s="1">
        <v>3.15</v>
      </c>
      <c r="AJ608" s="1">
        <v>0</v>
      </c>
      <c r="AK608" s="1" t="s">
        <v>46</v>
      </c>
      <c r="AL608" s="1">
        <v>2</v>
      </c>
      <c r="AM608" s="1">
        <v>130</v>
      </c>
      <c r="AN608" s="1">
        <v>0</v>
      </c>
    </row>
    <row r="609" spans="1:40" hidden="1" x14ac:dyDescent="0.25">
      <c r="A609" s="1">
        <v>27600</v>
      </c>
      <c r="B609" s="1" t="s">
        <v>633</v>
      </c>
      <c r="C609" s="1">
        <v>27</v>
      </c>
      <c r="D609" s="1" t="s">
        <v>610</v>
      </c>
      <c r="E609" s="2">
        <v>2714</v>
      </c>
      <c r="F609" s="2">
        <v>17</v>
      </c>
      <c r="G609" s="2">
        <v>0</v>
      </c>
      <c r="H609" s="2">
        <v>23</v>
      </c>
      <c r="I609" s="75">
        <v>36</v>
      </c>
      <c r="J609">
        <v>13</v>
      </c>
      <c r="K609">
        <v>0</v>
      </c>
      <c r="L609">
        <v>10</v>
      </c>
      <c r="M609">
        <v>24</v>
      </c>
      <c r="N609">
        <v>26</v>
      </c>
      <c r="O609">
        <v>0</v>
      </c>
      <c r="P609">
        <v>52</v>
      </c>
      <c r="Q609">
        <v>334</v>
      </c>
      <c r="R609" s="2">
        <v>171</v>
      </c>
      <c r="S609" s="2">
        <v>0</v>
      </c>
      <c r="T609" s="2">
        <v>289</v>
      </c>
      <c r="U609" s="75">
        <v>1088</v>
      </c>
      <c r="V609" s="2">
        <v>18</v>
      </c>
      <c r="W609" s="2">
        <v>0</v>
      </c>
      <c r="X609" s="2">
        <v>28</v>
      </c>
      <c r="Y609" s="75">
        <v>158</v>
      </c>
      <c r="Z609" s="2">
        <v>17</v>
      </c>
      <c r="AA609" s="2">
        <v>0</v>
      </c>
      <c r="AB609" s="2">
        <v>4</v>
      </c>
      <c r="AC609" s="75">
        <v>117</v>
      </c>
      <c r="AD609" s="2">
        <v>9158</v>
      </c>
      <c r="AE609" s="3">
        <f t="shared" si="9"/>
        <v>0.29635291548373005</v>
      </c>
      <c r="AF609" s="1">
        <v>0</v>
      </c>
      <c r="AG609" s="1" t="s">
        <v>40</v>
      </c>
      <c r="AH609" s="1" t="s">
        <v>45</v>
      </c>
      <c r="AI609" s="1">
        <v>3.15</v>
      </c>
      <c r="AJ609" s="1">
        <v>0</v>
      </c>
      <c r="AK609" s="1" t="s">
        <v>46</v>
      </c>
      <c r="AL609" s="1">
        <v>1</v>
      </c>
      <c r="AM609" s="1">
        <v>7</v>
      </c>
      <c r="AN609" s="1">
        <v>0</v>
      </c>
    </row>
    <row r="610" spans="1:40" hidden="1" x14ac:dyDescent="0.25">
      <c r="A610" s="1">
        <v>27615</v>
      </c>
      <c r="B610" s="1" t="s">
        <v>382</v>
      </c>
      <c r="C610" s="1">
        <v>27</v>
      </c>
      <c r="D610" s="1" t="s">
        <v>610</v>
      </c>
      <c r="E610" s="2">
        <v>21839</v>
      </c>
      <c r="F610" s="2">
        <v>437</v>
      </c>
      <c r="G610" s="2">
        <v>0</v>
      </c>
      <c r="H610" s="2">
        <v>148</v>
      </c>
      <c r="I610" s="75">
        <v>205</v>
      </c>
      <c r="J610">
        <v>207</v>
      </c>
      <c r="K610">
        <v>0</v>
      </c>
      <c r="L610">
        <v>71</v>
      </c>
      <c r="M610">
        <v>214</v>
      </c>
      <c r="N610">
        <v>678</v>
      </c>
      <c r="O610">
        <v>1</v>
      </c>
      <c r="P610">
        <v>1547</v>
      </c>
      <c r="Q610">
        <v>3308</v>
      </c>
      <c r="R610" s="2">
        <v>5116</v>
      </c>
      <c r="S610" s="2">
        <v>6</v>
      </c>
      <c r="T610" s="2">
        <v>1949</v>
      </c>
      <c r="U610" s="75">
        <v>6612</v>
      </c>
      <c r="V610" s="2">
        <v>690</v>
      </c>
      <c r="W610" s="2">
        <v>0</v>
      </c>
      <c r="X610" s="2">
        <v>276</v>
      </c>
      <c r="Y610" s="75">
        <v>759</v>
      </c>
      <c r="Z610" s="2">
        <v>385</v>
      </c>
      <c r="AA610" s="2">
        <v>1</v>
      </c>
      <c r="AB610" s="2">
        <v>324</v>
      </c>
      <c r="AC610" s="75">
        <v>938</v>
      </c>
      <c r="AD610" s="2">
        <v>63383</v>
      </c>
      <c r="AE610" s="3">
        <f t="shared" si="9"/>
        <v>0.34455611126011709</v>
      </c>
      <c r="AF610" s="1">
        <v>0</v>
      </c>
      <c r="AG610" s="1" t="s">
        <v>44</v>
      </c>
      <c r="AH610" s="1" t="s">
        <v>41</v>
      </c>
      <c r="AI610" s="1">
        <v>3.15</v>
      </c>
      <c r="AJ610" s="1">
        <v>0</v>
      </c>
      <c r="AK610" s="1" t="s">
        <v>46</v>
      </c>
      <c r="AL610" s="1">
        <v>7</v>
      </c>
      <c r="AM610" s="1">
        <v>160</v>
      </c>
      <c r="AN610" s="1">
        <v>1</v>
      </c>
    </row>
    <row r="611" spans="1:40" hidden="1" x14ac:dyDescent="0.25">
      <c r="A611" s="1">
        <v>27660</v>
      </c>
      <c r="B611" s="1" t="s">
        <v>634</v>
      </c>
      <c r="C611" s="1">
        <v>27</v>
      </c>
      <c r="D611" s="1" t="s">
        <v>610</v>
      </c>
      <c r="E611" s="2">
        <v>2003</v>
      </c>
      <c r="F611" s="2">
        <v>25</v>
      </c>
      <c r="G611" s="2">
        <v>0</v>
      </c>
      <c r="H611" s="2">
        <v>5</v>
      </c>
      <c r="I611" s="75">
        <v>6</v>
      </c>
      <c r="J611">
        <v>39</v>
      </c>
      <c r="K611">
        <v>0</v>
      </c>
      <c r="L611">
        <v>4</v>
      </c>
      <c r="M611">
        <v>5</v>
      </c>
      <c r="N611">
        <v>189</v>
      </c>
      <c r="O611">
        <v>0</v>
      </c>
      <c r="P611">
        <v>32</v>
      </c>
      <c r="Q611">
        <v>90</v>
      </c>
      <c r="R611" s="2">
        <v>588</v>
      </c>
      <c r="S611" s="2">
        <v>0</v>
      </c>
      <c r="T611" s="2">
        <v>47</v>
      </c>
      <c r="U611" s="75">
        <v>223</v>
      </c>
      <c r="V611" s="2">
        <v>127</v>
      </c>
      <c r="W611" s="2">
        <v>0</v>
      </c>
      <c r="X611" s="2">
        <v>0</v>
      </c>
      <c r="Y611" s="75">
        <v>38</v>
      </c>
      <c r="Z611" s="2">
        <v>103</v>
      </c>
      <c r="AA611" s="2">
        <v>1</v>
      </c>
      <c r="AB611" s="2">
        <v>9</v>
      </c>
      <c r="AC611" s="75">
        <v>43</v>
      </c>
      <c r="AD611" s="2">
        <v>5697</v>
      </c>
      <c r="AE611" s="3">
        <f t="shared" si="9"/>
        <v>0.35158855538002459</v>
      </c>
      <c r="AF611" s="1">
        <v>0</v>
      </c>
      <c r="AG611" s="1" t="s">
        <v>40</v>
      </c>
      <c r="AH611" s="1" t="s">
        <v>41</v>
      </c>
      <c r="AI611" s="1">
        <v>3.15</v>
      </c>
      <c r="AJ611" s="1">
        <v>0</v>
      </c>
      <c r="AK611" s="1" t="s">
        <v>46</v>
      </c>
      <c r="AL611" s="1">
        <v>7</v>
      </c>
      <c r="AM611" s="1">
        <v>2</v>
      </c>
      <c r="AN611" s="1">
        <v>1</v>
      </c>
    </row>
    <row r="612" spans="1:40" hidden="1" x14ac:dyDescent="0.25">
      <c r="A612" s="1">
        <v>27745</v>
      </c>
      <c r="B612" s="1" t="s">
        <v>635</v>
      </c>
      <c r="C612" s="1">
        <v>27</v>
      </c>
      <c r="D612" s="1" t="s">
        <v>610</v>
      </c>
      <c r="E612" s="2">
        <v>2772</v>
      </c>
      <c r="F612" s="2">
        <v>26</v>
      </c>
      <c r="G612" s="2">
        <v>0</v>
      </c>
      <c r="H612" s="2">
        <v>8</v>
      </c>
      <c r="I612" s="75">
        <v>64</v>
      </c>
      <c r="J612">
        <v>8</v>
      </c>
      <c r="K612">
        <v>0</v>
      </c>
      <c r="L612">
        <v>2</v>
      </c>
      <c r="M612">
        <v>29</v>
      </c>
      <c r="N612">
        <v>52</v>
      </c>
      <c r="O612">
        <v>0</v>
      </c>
      <c r="P612">
        <v>18</v>
      </c>
      <c r="Q612">
        <v>870</v>
      </c>
      <c r="R612" s="2">
        <v>148</v>
      </c>
      <c r="S612" s="2">
        <v>0</v>
      </c>
      <c r="T612" s="2">
        <v>18</v>
      </c>
      <c r="U612" s="75">
        <v>1079</v>
      </c>
      <c r="V612" s="2">
        <v>10</v>
      </c>
      <c r="W612" s="2">
        <v>0</v>
      </c>
      <c r="X612" s="2">
        <v>0</v>
      </c>
      <c r="Y612" s="75">
        <v>82</v>
      </c>
      <c r="Z612" s="2">
        <v>19</v>
      </c>
      <c r="AA612" s="2">
        <v>0</v>
      </c>
      <c r="AB612" s="2">
        <v>3</v>
      </c>
      <c r="AC612" s="75">
        <v>243</v>
      </c>
      <c r="AD612" s="2">
        <v>3612</v>
      </c>
      <c r="AE612" s="3">
        <f t="shared" si="9"/>
        <v>0.76744186046511631</v>
      </c>
      <c r="AF612" s="1">
        <v>0</v>
      </c>
      <c r="AG612" s="1" t="s">
        <v>40</v>
      </c>
      <c r="AH612" s="1" t="s">
        <v>45</v>
      </c>
      <c r="AI612" s="1">
        <v>3.15</v>
      </c>
      <c r="AJ612" s="1">
        <v>0</v>
      </c>
      <c r="AK612" s="1" t="s">
        <v>46</v>
      </c>
      <c r="AL612" s="1">
        <v>8</v>
      </c>
      <c r="AM612" s="1">
        <v>85</v>
      </c>
      <c r="AN612" s="1">
        <v>0</v>
      </c>
    </row>
    <row r="613" spans="1:40" hidden="1" x14ac:dyDescent="0.25">
      <c r="A613" s="1">
        <v>27787</v>
      </c>
      <c r="B613" s="1" t="s">
        <v>636</v>
      </c>
      <c r="C613" s="1">
        <v>27</v>
      </c>
      <c r="D613" s="1" t="s">
        <v>610</v>
      </c>
      <c r="E613" s="2">
        <v>7641</v>
      </c>
      <c r="F613" s="2">
        <v>66</v>
      </c>
      <c r="G613" s="2">
        <v>0</v>
      </c>
      <c r="H613" s="2">
        <v>61</v>
      </c>
      <c r="I613" s="75">
        <v>109</v>
      </c>
      <c r="J613">
        <v>60</v>
      </c>
      <c r="K613">
        <v>0</v>
      </c>
      <c r="L613">
        <v>52</v>
      </c>
      <c r="M613">
        <v>54</v>
      </c>
      <c r="N613">
        <v>289</v>
      </c>
      <c r="O613">
        <v>0</v>
      </c>
      <c r="P613">
        <v>438</v>
      </c>
      <c r="Q613">
        <v>1366</v>
      </c>
      <c r="R613" s="2">
        <v>1005</v>
      </c>
      <c r="S613" s="2">
        <v>0</v>
      </c>
      <c r="T613" s="2">
        <v>468</v>
      </c>
      <c r="U613" s="75">
        <v>2891</v>
      </c>
      <c r="V613" s="2">
        <v>123</v>
      </c>
      <c r="W613" s="2">
        <v>0</v>
      </c>
      <c r="X613" s="2">
        <v>146</v>
      </c>
      <c r="Y613" s="75">
        <v>386</v>
      </c>
      <c r="Z613" s="2">
        <v>127</v>
      </c>
      <c r="AA613" s="2">
        <v>0</v>
      </c>
      <c r="AB613" s="2">
        <v>161</v>
      </c>
      <c r="AC613" s="75">
        <v>617</v>
      </c>
      <c r="AD613" s="2">
        <v>20154</v>
      </c>
      <c r="AE613" s="3">
        <f t="shared" si="9"/>
        <v>0.37913069365882701</v>
      </c>
      <c r="AF613" s="1">
        <v>0</v>
      </c>
      <c r="AG613" s="1" t="s">
        <v>44</v>
      </c>
      <c r="AH613" s="1" t="s">
        <v>41</v>
      </c>
      <c r="AI613" s="1">
        <v>3.15</v>
      </c>
      <c r="AJ613" s="1">
        <v>0</v>
      </c>
      <c r="AK613" s="1" t="s">
        <v>46</v>
      </c>
      <c r="AL613" s="1">
        <v>29</v>
      </c>
      <c r="AM613" s="1">
        <v>52</v>
      </c>
      <c r="AN613" s="1">
        <v>1</v>
      </c>
    </row>
    <row r="614" spans="1:40" hidden="1" x14ac:dyDescent="0.25">
      <c r="A614" s="1">
        <v>27800</v>
      </c>
      <c r="B614" s="1" t="s">
        <v>637</v>
      </c>
      <c r="C614" s="1">
        <v>27</v>
      </c>
      <c r="D614" s="1" t="s">
        <v>610</v>
      </c>
      <c r="E614" s="2">
        <v>8061</v>
      </c>
      <c r="F614" s="2">
        <v>119</v>
      </c>
      <c r="G614" s="2">
        <v>0</v>
      </c>
      <c r="H614" s="2">
        <v>12</v>
      </c>
      <c r="I614" s="75">
        <v>53</v>
      </c>
      <c r="J614">
        <v>97</v>
      </c>
      <c r="K614">
        <v>0</v>
      </c>
      <c r="L614">
        <v>13</v>
      </c>
      <c r="M614">
        <v>36</v>
      </c>
      <c r="N614">
        <v>472</v>
      </c>
      <c r="O614">
        <v>0</v>
      </c>
      <c r="P614">
        <v>297</v>
      </c>
      <c r="Q614">
        <v>449</v>
      </c>
      <c r="R614" s="2">
        <v>2725</v>
      </c>
      <c r="S614" s="2">
        <v>0</v>
      </c>
      <c r="T614" s="2">
        <v>445</v>
      </c>
      <c r="U614" s="75">
        <v>1505</v>
      </c>
      <c r="V614" s="2">
        <v>366</v>
      </c>
      <c r="W614" s="2">
        <v>0</v>
      </c>
      <c r="X614" s="2">
        <v>31</v>
      </c>
      <c r="Y614" s="75">
        <v>222</v>
      </c>
      <c r="Z614" s="2">
        <v>563</v>
      </c>
      <c r="AA614" s="2">
        <v>1</v>
      </c>
      <c r="AB614" s="2">
        <v>204</v>
      </c>
      <c r="AC614" s="75">
        <v>364</v>
      </c>
      <c r="AD614" s="2">
        <v>14551</v>
      </c>
      <c r="AE614" s="3">
        <f t="shared" si="9"/>
        <v>0.55398254415504089</v>
      </c>
      <c r="AF614" s="1">
        <v>0</v>
      </c>
      <c r="AG614" s="1" t="s">
        <v>44</v>
      </c>
      <c r="AH614" s="1" t="s">
        <v>41</v>
      </c>
      <c r="AI614" s="1">
        <v>3.15</v>
      </c>
      <c r="AJ614" s="1">
        <v>0</v>
      </c>
      <c r="AK614" s="1" t="s">
        <v>46</v>
      </c>
      <c r="AL614" s="1">
        <v>1</v>
      </c>
      <c r="AM614" s="1">
        <v>7</v>
      </c>
      <c r="AN614" s="1">
        <v>1</v>
      </c>
    </row>
    <row r="615" spans="1:40" hidden="1" x14ac:dyDescent="0.25">
      <c r="A615" s="1">
        <v>27810</v>
      </c>
      <c r="B615" s="1" t="s">
        <v>638</v>
      </c>
      <c r="C615" s="1">
        <v>27</v>
      </c>
      <c r="D615" s="1" t="s">
        <v>610</v>
      </c>
      <c r="E615" s="2">
        <v>1426</v>
      </c>
      <c r="F615" s="2">
        <v>12</v>
      </c>
      <c r="G615" s="2">
        <v>0</v>
      </c>
      <c r="H615" s="2">
        <v>15</v>
      </c>
      <c r="I615" s="75">
        <v>16</v>
      </c>
      <c r="J615">
        <v>10</v>
      </c>
      <c r="K615">
        <v>0</v>
      </c>
      <c r="L615">
        <v>12</v>
      </c>
      <c r="M615">
        <v>10</v>
      </c>
      <c r="N615">
        <v>74</v>
      </c>
      <c r="O615">
        <v>1</v>
      </c>
      <c r="P615">
        <v>153</v>
      </c>
      <c r="Q615">
        <v>249</v>
      </c>
      <c r="R615" s="2">
        <v>243</v>
      </c>
      <c r="S615" s="2">
        <v>2</v>
      </c>
      <c r="T615" s="2">
        <v>181</v>
      </c>
      <c r="U615" s="75">
        <v>512</v>
      </c>
      <c r="V615" s="2">
        <v>63</v>
      </c>
      <c r="W615" s="2">
        <v>0</v>
      </c>
      <c r="X615" s="2">
        <v>28</v>
      </c>
      <c r="Y615" s="75">
        <v>101</v>
      </c>
      <c r="Z615" s="2">
        <v>50</v>
      </c>
      <c r="AA615" s="2">
        <v>0</v>
      </c>
      <c r="AB615" s="2">
        <v>18</v>
      </c>
      <c r="AC615" s="75">
        <v>168</v>
      </c>
      <c r="AD615" s="2">
        <v>7492</v>
      </c>
      <c r="AE615" s="3">
        <f t="shared" si="9"/>
        <v>0.19033635878270155</v>
      </c>
      <c r="AF615" s="1">
        <v>0</v>
      </c>
      <c r="AG615" s="1" t="s">
        <v>40</v>
      </c>
      <c r="AH615" s="1" t="s">
        <v>45</v>
      </c>
      <c r="AI615" s="1">
        <v>3.15</v>
      </c>
      <c r="AJ615" s="1">
        <v>0</v>
      </c>
      <c r="AK615" s="1" t="s">
        <v>46</v>
      </c>
      <c r="AL615" s="1">
        <v>5</v>
      </c>
      <c r="AM615" s="1">
        <v>13</v>
      </c>
      <c r="AN615" s="1">
        <v>0</v>
      </c>
    </row>
    <row r="616" spans="1:40" x14ac:dyDescent="0.25">
      <c r="A616" s="1">
        <f>C616</f>
        <v>27</v>
      </c>
      <c r="B616" s="1" t="s">
        <v>171</v>
      </c>
      <c r="C616" s="1">
        <f>C615</f>
        <v>27</v>
      </c>
      <c r="D616" s="1" t="str">
        <f>D615</f>
        <v>Chocó</v>
      </c>
      <c r="E616" s="2">
        <v>239710</v>
      </c>
      <c r="F616" s="2">
        <v>2993</v>
      </c>
      <c r="G616" s="2">
        <v>0</v>
      </c>
      <c r="H616" s="2">
        <v>2633</v>
      </c>
      <c r="I616" s="2">
        <v>2848</v>
      </c>
      <c r="J616" s="2">
        <v>1281</v>
      </c>
      <c r="K616" s="2">
        <v>0</v>
      </c>
      <c r="L616" s="2">
        <v>1569</v>
      </c>
      <c r="M616" s="2">
        <v>1388</v>
      </c>
      <c r="N616" s="2">
        <v>5993</v>
      </c>
      <c r="O616" s="2">
        <v>7</v>
      </c>
      <c r="P616" s="2">
        <v>22066</v>
      </c>
      <c r="Q616" s="2">
        <v>38764</v>
      </c>
      <c r="R616" s="2">
        <v>31064</v>
      </c>
      <c r="S616" s="2">
        <v>22</v>
      </c>
      <c r="T616" s="2">
        <v>29550</v>
      </c>
      <c r="U616" s="2">
        <v>77875</v>
      </c>
      <c r="V616" s="2">
        <v>4920</v>
      </c>
      <c r="W616" s="2">
        <v>1</v>
      </c>
      <c r="X616" s="2">
        <v>5041</v>
      </c>
      <c r="Y616" s="2">
        <v>11633</v>
      </c>
      <c r="Z616" s="2">
        <v>3821</v>
      </c>
      <c r="AA616" s="2">
        <v>9</v>
      </c>
      <c r="AB616" s="2">
        <v>3977</v>
      </c>
      <c r="AC616" s="2">
        <v>14641</v>
      </c>
      <c r="AD616" s="2">
        <v>605478</v>
      </c>
      <c r="AE616" s="3">
        <f t="shared" si="9"/>
        <v>0.3959020806701482</v>
      </c>
      <c r="AF616" s="1">
        <f>SUM(AF586:AF615)</f>
        <v>1</v>
      </c>
      <c r="AG616" s="1" t="s">
        <v>44</v>
      </c>
      <c r="AH616" s="1" t="s">
        <v>41</v>
      </c>
      <c r="AI616" s="1">
        <v>3.15</v>
      </c>
      <c r="AJ616" s="1">
        <v>1</v>
      </c>
      <c r="AK616" s="1" t="s">
        <v>172</v>
      </c>
      <c r="AL616" s="1">
        <v>796</v>
      </c>
      <c r="AM616" s="1">
        <v>3267</v>
      </c>
      <c r="AN616" s="1">
        <v>17</v>
      </c>
    </row>
    <row r="617" spans="1:40" hidden="1" x14ac:dyDescent="0.25">
      <c r="A617" s="1">
        <v>41001</v>
      </c>
      <c r="B617" s="1" t="s">
        <v>639</v>
      </c>
      <c r="C617" s="1">
        <v>41</v>
      </c>
      <c r="D617" s="1" t="s">
        <v>640</v>
      </c>
      <c r="E617" s="2">
        <v>57708</v>
      </c>
      <c r="F617" s="2">
        <v>971</v>
      </c>
      <c r="G617" s="2">
        <v>4</v>
      </c>
      <c r="H617" s="2">
        <v>10</v>
      </c>
      <c r="I617" s="75">
        <v>9</v>
      </c>
      <c r="J617">
        <v>1083</v>
      </c>
      <c r="K617">
        <v>0</v>
      </c>
      <c r="L617">
        <v>16</v>
      </c>
      <c r="M617">
        <v>16</v>
      </c>
      <c r="N617">
        <v>4783</v>
      </c>
      <c r="O617">
        <v>0</v>
      </c>
      <c r="P617">
        <v>194</v>
      </c>
      <c r="Q617">
        <v>167</v>
      </c>
      <c r="R617" s="2">
        <v>16423</v>
      </c>
      <c r="S617" s="2">
        <v>14</v>
      </c>
      <c r="T617" s="2">
        <v>439</v>
      </c>
      <c r="U617" s="75">
        <v>389</v>
      </c>
      <c r="V617" s="2">
        <v>5810</v>
      </c>
      <c r="W617" s="2">
        <v>3</v>
      </c>
      <c r="X617" s="2">
        <v>139</v>
      </c>
      <c r="Y617" s="75">
        <v>120</v>
      </c>
      <c r="Z617" s="2">
        <v>5188</v>
      </c>
      <c r="AA617" s="2">
        <v>4</v>
      </c>
      <c r="AB617" s="2">
        <v>170</v>
      </c>
      <c r="AC617" s="75">
        <v>158</v>
      </c>
      <c r="AD617" s="2">
        <v>384242</v>
      </c>
      <c r="AE617" s="3">
        <f t="shared" si="9"/>
        <v>0.15018660115239874</v>
      </c>
      <c r="AF617" s="1">
        <v>1</v>
      </c>
      <c r="AG617" s="1" t="s">
        <v>44</v>
      </c>
      <c r="AH617" s="1" t="s">
        <v>45</v>
      </c>
      <c r="AI617" s="1">
        <v>3.06</v>
      </c>
      <c r="AJ617" s="1">
        <v>1</v>
      </c>
      <c r="AK617" s="1" t="s">
        <v>42</v>
      </c>
      <c r="AL617" s="1">
        <v>308</v>
      </c>
      <c r="AM617" s="1">
        <v>714</v>
      </c>
      <c r="AN617" s="1">
        <v>0</v>
      </c>
    </row>
    <row r="618" spans="1:40" hidden="1" x14ac:dyDescent="0.25">
      <c r="A618" s="1">
        <v>41006</v>
      </c>
      <c r="B618" s="1" t="s">
        <v>641</v>
      </c>
      <c r="C618" s="1">
        <v>41</v>
      </c>
      <c r="D618" s="1" t="s">
        <v>640</v>
      </c>
      <c r="E618" s="2">
        <v>6727</v>
      </c>
      <c r="F618" s="2">
        <v>140</v>
      </c>
      <c r="G618" s="2">
        <v>0</v>
      </c>
      <c r="H618" s="2">
        <v>3</v>
      </c>
      <c r="I618" s="75">
        <v>1</v>
      </c>
      <c r="J618">
        <v>113</v>
      </c>
      <c r="K618">
        <v>0</v>
      </c>
      <c r="L618">
        <v>5</v>
      </c>
      <c r="M618">
        <v>1</v>
      </c>
      <c r="N618">
        <v>405</v>
      </c>
      <c r="O618">
        <v>2</v>
      </c>
      <c r="P618">
        <v>46</v>
      </c>
      <c r="Q618">
        <v>19</v>
      </c>
      <c r="R618" s="2">
        <v>3027</v>
      </c>
      <c r="S618" s="2">
        <v>6</v>
      </c>
      <c r="T618" s="2">
        <v>162</v>
      </c>
      <c r="U618" s="75">
        <v>46</v>
      </c>
      <c r="V618" s="2">
        <v>789</v>
      </c>
      <c r="W618" s="2">
        <v>2</v>
      </c>
      <c r="X618" s="2">
        <v>35</v>
      </c>
      <c r="Y618" s="75">
        <v>9</v>
      </c>
      <c r="Z618" s="2">
        <v>744</v>
      </c>
      <c r="AA618" s="2">
        <v>1</v>
      </c>
      <c r="AB618" s="2">
        <v>51</v>
      </c>
      <c r="AC618" s="75">
        <v>12</v>
      </c>
      <c r="AD618" s="2">
        <v>27138</v>
      </c>
      <c r="AE618" s="3">
        <f t="shared" si="9"/>
        <v>0.24788119979364728</v>
      </c>
      <c r="AF618" s="1">
        <v>0</v>
      </c>
      <c r="AG618" s="1" t="s">
        <v>44</v>
      </c>
      <c r="AH618" s="1" t="s">
        <v>41</v>
      </c>
      <c r="AI618" s="1">
        <v>3.06</v>
      </c>
      <c r="AJ618" s="1">
        <v>0</v>
      </c>
      <c r="AK618" s="1" t="s">
        <v>46</v>
      </c>
      <c r="AL618" s="1">
        <v>6</v>
      </c>
      <c r="AM618" s="1">
        <v>24</v>
      </c>
      <c r="AN618" s="1">
        <v>0</v>
      </c>
    </row>
    <row r="619" spans="1:40" hidden="1" x14ac:dyDescent="0.25">
      <c r="A619" s="1">
        <v>41013</v>
      </c>
      <c r="B619" s="1" t="s">
        <v>642</v>
      </c>
      <c r="C619" s="1">
        <v>41</v>
      </c>
      <c r="D619" s="1" t="s">
        <v>640</v>
      </c>
      <c r="E619" s="2">
        <v>992</v>
      </c>
      <c r="F619" s="2">
        <v>12</v>
      </c>
      <c r="G619" s="2">
        <v>0</v>
      </c>
      <c r="H619" s="2">
        <v>0</v>
      </c>
      <c r="I619" s="75">
        <v>1</v>
      </c>
      <c r="J619">
        <v>18</v>
      </c>
      <c r="K619">
        <v>0</v>
      </c>
      <c r="L619">
        <v>1</v>
      </c>
      <c r="M619">
        <v>0</v>
      </c>
      <c r="N619">
        <v>158</v>
      </c>
      <c r="O619">
        <v>0</v>
      </c>
      <c r="P619">
        <v>10</v>
      </c>
      <c r="Q619">
        <v>0</v>
      </c>
      <c r="R619" s="2">
        <v>386</v>
      </c>
      <c r="S619" s="2">
        <v>2</v>
      </c>
      <c r="T619" s="2">
        <v>12</v>
      </c>
      <c r="U619" s="75">
        <v>6</v>
      </c>
      <c r="V619" s="2">
        <v>88</v>
      </c>
      <c r="W619" s="2">
        <v>0</v>
      </c>
      <c r="X619" s="2">
        <v>5</v>
      </c>
      <c r="Y619" s="75">
        <v>2</v>
      </c>
      <c r="Z619" s="2">
        <v>192</v>
      </c>
      <c r="AA619" s="2">
        <v>0</v>
      </c>
      <c r="AB619" s="2">
        <v>4</v>
      </c>
      <c r="AC619" s="75">
        <v>2</v>
      </c>
      <c r="AD619" s="2">
        <v>9491</v>
      </c>
      <c r="AE619" s="3">
        <f t="shared" si="9"/>
        <v>0.10452007164682331</v>
      </c>
      <c r="AF619" s="1">
        <v>0</v>
      </c>
      <c r="AG619" s="1" t="s">
        <v>40</v>
      </c>
      <c r="AH619" s="1" t="s">
        <v>45</v>
      </c>
      <c r="AI619" s="1">
        <v>3.06</v>
      </c>
      <c r="AJ619" s="1">
        <v>0</v>
      </c>
      <c r="AK619" s="1" t="s">
        <v>46</v>
      </c>
      <c r="AL619" s="1">
        <v>30</v>
      </c>
      <c r="AM619" s="1">
        <v>32</v>
      </c>
      <c r="AN619" s="1">
        <v>0</v>
      </c>
    </row>
    <row r="620" spans="1:40" hidden="1" x14ac:dyDescent="0.25">
      <c r="A620" s="1">
        <v>41016</v>
      </c>
      <c r="B620" s="1" t="s">
        <v>643</v>
      </c>
      <c r="C620" s="1">
        <v>41</v>
      </c>
      <c r="D620" s="1" t="s">
        <v>640</v>
      </c>
      <c r="E620" s="2">
        <v>2611</v>
      </c>
      <c r="F620" s="2">
        <v>41</v>
      </c>
      <c r="G620" s="2">
        <v>0</v>
      </c>
      <c r="H620" s="2">
        <v>0</v>
      </c>
      <c r="I620" s="75">
        <v>0</v>
      </c>
      <c r="J620">
        <v>40</v>
      </c>
      <c r="K620">
        <v>0</v>
      </c>
      <c r="L620">
        <v>1</v>
      </c>
      <c r="M620">
        <v>0</v>
      </c>
      <c r="N620">
        <v>158</v>
      </c>
      <c r="O620">
        <v>0</v>
      </c>
      <c r="P620">
        <v>25</v>
      </c>
      <c r="Q620">
        <v>7</v>
      </c>
      <c r="R620" s="2">
        <v>852</v>
      </c>
      <c r="S620" s="2">
        <v>1</v>
      </c>
      <c r="T620" s="2">
        <v>48</v>
      </c>
      <c r="U620" s="75">
        <v>14</v>
      </c>
      <c r="V620" s="2">
        <v>305</v>
      </c>
      <c r="W620" s="2">
        <v>0</v>
      </c>
      <c r="X620" s="2">
        <v>10</v>
      </c>
      <c r="Y620" s="75">
        <v>1</v>
      </c>
      <c r="Z620" s="2">
        <v>215</v>
      </c>
      <c r="AA620" s="2">
        <v>0</v>
      </c>
      <c r="AB620" s="2">
        <v>17</v>
      </c>
      <c r="AC620" s="75">
        <v>5</v>
      </c>
      <c r="AD620" s="2">
        <v>17547</v>
      </c>
      <c r="AE620" s="3">
        <f t="shared" si="9"/>
        <v>0.14880036473471248</v>
      </c>
      <c r="AF620" s="1">
        <v>0</v>
      </c>
      <c r="AG620" s="1" t="s">
        <v>40</v>
      </c>
      <c r="AH620" s="1" t="s">
        <v>45</v>
      </c>
      <c r="AI620" s="1">
        <v>3.06</v>
      </c>
      <c r="AJ620" s="1">
        <v>0</v>
      </c>
      <c r="AK620" s="1" t="s">
        <v>46</v>
      </c>
      <c r="AL620" s="1">
        <v>5</v>
      </c>
      <c r="AM620" s="1">
        <v>10</v>
      </c>
      <c r="AN620" s="1">
        <v>0</v>
      </c>
    </row>
    <row r="621" spans="1:40" hidden="1" x14ac:dyDescent="0.25">
      <c r="A621" s="1">
        <v>41020</v>
      </c>
      <c r="B621" s="1" t="s">
        <v>644</v>
      </c>
      <c r="C621" s="1">
        <v>41</v>
      </c>
      <c r="D621" s="1" t="s">
        <v>640</v>
      </c>
      <c r="E621" s="2">
        <v>6144</v>
      </c>
      <c r="F621" s="2">
        <v>65</v>
      </c>
      <c r="G621" s="2">
        <v>1</v>
      </c>
      <c r="H621" s="2">
        <v>1</v>
      </c>
      <c r="I621" s="75">
        <v>0</v>
      </c>
      <c r="J621">
        <v>105</v>
      </c>
      <c r="K621">
        <v>1</v>
      </c>
      <c r="L621">
        <v>1</v>
      </c>
      <c r="M621">
        <v>0</v>
      </c>
      <c r="N621">
        <v>654</v>
      </c>
      <c r="O621">
        <v>0</v>
      </c>
      <c r="P621">
        <v>17</v>
      </c>
      <c r="Q621">
        <v>14</v>
      </c>
      <c r="R621" s="2">
        <v>2520</v>
      </c>
      <c r="S621" s="2">
        <v>3</v>
      </c>
      <c r="T621" s="2">
        <v>60</v>
      </c>
      <c r="U621" s="75">
        <v>39</v>
      </c>
      <c r="V621" s="2">
        <v>759</v>
      </c>
      <c r="W621" s="2">
        <v>2</v>
      </c>
      <c r="X621" s="2">
        <v>26</v>
      </c>
      <c r="Y621" s="75">
        <v>11</v>
      </c>
      <c r="Z621" s="2">
        <v>681</v>
      </c>
      <c r="AA621" s="2">
        <v>1</v>
      </c>
      <c r="AB621" s="2">
        <v>26</v>
      </c>
      <c r="AC621" s="75">
        <v>9</v>
      </c>
      <c r="AD621" s="2">
        <v>24328</v>
      </c>
      <c r="AE621" s="3">
        <f t="shared" si="9"/>
        <v>0.25254850378165078</v>
      </c>
      <c r="AF621" s="1">
        <v>0</v>
      </c>
      <c r="AG621" s="1" t="s">
        <v>40</v>
      </c>
      <c r="AH621" s="1" t="s">
        <v>45</v>
      </c>
      <c r="AI621" s="1">
        <v>3.06</v>
      </c>
      <c r="AJ621" s="1">
        <v>0</v>
      </c>
      <c r="AK621" s="1" t="s">
        <v>46</v>
      </c>
      <c r="AL621" s="1">
        <v>82</v>
      </c>
      <c r="AM621" s="1">
        <v>36</v>
      </c>
      <c r="AN621" s="1">
        <v>0</v>
      </c>
    </row>
    <row r="622" spans="1:40" hidden="1" x14ac:dyDescent="0.25">
      <c r="A622" s="1">
        <v>41026</v>
      </c>
      <c r="B622" s="1" t="s">
        <v>645</v>
      </c>
      <c r="C622" s="1">
        <v>41</v>
      </c>
      <c r="D622" s="1" t="s">
        <v>640</v>
      </c>
      <c r="E622" s="2">
        <v>594</v>
      </c>
      <c r="F622" s="2">
        <v>15</v>
      </c>
      <c r="G622" s="2">
        <v>0</v>
      </c>
      <c r="H622" s="2">
        <v>1</v>
      </c>
      <c r="I622" s="75">
        <v>0</v>
      </c>
      <c r="J622">
        <v>10</v>
      </c>
      <c r="K622">
        <v>0</v>
      </c>
      <c r="L622">
        <v>1</v>
      </c>
      <c r="M622">
        <v>0</v>
      </c>
      <c r="N622">
        <v>85</v>
      </c>
      <c r="O622">
        <v>0</v>
      </c>
      <c r="P622">
        <v>4</v>
      </c>
      <c r="Q622">
        <v>1</v>
      </c>
      <c r="R622" s="2">
        <v>180</v>
      </c>
      <c r="S622" s="2">
        <v>2</v>
      </c>
      <c r="T622" s="2">
        <v>5</v>
      </c>
      <c r="U622" s="75">
        <v>3</v>
      </c>
      <c r="V622" s="2">
        <v>66</v>
      </c>
      <c r="W622" s="2">
        <v>0</v>
      </c>
      <c r="X622" s="2">
        <v>4</v>
      </c>
      <c r="Y622" s="75">
        <v>2</v>
      </c>
      <c r="Z622" s="2">
        <v>70</v>
      </c>
      <c r="AA622" s="2">
        <v>0</v>
      </c>
      <c r="AB622" s="2">
        <v>5</v>
      </c>
      <c r="AC622" s="75">
        <v>0</v>
      </c>
      <c r="AD622" s="2">
        <v>4602</v>
      </c>
      <c r="AE622" s="3">
        <f t="shared" si="9"/>
        <v>0.12907431551499349</v>
      </c>
      <c r="AF622" s="1">
        <v>0</v>
      </c>
      <c r="AG622" s="1" t="s">
        <v>40</v>
      </c>
      <c r="AH622" s="1" t="s">
        <v>45</v>
      </c>
      <c r="AI622" s="1">
        <v>3.06</v>
      </c>
      <c r="AJ622" s="1">
        <v>0</v>
      </c>
      <c r="AK622" s="1" t="s">
        <v>46</v>
      </c>
      <c r="AL622" s="1">
        <v>28</v>
      </c>
      <c r="AM622" s="1">
        <v>29</v>
      </c>
      <c r="AN622" s="1">
        <v>0</v>
      </c>
    </row>
    <row r="623" spans="1:40" hidden="1" x14ac:dyDescent="0.25">
      <c r="A623" s="1">
        <v>41078</v>
      </c>
      <c r="B623" s="1" t="s">
        <v>646</v>
      </c>
      <c r="C623" s="1">
        <v>41</v>
      </c>
      <c r="D623" s="1" t="s">
        <v>640</v>
      </c>
      <c r="E623" s="2">
        <v>2020</v>
      </c>
      <c r="F623" s="2">
        <v>24</v>
      </c>
      <c r="G623" s="2">
        <v>1</v>
      </c>
      <c r="H623" s="2">
        <v>0</v>
      </c>
      <c r="I623" s="75">
        <v>1</v>
      </c>
      <c r="J623">
        <v>28</v>
      </c>
      <c r="K623">
        <v>0</v>
      </c>
      <c r="L623">
        <v>0</v>
      </c>
      <c r="M623">
        <v>1</v>
      </c>
      <c r="N623">
        <v>183</v>
      </c>
      <c r="O623">
        <v>1</v>
      </c>
      <c r="P623">
        <v>2</v>
      </c>
      <c r="Q623">
        <v>12</v>
      </c>
      <c r="R623" s="2">
        <v>631</v>
      </c>
      <c r="S623" s="2">
        <v>0</v>
      </c>
      <c r="T623" s="2">
        <v>7</v>
      </c>
      <c r="U623" s="75">
        <v>36</v>
      </c>
      <c r="V623" s="2">
        <v>191</v>
      </c>
      <c r="W623" s="2">
        <v>0</v>
      </c>
      <c r="X623" s="2">
        <v>0</v>
      </c>
      <c r="Y623" s="75">
        <v>0</v>
      </c>
      <c r="Z623" s="2">
        <v>187</v>
      </c>
      <c r="AA623" s="2">
        <v>0</v>
      </c>
      <c r="AB623" s="2">
        <v>2</v>
      </c>
      <c r="AC623" s="75">
        <v>9</v>
      </c>
      <c r="AD623" s="2">
        <v>8969</v>
      </c>
      <c r="AE623" s="3">
        <f t="shared" si="9"/>
        <v>0.22522020292117292</v>
      </c>
      <c r="AF623" s="1">
        <v>0</v>
      </c>
      <c r="AG623" s="1" t="s">
        <v>40</v>
      </c>
      <c r="AH623" s="1" t="s">
        <v>45</v>
      </c>
      <c r="AI623" s="1">
        <v>3.06</v>
      </c>
      <c r="AJ623" s="1">
        <v>0</v>
      </c>
      <c r="AK623" s="1" t="s">
        <v>46</v>
      </c>
      <c r="AL623" s="1">
        <v>6</v>
      </c>
      <c r="AM623" s="1">
        <v>3</v>
      </c>
      <c r="AN623" s="1">
        <v>0</v>
      </c>
    </row>
    <row r="624" spans="1:40" hidden="1" x14ac:dyDescent="0.25">
      <c r="A624" s="1">
        <v>41132</v>
      </c>
      <c r="B624" s="1" t="s">
        <v>647</v>
      </c>
      <c r="C624" s="1">
        <v>41</v>
      </c>
      <c r="D624" s="1" t="s">
        <v>640</v>
      </c>
      <c r="E624" s="2">
        <v>4702</v>
      </c>
      <c r="F624" s="2">
        <v>81</v>
      </c>
      <c r="G624" s="2">
        <v>0</v>
      </c>
      <c r="H624" s="2">
        <v>3</v>
      </c>
      <c r="I624" s="75">
        <v>0</v>
      </c>
      <c r="J624">
        <v>88</v>
      </c>
      <c r="K624">
        <v>0</v>
      </c>
      <c r="L624">
        <v>8</v>
      </c>
      <c r="M624">
        <v>1</v>
      </c>
      <c r="N624">
        <v>365</v>
      </c>
      <c r="O624">
        <v>0</v>
      </c>
      <c r="P624">
        <v>52</v>
      </c>
      <c r="Q624">
        <v>11</v>
      </c>
      <c r="R624" s="2">
        <v>1550</v>
      </c>
      <c r="S624" s="2">
        <v>4</v>
      </c>
      <c r="T624" s="2">
        <v>121</v>
      </c>
      <c r="U624" s="75">
        <v>29</v>
      </c>
      <c r="V624" s="2">
        <v>511</v>
      </c>
      <c r="W624" s="2">
        <v>0</v>
      </c>
      <c r="X624" s="2">
        <v>43</v>
      </c>
      <c r="Y624" s="75">
        <v>7</v>
      </c>
      <c r="Z624" s="2">
        <v>611</v>
      </c>
      <c r="AA624" s="2">
        <v>0</v>
      </c>
      <c r="AB624" s="2">
        <v>31</v>
      </c>
      <c r="AC624" s="75">
        <v>15</v>
      </c>
      <c r="AD624" s="2">
        <v>33508</v>
      </c>
      <c r="AE624" s="3">
        <f t="shared" si="9"/>
        <v>0.14032469857944371</v>
      </c>
      <c r="AF624" s="1">
        <v>0</v>
      </c>
      <c r="AG624" s="1" t="s">
        <v>40</v>
      </c>
      <c r="AH624" s="1" t="s">
        <v>45</v>
      </c>
      <c r="AI624" s="1">
        <v>3.06</v>
      </c>
      <c r="AJ624" s="1">
        <v>0</v>
      </c>
      <c r="AK624" s="1" t="s">
        <v>46</v>
      </c>
      <c r="AL624" s="1">
        <v>41</v>
      </c>
      <c r="AM624" s="1">
        <v>35</v>
      </c>
      <c r="AN624" s="1">
        <v>0</v>
      </c>
    </row>
    <row r="625" spans="1:40" hidden="1" x14ac:dyDescent="0.25">
      <c r="A625" s="1">
        <v>41206</v>
      </c>
      <c r="B625" s="1" t="s">
        <v>648</v>
      </c>
      <c r="C625" s="1">
        <v>41</v>
      </c>
      <c r="D625" s="1" t="s">
        <v>640</v>
      </c>
      <c r="E625" s="2">
        <v>3467</v>
      </c>
      <c r="F625" s="2">
        <v>45</v>
      </c>
      <c r="G625" s="2">
        <v>0</v>
      </c>
      <c r="H625" s="2">
        <v>2</v>
      </c>
      <c r="I625" s="75">
        <v>1</v>
      </c>
      <c r="J625">
        <v>44</v>
      </c>
      <c r="K625">
        <v>0</v>
      </c>
      <c r="L625">
        <v>1</v>
      </c>
      <c r="M625">
        <v>0</v>
      </c>
      <c r="N625">
        <v>326</v>
      </c>
      <c r="O625">
        <v>1</v>
      </c>
      <c r="P625">
        <v>3</v>
      </c>
      <c r="Q625">
        <v>9</v>
      </c>
      <c r="R625" s="2">
        <v>1221</v>
      </c>
      <c r="S625" s="2">
        <v>3</v>
      </c>
      <c r="T625" s="2">
        <v>7</v>
      </c>
      <c r="U625" s="75">
        <v>33</v>
      </c>
      <c r="V625" s="2">
        <v>322</v>
      </c>
      <c r="W625" s="2">
        <v>0</v>
      </c>
      <c r="X625" s="2">
        <v>2</v>
      </c>
      <c r="Y625" s="75">
        <v>6</v>
      </c>
      <c r="Z625" s="2">
        <v>309</v>
      </c>
      <c r="AA625" s="2">
        <v>0</v>
      </c>
      <c r="AB625" s="2">
        <v>5</v>
      </c>
      <c r="AC625" s="75">
        <v>13</v>
      </c>
      <c r="AD625" s="2">
        <v>7789</v>
      </c>
      <c r="AE625" s="3">
        <f t="shared" si="9"/>
        <v>0.44511490563615352</v>
      </c>
      <c r="AF625" s="1">
        <v>0</v>
      </c>
      <c r="AG625" s="1" t="s">
        <v>40</v>
      </c>
      <c r="AH625" s="1" t="s">
        <v>45</v>
      </c>
      <c r="AI625" s="1">
        <v>3.06</v>
      </c>
      <c r="AJ625" s="1">
        <v>0</v>
      </c>
      <c r="AK625" s="1" t="s">
        <v>46</v>
      </c>
      <c r="AL625" s="1">
        <v>14</v>
      </c>
      <c r="AM625" s="1">
        <v>11</v>
      </c>
      <c r="AN625" s="1">
        <v>0</v>
      </c>
    </row>
    <row r="626" spans="1:40" hidden="1" x14ac:dyDescent="0.25">
      <c r="A626" s="1">
        <v>41244</v>
      </c>
      <c r="B626" s="1" t="s">
        <v>649</v>
      </c>
      <c r="C626" s="1">
        <v>41</v>
      </c>
      <c r="D626" s="1" t="s">
        <v>640</v>
      </c>
      <c r="E626" s="2">
        <v>512</v>
      </c>
      <c r="F626" s="2">
        <v>11</v>
      </c>
      <c r="G626" s="2">
        <v>0</v>
      </c>
      <c r="H626" s="2">
        <v>0</v>
      </c>
      <c r="I626" s="75">
        <v>0</v>
      </c>
      <c r="J626">
        <v>8</v>
      </c>
      <c r="K626">
        <v>0</v>
      </c>
      <c r="L626">
        <v>0</v>
      </c>
      <c r="M626">
        <v>0</v>
      </c>
      <c r="N626">
        <v>33</v>
      </c>
      <c r="O626">
        <v>0</v>
      </c>
      <c r="P626">
        <v>5</v>
      </c>
      <c r="Q626">
        <v>0</v>
      </c>
      <c r="R626" s="2">
        <v>175</v>
      </c>
      <c r="S626" s="2">
        <v>0</v>
      </c>
      <c r="T626" s="2">
        <v>6</v>
      </c>
      <c r="U626" s="75">
        <v>4</v>
      </c>
      <c r="V626" s="2">
        <v>63</v>
      </c>
      <c r="W626" s="2">
        <v>0</v>
      </c>
      <c r="X626" s="2">
        <v>1</v>
      </c>
      <c r="Y626" s="75">
        <v>0</v>
      </c>
      <c r="Z626" s="2">
        <v>62</v>
      </c>
      <c r="AA626" s="2">
        <v>0</v>
      </c>
      <c r="AB626" s="2">
        <v>1</v>
      </c>
      <c r="AC626" s="75">
        <v>0</v>
      </c>
      <c r="AD626" s="2">
        <v>4582</v>
      </c>
      <c r="AE626" s="3">
        <f t="shared" si="9"/>
        <v>0.11174159755565255</v>
      </c>
      <c r="AF626" s="1">
        <v>0</v>
      </c>
      <c r="AG626" s="1" t="s">
        <v>40</v>
      </c>
      <c r="AH626" s="1" t="s">
        <v>45</v>
      </c>
      <c r="AI626" s="1">
        <v>3.06</v>
      </c>
      <c r="AJ626" s="1">
        <v>0</v>
      </c>
      <c r="AK626" s="1" t="s">
        <v>46</v>
      </c>
      <c r="AL626" s="1">
        <v>11</v>
      </c>
      <c r="AM626" s="1">
        <v>13</v>
      </c>
      <c r="AN626" s="1">
        <v>0</v>
      </c>
    </row>
    <row r="627" spans="1:40" hidden="1" x14ac:dyDescent="0.25">
      <c r="A627" s="1">
        <v>41298</v>
      </c>
      <c r="B627" s="1" t="s">
        <v>650</v>
      </c>
      <c r="C627" s="1">
        <v>41</v>
      </c>
      <c r="D627" s="1" t="s">
        <v>640</v>
      </c>
      <c r="E627" s="2">
        <v>13500</v>
      </c>
      <c r="F627" s="2">
        <v>190</v>
      </c>
      <c r="G627" s="2">
        <v>0</v>
      </c>
      <c r="H627" s="2">
        <v>3</v>
      </c>
      <c r="I627" s="75">
        <v>3</v>
      </c>
      <c r="J627">
        <v>226</v>
      </c>
      <c r="K627">
        <v>0</v>
      </c>
      <c r="L627">
        <v>4</v>
      </c>
      <c r="M627">
        <v>1</v>
      </c>
      <c r="N627">
        <v>1439</v>
      </c>
      <c r="O627">
        <v>0</v>
      </c>
      <c r="P627">
        <v>117</v>
      </c>
      <c r="Q627">
        <v>29</v>
      </c>
      <c r="R627" s="2">
        <v>5042</v>
      </c>
      <c r="S627" s="2">
        <v>7</v>
      </c>
      <c r="T627" s="2">
        <v>235</v>
      </c>
      <c r="U627" s="75">
        <v>102</v>
      </c>
      <c r="V627" s="2">
        <v>1354</v>
      </c>
      <c r="W627" s="2">
        <v>1</v>
      </c>
      <c r="X627" s="2">
        <v>71</v>
      </c>
      <c r="Y627" s="75">
        <v>33</v>
      </c>
      <c r="Z627" s="2">
        <v>1231</v>
      </c>
      <c r="AA627" s="2">
        <v>0</v>
      </c>
      <c r="AB627" s="2">
        <v>71</v>
      </c>
      <c r="AC627" s="75">
        <v>22</v>
      </c>
      <c r="AD627" s="2">
        <v>78726</v>
      </c>
      <c r="AE627" s="3">
        <f t="shared" si="9"/>
        <v>0.17148083225363919</v>
      </c>
      <c r="AF627" s="1">
        <v>0</v>
      </c>
      <c r="AG627" s="1" t="s">
        <v>44</v>
      </c>
      <c r="AH627" s="1" t="s">
        <v>45</v>
      </c>
      <c r="AI627" s="1">
        <v>3.06</v>
      </c>
      <c r="AJ627" s="1">
        <v>0</v>
      </c>
      <c r="AK627" s="1" t="s">
        <v>46</v>
      </c>
      <c r="AL627" s="1">
        <v>15</v>
      </c>
      <c r="AM627" s="1">
        <v>101</v>
      </c>
      <c r="AN627" s="1">
        <v>1</v>
      </c>
    </row>
    <row r="628" spans="1:40" hidden="1" x14ac:dyDescent="0.25">
      <c r="A628" s="1">
        <v>41306</v>
      </c>
      <c r="B628" s="1" t="s">
        <v>651</v>
      </c>
      <c r="C628" s="1">
        <v>41</v>
      </c>
      <c r="D628" s="1" t="s">
        <v>640</v>
      </c>
      <c r="E628" s="2">
        <v>5264</v>
      </c>
      <c r="F628" s="2">
        <v>67</v>
      </c>
      <c r="G628" s="2">
        <v>0</v>
      </c>
      <c r="H628" s="2">
        <v>0</v>
      </c>
      <c r="I628" s="75">
        <v>0</v>
      </c>
      <c r="J628">
        <v>81</v>
      </c>
      <c r="K628">
        <v>0</v>
      </c>
      <c r="L628">
        <v>1</v>
      </c>
      <c r="M628">
        <v>0</v>
      </c>
      <c r="N628">
        <v>642</v>
      </c>
      <c r="O628">
        <v>0</v>
      </c>
      <c r="P628">
        <v>24</v>
      </c>
      <c r="Q628">
        <v>9</v>
      </c>
      <c r="R628" s="2">
        <v>1838</v>
      </c>
      <c r="S628" s="2">
        <v>1</v>
      </c>
      <c r="T628" s="2">
        <v>54</v>
      </c>
      <c r="U628" s="75">
        <v>30</v>
      </c>
      <c r="V628" s="2">
        <v>706</v>
      </c>
      <c r="W628" s="2">
        <v>1</v>
      </c>
      <c r="X628" s="2">
        <v>12</v>
      </c>
      <c r="Y628" s="75">
        <v>7</v>
      </c>
      <c r="Z628" s="2">
        <v>693</v>
      </c>
      <c r="AA628" s="2">
        <v>0</v>
      </c>
      <c r="AB628" s="2">
        <v>17</v>
      </c>
      <c r="AC628" s="75">
        <v>14</v>
      </c>
      <c r="AD628" s="2">
        <v>26616</v>
      </c>
      <c r="AE628" s="3">
        <f t="shared" si="9"/>
        <v>0.19777577397054402</v>
      </c>
      <c r="AF628" s="1">
        <v>0</v>
      </c>
      <c r="AG628" s="1" t="s">
        <v>40</v>
      </c>
      <c r="AH628" s="1" t="s">
        <v>45</v>
      </c>
      <c r="AI628" s="1">
        <v>3.06</v>
      </c>
      <c r="AJ628" s="1">
        <v>0</v>
      </c>
      <c r="AK628" s="1" t="s">
        <v>46</v>
      </c>
      <c r="AL628" s="1">
        <v>287</v>
      </c>
      <c r="AM628" s="1">
        <v>291</v>
      </c>
      <c r="AN628" s="1">
        <v>0</v>
      </c>
    </row>
    <row r="629" spans="1:40" hidden="1" x14ac:dyDescent="0.25">
      <c r="A629" s="1">
        <v>41319</v>
      </c>
      <c r="B629" s="1" t="s">
        <v>99</v>
      </c>
      <c r="C629" s="1">
        <v>41</v>
      </c>
      <c r="D629" s="1" t="s">
        <v>640</v>
      </c>
      <c r="E629" s="2">
        <v>3429</v>
      </c>
      <c r="F629" s="2">
        <v>69</v>
      </c>
      <c r="G629" s="2">
        <v>0</v>
      </c>
      <c r="H629" s="2">
        <v>0</v>
      </c>
      <c r="I629" s="75">
        <v>0</v>
      </c>
      <c r="J629">
        <v>72</v>
      </c>
      <c r="K629">
        <v>0</v>
      </c>
      <c r="L629">
        <v>1</v>
      </c>
      <c r="M629">
        <v>1</v>
      </c>
      <c r="N629">
        <v>391</v>
      </c>
      <c r="O629">
        <v>0</v>
      </c>
      <c r="P629">
        <v>12</v>
      </c>
      <c r="Q629">
        <v>12</v>
      </c>
      <c r="R629" s="2">
        <v>1627</v>
      </c>
      <c r="S629" s="2">
        <v>2</v>
      </c>
      <c r="T629" s="2">
        <v>38</v>
      </c>
      <c r="U629" s="75">
        <v>23</v>
      </c>
      <c r="V629" s="2">
        <v>365</v>
      </c>
      <c r="W629" s="2">
        <v>0</v>
      </c>
      <c r="X629" s="2">
        <v>7</v>
      </c>
      <c r="Y629" s="75">
        <v>2</v>
      </c>
      <c r="Z629" s="2">
        <v>453</v>
      </c>
      <c r="AA629" s="2">
        <v>0</v>
      </c>
      <c r="AB629" s="2">
        <v>16</v>
      </c>
      <c r="AC629" s="75">
        <v>8</v>
      </c>
      <c r="AD629" s="2">
        <v>19508</v>
      </c>
      <c r="AE629" s="3">
        <f t="shared" si="9"/>
        <v>0.17577404141890507</v>
      </c>
      <c r="AF629" s="1">
        <v>0</v>
      </c>
      <c r="AG629" s="1" t="s">
        <v>40</v>
      </c>
      <c r="AH629" s="1" t="s">
        <v>45</v>
      </c>
      <c r="AI629" s="1">
        <v>3.06</v>
      </c>
      <c r="AJ629" s="1">
        <v>0</v>
      </c>
      <c r="AK629" s="1" t="s">
        <v>46</v>
      </c>
      <c r="AL629" s="1">
        <v>47</v>
      </c>
      <c r="AM629" s="1">
        <v>43</v>
      </c>
      <c r="AN629" s="1">
        <v>0</v>
      </c>
    </row>
    <row r="630" spans="1:40" hidden="1" x14ac:dyDescent="0.25">
      <c r="A630" s="1">
        <v>41349</v>
      </c>
      <c r="B630" s="1" t="s">
        <v>652</v>
      </c>
      <c r="C630" s="1">
        <v>41</v>
      </c>
      <c r="D630" s="1" t="s">
        <v>640</v>
      </c>
      <c r="E630" s="2">
        <v>1400</v>
      </c>
      <c r="F630" s="2">
        <v>27</v>
      </c>
      <c r="G630" s="2">
        <v>0</v>
      </c>
      <c r="H630" s="2">
        <v>0</v>
      </c>
      <c r="I630" s="75">
        <v>1</v>
      </c>
      <c r="J630">
        <v>26</v>
      </c>
      <c r="K630">
        <v>0</v>
      </c>
      <c r="L630">
        <v>1</v>
      </c>
      <c r="M630">
        <v>0</v>
      </c>
      <c r="N630">
        <v>95</v>
      </c>
      <c r="O630">
        <v>0</v>
      </c>
      <c r="P630">
        <v>2</v>
      </c>
      <c r="Q630">
        <v>3</v>
      </c>
      <c r="R630" s="2">
        <v>480</v>
      </c>
      <c r="S630" s="2">
        <v>0</v>
      </c>
      <c r="T630" s="2">
        <v>11</v>
      </c>
      <c r="U630" s="75">
        <v>11</v>
      </c>
      <c r="V630" s="2">
        <v>160</v>
      </c>
      <c r="W630" s="2">
        <v>0</v>
      </c>
      <c r="X630" s="2">
        <v>1</v>
      </c>
      <c r="Y630" s="75">
        <v>3</v>
      </c>
      <c r="Z630" s="2">
        <v>179</v>
      </c>
      <c r="AA630" s="2">
        <v>0</v>
      </c>
      <c r="AB630" s="2">
        <v>9</v>
      </c>
      <c r="AC630" s="75">
        <v>7</v>
      </c>
      <c r="AD630" s="2">
        <v>7841</v>
      </c>
      <c r="AE630" s="3">
        <f t="shared" si="9"/>
        <v>0.17854865450835353</v>
      </c>
      <c r="AF630" s="1">
        <v>0</v>
      </c>
      <c r="AG630" s="1" t="s">
        <v>44</v>
      </c>
      <c r="AH630" s="1" t="s">
        <v>45</v>
      </c>
      <c r="AI630" s="1">
        <v>3.06</v>
      </c>
      <c r="AJ630" s="1">
        <v>0</v>
      </c>
      <c r="AK630" s="1" t="s">
        <v>46</v>
      </c>
      <c r="AL630" s="1">
        <v>19</v>
      </c>
      <c r="AM630" s="1">
        <v>15</v>
      </c>
      <c r="AN630" s="1">
        <v>0</v>
      </c>
    </row>
    <row r="631" spans="1:40" hidden="1" x14ac:dyDescent="0.25">
      <c r="A631" s="1">
        <v>41357</v>
      </c>
      <c r="B631" s="1" t="s">
        <v>653</v>
      </c>
      <c r="C631" s="1">
        <v>41</v>
      </c>
      <c r="D631" s="1" t="s">
        <v>640</v>
      </c>
      <c r="E631" s="2">
        <v>1719</v>
      </c>
      <c r="F631" s="2">
        <v>32</v>
      </c>
      <c r="G631" s="2">
        <v>0</v>
      </c>
      <c r="H631" s="2">
        <v>1</v>
      </c>
      <c r="I631" s="75">
        <v>1</v>
      </c>
      <c r="J631">
        <v>26</v>
      </c>
      <c r="K631">
        <v>0</v>
      </c>
      <c r="L631">
        <v>2</v>
      </c>
      <c r="M631">
        <v>0</v>
      </c>
      <c r="N631">
        <v>222</v>
      </c>
      <c r="O631">
        <v>0</v>
      </c>
      <c r="P631">
        <v>21</v>
      </c>
      <c r="Q631">
        <v>0</v>
      </c>
      <c r="R631" s="2">
        <v>759</v>
      </c>
      <c r="S631" s="2">
        <v>0</v>
      </c>
      <c r="T631" s="2">
        <v>63</v>
      </c>
      <c r="U631" s="75">
        <v>4</v>
      </c>
      <c r="V631" s="2">
        <v>276</v>
      </c>
      <c r="W631" s="2">
        <v>0</v>
      </c>
      <c r="X631" s="2">
        <v>14</v>
      </c>
      <c r="Y631" s="75">
        <v>0</v>
      </c>
      <c r="Z631" s="2">
        <v>255</v>
      </c>
      <c r="AA631" s="2">
        <v>0</v>
      </c>
      <c r="AB631" s="2">
        <v>38</v>
      </c>
      <c r="AC631" s="75">
        <v>3</v>
      </c>
      <c r="AD631" s="2">
        <v>10053</v>
      </c>
      <c r="AE631" s="3">
        <f t="shared" si="9"/>
        <v>0.17099373321396599</v>
      </c>
      <c r="AF631" s="1">
        <v>0</v>
      </c>
      <c r="AG631" s="1" t="s">
        <v>40</v>
      </c>
      <c r="AH631" s="1" t="s">
        <v>45</v>
      </c>
      <c r="AI631" s="1">
        <v>3.06</v>
      </c>
      <c r="AJ631" s="1">
        <v>0</v>
      </c>
      <c r="AK631" s="1" t="s">
        <v>46</v>
      </c>
      <c r="AL631" s="1">
        <v>26</v>
      </c>
      <c r="AM631" s="1">
        <v>19</v>
      </c>
      <c r="AN631" s="1">
        <v>0</v>
      </c>
    </row>
    <row r="632" spans="1:40" hidden="1" x14ac:dyDescent="0.25">
      <c r="A632" s="1">
        <v>41359</v>
      </c>
      <c r="B632" s="1" t="s">
        <v>654</v>
      </c>
      <c r="C632" s="1">
        <v>41</v>
      </c>
      <c r="D632" s="1" t="s">
        <v>640</v>
      </c>
      <c r="E632" s="2">
        <v>6225</v>
      </c>
      <c r="F632" s="2">
        <v>57</v>
      </c>
      <c r="G632" s="2">
        <v>0</v>
      </c>
      <c r="H632" s="2">
        <v>1</v>
      </c>
      <c r="I632" s="75">
        <v>1</v>
      </c>
      <c r="J632">
        <v>87</v>
      </c>
      <c r="K632">
        <v>0</v>
      </c>
      <c r="L632">
        <v>0</v>
      </c>
      <c r="M632">
        <v>1</v>
      </c>
      <c r="N632">
        <v>479</v>
      </c>
      <c r="O632">
        <v>0</v>
      </c>
      <c r="P632">
        <v>40</v>
      </c>
      <c r="Q632">
        <v>7</v>
      </c>
      <c r="R632" s="2">
        <v>2190</v>
      </c>
      <c r="S632" s="2">
        <v>2</v>
      </c>
      <c r="T632" s="2">
        <v>92</v>
      </c>
      <c r="U632" s="75">
        <v>24</v>
      </c>
      <c r="V632" s="2">
        <v>651</v>
      </c>
      <c r="W632" s="2">
        <v>0</v>
      </c>
      <c r="X632" s="2">
        <v>19</v>
      </c>
      <c r="Y632" s="75">
        <v>3</v>
      </c>
      <c r="Z632" s="2">
        <v>716</v>
      </c>
      <c r="AA632" s="2">
        <v>0</v>
      </c>
      <c r="AB632" s="2">
        <v>47</v>
      </c>
      <c r="AC632" s="75">
        <v>14</v>
      </c>
      <c r="AD632" s="2">
        <v>27543</v>
      </c>
      <c r="AE632" s="3">
        <f t="shared" si="9"/>
        <v>0.22601023853610719</v>
      </c>
      <c r="AF632" s="1">
        <v>0</v>
      </c>
      <c r="AG632" s="1" t="s">
        <v>44</v>
      </c>
      <c r="AH632" s="1" t="s">
        <v>45</v>
      </c>
      <c r="AI632" s="1">
        <v>3.06</v>
      </c>
      <c r="AJ632" s="1">
        <v>0</v>
      </c>
      <c r="AK632" s="1" t="s">
        <v>46</v>
      </c>
      <c r="AL632" s="1">
        <v>45</v>
      </c>
      <c r="AM632" s="1">
        <v>28</v>
      </c>
      <c r="AN632" s="1">
        <v>0</v>
      </c>
    </row>
    <row r="633" spans="1:40" hidden="1" x14ac:dyDescent="0.25">
      <c r="A633" s="1">
        <v>41378</v>
      </c>
      <c r="B633" s="1" t="s">
        <v>655</v>
      </c>
      <c r="C633" s="1">
        <v>41</v>
      </c>
      <c r="D633" s="1" t="s">
        <v>640</v>
      </c>
      <c r="E633" s="2">
        <v>2551</v>
      </c>
      <c r="F633" s="2">
        <v>33</v>
      </c>
      <c r="G633" s="2">
        <v>0</v>
      </c>
      <c r="H633" s="2">
        <v>0</v>
      </c>
      <c r="I633" s="75">
        <v>1</v>
      </c>
      <c r="J633">
        <v>27</v>
      </c>
      <c r="K633">
        <v>0</v>
      </c>
      <c r="L633">
        <v>0</v>
      </c>
      <c r="M633">
        <v>0</v>
      </c>
      <c r="N633">
        <v>240</v>
      </c>
      <c r="O633">
        <v>0</v>
      </c>
      <c r="P633">
        <v>14</v>
      </c>
      <c r="Q633">
        <v>12</v>
      </c>
      <c r="R633" s="2">
        <v>1110</v>
      </c>
      <c r="S633" s="2">
        <v>2</v>
      </c>
      <c r="T633" s="2">
        <v>81</v>
      </c>
      <c r="U633" s="75">
        <v>31</v>
      </c>
      <c r="V633" s="2">
        <v>231</v>
      </c>
      <c r="W633" s="2">
        <v>0</v>
      </c>
      <c r="X633" s="2">
        <v>9</v>
      </c>
      <c r="Y633" s="75">
        <v>4</v>
      </c>
      <c r="Z633" s="2">
        <v>391</v>
      </c>
      <c r="AA633" s="2">
        <v>0</v>
      </c>
      <c r="AB633" s="2">
        <v>49</v>
      </c>
      <c r="AC633" s="75">
        <v>8</v>
      </c>
      <c r="AD633" s="2">
        <v>14061</v>
      </c>
      <c r="AE633" s="3">
        <f t="shared" si="9"/>
        <v>0.18142379631605149</v>
      </c>
      <c r="AF633" s="1">
        <v>0</v>
      </c>
      <c r="AG633" s="1" t="s">
        <v>40</v>
      </c>
      <c r="AH633" s="1" t="s">
        <v>45</v>
      </c>
      <c r="AI633" s="1">
        <v>3.06</v>
      </c>
      <c r="AJ633" s="1">
        <v>0</v>
      </c>
      <c r="AK633" s="1" t="s">
        <v>46</v>
      </c>
      <c r="AL633" s="1">
        <v>49</v>
      </c>
      <c r="AM633" s="1">
        <v>29</v>
      </c>
      <c r="AN633" s="1">
        <v>0</v>
      </c>
    </row>
    <row r="634" spans="1:40" hidden="1" x14ac:dyDescent="0.25">
      <c r="A634" s="1">
        <v>41396</v>
      </c>
      <c r="B634" s="1" t="s">
        <v>656</v>
      </c>
      <c r="C634" s="1">
        <v>41</v>
      </c>
      <c r="D634" s="1" t="s">
        <v>640</v>
      </c>
      <c r="E634" s="2">
        <v>9209</v>
      </c>
      <c r="F634" s="2">
        <v>120</v>
      </c>
      <c r="G634" s="2">
        <v>0</v>
      </c>
      <c r="H634" s="2">
        <v>7</v>
      </c>
      <c r="I634" s="75">
        <v>3</v>
      </c>
      <c r="J634">
        <v>161</v>
      </c>
      <c r="K634">
        <v>0</v>
      </c>
      <c r="L634">
        <v>13</v>
      </c>
      <c r="M634">
        <v>0</v>
      </c>
      <c r="N634">
        <v>782</v>
      </c>
      <c r="O634">
        <v>0</v>
      </c>
      <c r="P634">
        <v>189</v>
      </c>
      <c r="Q634">
        <v>32</v>
      </c>
      <c r="R634" s="2">
        <v>3247</v>
      </c>
      <c r="S634" s="2">
        <v>6</v>
      </c>
      <c r="T634" s="2">
        <v>384</v>
      </c>
      <c r="U634" s="75">
        <v>115</v>
      </c>
      <c r="V634" s="2">
        <v>892</v>
      </c>
      <c r="W634" s="2">
        <v>0</v>
      </c>
      <c r="X634" s="2">
        <v>76</v>
      </c>
      <c r="Y634" s="75">
        <v>25</v>
      </c>
      <c r="Z634" s="2">
        <v>781</v>
      </c>
      <c r="AA634" s="2">
        <v>0</v>
      </c>
      <c r="AB634" s="2">
        <v>158</v>
      </c>
      <c r="AC634" s="75">
        <v>31</v>
      </c>
      <c r="AD634" s="2">
        <v>66461</v>
      </c>
      <c r="AE634" s="3">
        <f t="shared" si="9"/>
        <v>0.13856246520515791</v>
      </c>
      <c r="AF634" s="1">
        <v>0</v>
      </c>
      <c r="AG634" s="1" t="s">
        <v>40</v>
      </c>
      <c r="AH634" s="1" t="s">
        <v>45</v>
      </c>
      <c r="AI634" s="1">
        <v>3.06</v>
      </c>
      <c r="AJ634" s="1">
        <v>0</v>
      </c>
      <c r="AK634" s="1" t="s">
        <v>46</v>
      </c>
      <c r="AL634" s="1">
        <v>71</v>
      </c>
      <c r="AM634" s="1">
        <v>411</v>
      </c>
      <c r="AN634" s="1">
        <v>1</v>
      </c>
    </row>
    <row r="635" spans="1:40" hidden="1" x14ac:dyDescent="0.25">
      <c r="A635" s="1">
        <v>41483</v>
      </c>
      <c r="B635" s="1" t="s">
        <v>657</v>
      </c>
      <c r="C635" s="1">
        <v>41</v>
      </c>
      <c r="D635" s="1" t="s">
        <v>640</v>
      </c>
      <c r="E635" s="2">
        <v>951</v>
      </c>
      <c r="F635" s="2">
        <v>12</v>
      </c>
      <c r="G635" s="2">
        <v>0</v>
      </c>
      <c r="H635" s="2">
        <v>0</v>
      </c>
      <c r="I635" s="75">
        <v>0</v>
      </c>
      <c r="J635">
        <v>13</v>
      </c>
      <c r="K635">
        <v>0</v>
      </c>
      <c r="L635">
        <v>5</v>
      </c>
      <c r="M635">
        <v>2</v>
      </c>
      <c r="N635">
        <v>89</v>
      </c>
      <c r="O635">
        <v>0</v>
      </c>
      <c r="P635">
        <v>17</v>
      </c>
      <c r="Q635">
        <v>5</v>
      </c>
      <c r="R635" s="2">
        <v>307</v>
      </c>
      <c r="S635" s="2">
        <v>0</v>
      </c>
      <c r="T635" s="2">
        <v>75</v>
      </c>
      <c r="U635" s="75">
        <v>7</v>
      </c>
      <c r="V635" s="2">
        <v>85</v>
      </c>
      <c r="W635" s="2">
        <v>0</v>
      </c>
      <c r="X635" s="2">
        <v>5</v>
      </c>
      <c r="Y635" s="75">
        <v>4</v>
      </c>
      <c r="Z635" s="2">
        <v>96</v>
      </c>
      <c r="AA635" s="2">
        <v>0</v>
      </c>
      <c r="AB635" s="2">
        <v>29</v>
      </c>
      <c r="AC635" s="75">
        <v>2</v>
      </c>
      <c r="AD635" s="2">
        <v>7028</v>
      </c>
      <c r="AE635" s="3">
        <f t="shared" si="9"/>
        <v>0.13531587933978373</v>
      </c>
      <c r="AF635" s="1">
        <v>0</v>
      </c>
      <c r="AG635" s="1" t="s">
        <v>40</v>
      </c>
      <c r="AH635" s="1" t="s">
        <v>45</v>
      </c>
      <c r="AI635" s="1">
        <v>3.06</v>
      </c>
      <c r="AJ635" s="1">
        <v>0</v>
      </c>
      <c r="AK635" s="1" t="s">
        <v>46</v>
      </c>
      <c r="AL635" s="1">
        <v>11</v>
      </c>
      <c r="AM635" s="1">
        <v>5</v>
      </c>
      <c r="AN635" s="1">
        <v>0</v>
      </c>
    </row>
    <row r="636" spans="1:40" hidden="1" x14ac:dyDescent="0.25">
      <c r="A636" s="1">
        <v>41503</v>
      </c>
      <c r="B636" s="1" t="s">
        <v>658</v>
      </c>
      <c r="C636" s="1">
        <v>41</v>
      </c>
      <c r="D636" s="1" t="s">
        <v>640</v>
      </c>
      <c r="E636" s="2">
        <v>1843</v>
      </c>
      <c r="F636" s="2">
        <v>22</v>
      </c>
      <c r="G636" s="2">
        <v>0</v>
      </c>
      <c r="H636" s="2">
        <v>3</v>
      </c>
      <c r="I636" s="75">
        <v>0</v>
      </c>
      <c r="J636">
        <v>33</v>
      </c>
      <c r="K636">
        <v>0</v>
      </c>
      <c r="L636">
        <v>0</v>
      </c>
      <c r="M636">
        <v>1</v>
      </c>
      <c r="N636">
        <v>114</v>
      </c>
      <c r="O636">
        <v>0</v>
      </c>
      <c r="P636">
        <v>17</v>
      </c>
      <c r="Q636">
        <v>4</v>
      </c>
      <c r="R636" s="2">
        <v>615</v>
      </c>
      <c r="S636" s="2">
        <v>0</v>
      </c>
      <c r="T636" s="2">
        <v>24</v>
      </c>
      <c r="U636" s="75">
        <v>9</v>
      </c>
      <c r="V636" s="2">
        <v>177</v>
      </c>
      <c r="W636" s="2">
        <v>0</v>
      </c>
      <c r="X636" s="2">
        <v>12</v>
      </c>
      <c r="Y636" s="75">
        <v>5</v>
      </c>
      <c r="Z636" s="2">
        <v>228</v>
      </c>
      <c r="AA636" s="2">
        <v>0</v>
      </c>
      <c r="AB636" s="2">
        <v>13</v>
      </c>
      <c r="AC636" s="75">
        <v>4</v>
      </c>
      <c r="AD636" s="2">
        <v>12701</v>
      </c>
      <c r="AE636" s="3">
        <f t="shared" si="9"/>
        <v>0.14510668451303047</v>
      </c>
      <c r="AF636" s="1">
        <v>0</v>
      </c>
      <c r="AG636" s="1" t="s">
        <v>40</v>
      </c>
      <c r="AH636" s="1" t="s">
        <v>45</v>
      </c>
      <c r="AI636" s="1">
        <v>3.06</v>
      </c>
      <c r="AJ636" s="1">
        <v>0</v>
      </c>
      <c r="AK636" s="1" t="s">
        <v>46</v>
      </c>
      <c r="AL636" s="1">
        <v>1</v>
      </c>
      <c r="AM636" s="1">
        <v>1</v>
      </c>
      <c r="AN636" s="1">
        <v>0</v>
      </c>
    </row>
    <row r="637" spans="1:40" hidden="1" x14ac:dyDescent="0.25">
      <c r="A637" s="1">
        <v>41518</v>
      </c>
      <c r="B637" s="1" t="s">
        <v>659</v>
      </c>
      <c r="C637" s="1">
        <v>41</v>
      </c>
      <c r="D637" s="1" t="s">
        <v>640</v>
      </c>
      <c r="E637" s="2">
        <v>582</v>
      </c>
      <c r="F637" s="2">
        <v>11</v>
      </c>
      <c r="G637" s="2">
        <v>0</v>
      </c>
      <c r="H637" s="2">
        <v>2</v>
      </c>
      <c r="I637" s="75">
        <v>0</v>
      </c>
      <c r="J637">
        <v>9</v>
      </c>
      <c r="K637">
        <v>0</v>
      </c>
      <c r="L637">
        <v>0</v>
      </c>
      <c r="M637">
        <v>0</v>
      </c>
      <c r="N637">
        <v>51</v>
      </c>
      <c r="O637">
        <v>0</v>
      </c>
      <c r="P637">
        <v>14</v>
      </c>
      <c r="Q637">
        <v>0</v>
      </c>
      <c r="R637" s="2">
        <v>234</v>
      </c>
      <c r="S637" s="2">
        <v>0</v>
      </c>
      <c r="T637" s="2">
        <v>29</v>
      </c>
      <c r="U637" s="75">
        <v>1</v>
      </c>
      <c r="V637" s="2">
        <v>61</v>
      </c>
      <c r="W637" s="2">
        <v>0</v>
      </c>
      <c r="X637" s="2">
        <v>1</v>
      </c>
      <c r="Y637" s="75">
        <v>6</v>
      </c>
      <c r="Z637" s="2">
        <v>55</v>
      </c>
      <c r="AA637" s="2">
        <v>0</v>
      </c>
      <c r="AB637" s="2">
        <v>9</v>
      </c>
      <c r="AC637" s="75">
        <v>0</v>
      </c>
      <c r="AD637" s="2">
        <v>7174</v>
      </c>
      <c r="AE637" s="3">
        <f t="shared" si="9"/>
        <v>8.1126289378310568E-2</v>
      </c>
      <c r="AF637" s="1">
        <v>0</v>
      </c>
      <c r="AG637" s="1" t="s">
        <v>40</v>
      </c>
      <c r="AH637" s="1" t="s">
        <v>45</v>
      </c>
      <c r="AI637" s="1">
        <v>3.06</v>
      </c>
      <c r="AJ637" s="1">
        <v>0</v>
      </c>
      <c r="AK637" s="1" t="s">
        <v>46</v>
      </c>
      <c r="AL637" s="1">
        <v>8</v>
      </c>
      <c r="AM637" s="1">
        <v>10</v>
      </c>
      <c r="AN637" s="1">
        <v>0</v>
      </c>
    </row>
    <row r="638" spans="1:40" hidden="1" x14ac:dyDescent="0.25">
      <c r="A638" s="1">
        <v>41524</v>
      </c>
      <c r="B638" s="1" t="s">
        <v>660</v>
      </c>
      <c r="C638" s="1">
        <v>41</v>
      </c>
      <c r="D638" s="1" t="s">
        <v>640</v>
      </c>
      <c r="E638" s="2">
        <v>3696</v>
      </c>
      <c r="F638" s="2">
        <v>41</v>
      </c>
      <c r="G638" s="2">
        <v>0</v>
      </c>
      <c r="H638" s="2">
        <v>0</v>
      </c>
      <c r="I638" s="75">
        <v>0</v>
      </c>
      <c r="J638">
        <v>70</v>
      </c>
      <c r="K638">
        <v>0</v>
      </c>
      <c r="L638">
        <v>0</v>
      </c>
      <c r="M638">
        <v>1</v>
      </c>
      <c r="N638">
        <v>326</v>
      </c>
      <c r="O638">
        <v>0</v>
      </c>
      <c r="P638">
        <v>22</v>
      </c>
      <c r="Q638">
        <v>2</v>
      </c>
      <c r="R638" s="2">
        <v>1443</v>
      </c>
      <c r="S638" s="2">
        <v>0</v>
      </c>
      <c r="T638" s="2">
        <v>44</v>
      </c>
      <c r="U638" s="75">
        <v>12</v>
      </c>
      <c r="V638" s="2">
        <v>437</v>
      </c>
      <c r="W638" s="2">
        <v>0</v>
      </c>
      <c r="X638" s="2">
        <v>8</v>
      </c>
      <c r="Y638" s="75">
        <v>3</v>
      </c>
      <c r="Z638" s="2">
        <v>386</v>
      </c>
      <c r="AA638" s="2">
        <v>0</v>
      </c>
      <c r="AB638" s="2">
        <v>15</v>
      </c>
      <c r="AC638" s="75">
        <v>2</v>
      </c>
      <c r="AD638" s="2">
        <v>28571</v>
      </c>
      <c r="AE638" s="3">
        <f t="shared" si="9"/>
        <v>0.12936194042910643</v>
      </c>
      <c r="AF638" s="1">
        <v>0</v>
      </c>
      <c r="AG638" s="1" t="s">
        <v>44</v>
      </c>
      <c r="AH638" s="1" t="s">
        <v>45</v>
      </c>
      <c r="AI638" s="1">
        <v>3.06</v>
      </c>
      <c r="AJ638" s="1">
        <v>0</v>
      </c>
      <c r="AK638" s="1" t="s">
        <v>46</v>
      </c>
      <c r="AL638" s="1">
        <v>9</v>
      </c>
      <c r="AM638" s="1">
        <v>20</v>
      </c>
      <c r="AN638" s="1">
        <v>0</v>
      </c>
    </row>
    <row r="639" spans="1:40" hidden="1" x14ac:dyDescent="0.25">
      <c r="A639" s="1">
        <v>41530</v>
      </c>
      <c r="B639" s="1" t="s">
        <v>380</v>
      </c>
      <c r="C639" s="1">
        <v>41</v>
      </c>
      <c r="D639" s="1" t="s">
        <v>640</v>
      </c>
      <c r="E639" s="2">
        <v>2321</v>
      </c>
      <c r="F639" s="2">
        <v>19</v>
      </c>
      <c r="G639" s="2">
        <v>0</v>
      </c>
      <c r="H639" s="2">
        <v>3</v>
      </c>
      <c r="I639" s="75">
        <v>0</v>
      </c>
      <c r="J639">
        <v>36</v>
      </c>
      <c r="K639">
        <v>0</v>
      </c>
      <c r="L639">
        <v>3</v>
      </c>
      <c r="M639">
        <v>0</v>
      </c>
      <c r="N639">
        <v>121</v>
      </c>
      <c r="O639">
        <v>0</v>
      </c>
      <c r="P639">
        <v>36</v>
      </c>
      <c r="Q639">
        <v>11</v>
      </c>
      <c r="R639" s="2">
        <v>875</v>
      </c>
      <c r="S639" s="2">
        <v>3</v>
      </c>
      <c r="T639" s="2">
        <v>154</v>
      </c>
      <c r="U639" s="75">
        <v>29</v>
      </c>
      <c r="V639" s="2">
        <v>162</v>
      </c>
      <c r="W639" s="2">
        <v>0</v>
      </c>
      <c r="X639" s="2">
        <v>27</v>
      </c>
      <c r="Y639" s="75">
        <v>2</v>
      </c>
      <c r="Z639" s="2">
        <v>179</v>
      </c>
      <c r="AA639" s="2">
        <v>1</v>
      </c>
      <c r="AB639" s="2">
        <v>43</v>
      </c>
      <c r="AC639" s="75">
        <v>11</v>
      </c>
      <c r="AD639" s="2">
        <v>12226</v>
      </c>
      <c r="AE639" s="3">
        <f t="shared" si="9"/>
        <v>0.18984132177327007</v>
      </c>
      <c r="AF639" s="1">
        <v>0</v>
      </c>
      <c r="AG639" s="1" t="s">
        <v>40</v>
      </c>
      <c r="AH639" s="1" t="s">
        <v>45</v>
      </c>
      <c r="AI639" s="1">
        <v>3.06</v>
      </c>
      <c r="AJ639" s="1">
        <v>0</v>
      </c>
      <c r="AK639" s="1" t="s">
        <v>46</v>
      </c>
      <c r="AL639" s="1">
        <v>2</v>
      </c>
      <c r="AM639" s="1">
        <v>10</v>
      </c>
      <c r="AN639" s="1">
        <v>0</v>
      </c>
    </row>
    <row r="640" spans="1:40" hidden="1" x14ac:dyDescent="0.25">
      <c r="A640" s="1">
        <v>41548</v>
      </c>
      <c r="B640" s="1" t="s">
        <v>661</v>
      </c>
      <c r="C640" s="1">
        <v>41</v>
      </c>
      <c r="D640" s="1" t="s">
        <v>640</v>
      </c>
      <c r="E640" s="2">
        <v>1469</v>
      </c>
      <c r="F640" s="2">
        <v>23</v>
      </c>
      <c r="G640" s="2">
        <v>0</v>
      </c>
      <c r="H640" s="2">
        <v>1</v>
      </c>
      <c r="I640" s="75">
        <v>0</v>
      </c>
      <c r="J640">
        <v>26</v>
      </c>
      <c r="K640">
        <v>0</v>
      </c>
      <c r="L640">
        <v>1</v>
      </c>
      <c r="M640">
        <v>0</v>
      </c>
      <c r="N640">
        <v>138</v>
      </c>
      <c r="O640">
        <v>0</v>
      </c>
      <c r="P640">
        <v>47</v>
      </c>
      <c r="Q640">
        <v>5</v>
      </c>
      <c r="R640" s="2">
        <v>618</v>
      </c>
      <c r="S640" s="2">
        <v>1</v>
      </c>
      <c r="T640" s="2">
        <v>87</v>
      </c>
      <c r="U640" s="75">
        <v>11</v>
      </c>
      <c r="V640" s="2">
        <v>126</v>
      </c>
      <c r="W640" s="2">
        <v>0</v>
      </c>
      <c r="X640" s="2">
        <v>6</v>
      </c>
      <c r="Y640" s="75">
        <v>0</v>
      </c>
      <c r="Z640" s="2">
        <v>215</v>
      </c>
      <c r="AA640" s="2">
        <v>0</v>
      </c>
      <c r="AB640" s="2">
        <v>57</v>
      </c>
      <c r="AC640" s="75">
        <v>1</v>
      </c>
      <c r="AD640" s="2">
        <v>14966</v>
      </c>
      <c r="AE640" s="3">
        <f t="shared" si="9"/>
        <v>9.815581985834558E-2</v>
      </c>
      <c r="AF640" s="1">
        <v>0</v>
      </c>
      <c r="AG640" s="1" t="s">
        <v>44</v>
      </c>
      <c r="AH640" s="1" t="s">
        <v>45</v>
      </c>
      <c r="AI640" s="1">
        <v>3.06</v>
      </c>
      <c r="AJ640" s="1">
        <v>0</v>
      </c>
      <c r="AK640" s="1" t="s">
        <v>46</v>
      </c>
      <c r="AL640" s="1">
        <v>6</v>
      </c>
      <c r="AM640" s="1">
        <v>7</v>
      </c>
      <c r="AN640" s="1">
        <v>0</v>
      </c>
    </row>
    <row r="641" spans="1:40" hidden="1" x14ac:dyDescent="0.25">
      <c r="A641" s="1">
        <v>41551</v>
      </c>
      <c r="B641" s="1" t="s">
        <v>662</v>
      </c>
      <c r="C641" s="1">
        <v>41</v>
      </c>
      <c r="D641" s="1" t="s">
        <v>640</v>
      </c>
      <c r="E641" s="2">
        <v>30999</v>
      </c>
      <c r="F641" s="2">
        <v>406</v>
      </c>
      <c r="G641" s="2">
        <v>2</v>
      </c>
      <c r="H641" s="2">
        <v>20</v>
      </c>
      <c r="I641" s="75">
        <v>9</v>
      </c>
      <c r="J641">
        <v>521</v>
      </c>
      <c r="K641">
        <v>0</v>
      </c>
      <c r="L641">
        <v>26</v>
      </c>
      <c r="M641">
        <v>6</v>
      </c>
      <c r="N641">
        <v>2439</v>
      </c>
      <c r="O641">
        <v>1</v>
      </c>
      <c r="P641">
        <v>297</v>
      </c>
      <c r="Q641">
        <v>102</v>
      </c>
      <c r="R641" s="2">
        <v>9900</v>
      </c>
      <c r="S641" s="2">
        <v>5</v>
      </c>
      <c r="T641" s="2">
        <v>698</v>
      </c>
      <c r="U641" s="75">
        <v>214</v>
      </c>
      <c r="V641" s="2">
        <v>3213</v>
      </c>
      <c r="W641" s="2">
        <v>1</v>
      </c>
      <c r="X641" s="2">
        <v>166</v>
      </c>
      <c r="Y641" s="75">
        <v>49</v>
      </c>
      <c r="Z641" s="2">
        <v>2621</v>
      </c>
      <c r="AA641" s="2">
        <v>0</v>
      </c>
      <c r="AB641" s="2">
        <v>267</v>
      </c>
      <c r="AC641" s="75">
        <v>67</v>
      </c>
      <c r="AD641" s="2">
        <v>135688</v>
      </c>
      <c r="AE641" s="3">
        <f t="shared" si="9"/>
        <v>0.22845793290489946</v>
      </c>
      <c r="AF641" s="1">
        <v>1</v>
      </c>
      <c r="AG641" s="1" t="s">
        <v>44</v>
      </c>
      <c r="AH641" s="1" t="s">
        <v>45</v>
      </c>
      <c r="AI641" s="1">
        <v>3.06</v>
      </c>
      <c r="AJ641" s="1">
        <v>1</v>
      </c>
      <c r="AK641" s="1" t="s">
        <v>42</v>
      </c>
      <c r="AL641" s="1">
        <v>346</v>
      </c>
      <c r="AM641" s="1">
        <v>268</v>
      </c>
      <c r="AN641" s="1">
        <v>0</v>
      </c>
    </row>
    <row r="642" spans="1:40" hidden="1" x14ac:dyDescent="0.25">
      <c r="A642" s="1">
        <v>41615</v>
      </c>
      <c r="B642" s="1" t="s">
        <v>663</v>
      </c>
      <c r="C642" s="1">
        <v>41</v>
      </c>
      <c r="D642" s="1" t="s">
        <v>640</v>
      </c>
      <c r="E642" s="2">
        <v>3164</v>
      </c>
      <c r="F642" s="2">
        <v>37</v>
      </c>
      <c r="G642" s="2">
        <v>2</v>
      </c>
      <c r="H642" s="2">
        <v>5</v>
      </c>
      <c r="I642" s="75">
        <v>0</v>
      </c>
      <c r="J642">
        <v>38</v>
      </c>
      <c r="K642">
        <v>0</v>
      </c>
      <c r="L642">
        <v>0</v>
      </c>
      <c r="M642">
        <v>0</v>
      </c>
      <c r="N642">
        <v>148</v>
      </c>
      <c r="O642">
        <v>3</v>
      </c>
      <c r="P642">
        <v>25</v>
      </c>
      <c r="Q642">
        <v>7</v>
      </c>
      <c r="R642" s="2">
        <v>977</v>
      </c>
      <c r="S642" s="2">
        <v>11</v>
      </c>
      <c r="T642" s="2">
        <v>82</v>
      </c>
      <c r="U642" s="75">
        <v>21</v>
      </c>
      <c r="V642" s="2">
        <v>305</v>
      </c>
      <c r="W642" s="2">
        <v>6</v>
      </c>
      <c r="X642" s="2">
        <v>21</v>
      </c>
      <c r="Y642" s="75">
        <v>3</v>
      </c>
      <c r="Z642" s="2">
        <v>349</v>
      </c>
      <c r="AA642" s="2">
        <v>1</v>
      </c>
      <c r="AB642" s="2">
        <v>41</v>
      </c>
      <c r="AC642" s="75">
        <v>14</v>
      </c>
      <c r="AD642" s="2">
        <v>26458</v>
      </c>
      <c r="AE642" s="3">
        <f t="shared" ref="AE642:AE669" si="10">E642/AD642</f>
        <v>0.11958575856073778</v>
      </c>
      <c r="AF642" s="1">
        <v>0</v>
      </c>
      <c r="AG642" s="1" t="s">
        <v>40</v>
      </c>
      <c r="AH642" s="1" t="s">
        <v>45</v>
      </c>
      <c r="AI642" s="1">
        <v>3.06</v>
      </c>
      <c r="AJ642" s="1">
        <v>0</v>
      </c>
      <c r="AK642" s="1" t="s">
        <v>46</v>
      </c>
      <c r="AL642" s="1">
        <v>8</v>
      </c>
      <c r="AM642" s="1">
        <v>8</v>
      </c>
      <c r="AN642" s="1">
        <v>0</v>
      </c>
    </row>
    <row r="643" spans="1:40" hidden="1" x14ac:dyDescent="0.25">
      <c r="A643" s="1">
        <v>41660</v>
      </c>
      <c r="B643" s="1" t="s">
        <v>664</v>
      </c>
      <c r="C643" s="1">
        <v>41</v>
      </c>
      <c r="D643" s="1" t="s">
        <v>640</v>
      </c>
      <c r="E643" s="2">
        <v>2616</v>
      </c>
      <c r="F643" s="2">
        <v>43</v>
      </c>
      <c r="G643" s="2">
        <v>0</v>
      </c>
      <c r="H643" s="2">
        <v>1</v>
      </c>
      <c r="I643" s="75">
        <v>0</v>
      </c>
      <c r="J643">
        <v>59</v>
      </c>
      <c r="K643">
        <v>0</v>
      </c>
      <c r="L643">
        <v>2</v>
      </c>
      <c r="M643">
        <v>0</v>
      </c>
      <c r="N643">
        <v>228</v>
      </c>
      <c r="O643">
        <v>0</v>
      </c>
      <c r="P643">
        <v>21</v>
      </c>
      <c r="Q643">
        <v>7</v>
      </c>
      <c r="R643" s="2">
        <v>950</v>
      </c>
      <c r="S643" s="2">
        <v>0</v>
      </c>
      <c r="T643" s="2">
        <v>53</v>
      </c>
      <c r="U643" s="75">
        <v>32</v>
      </c>
      <c r="V643" s="2">
        <v>254</v>
      </c>
      <c r="W643" s="2">
        <v>0</v>
      </c>
      <c r="X643" s="2">
        <v>15</v>
      </c>
      <c r="Y643" s="75">
        <v>0</v>
      </c>
      <c r="Z643" s="2">
        <v>359</v>
      </c>
      <c r="AA643" s="2">
        <v>0</v>
      </c>
      <c r="AB643" s="2">
        <v>20</v>
      </c>
      <c r="AC643" s="75">
        <v>14</v>
      </c>
      <c r="AD643" s="2">
        <v>11405</v>
      </c>
      <c r="AE643" s="3">
        <f t="shared" si="10"/>
        <v>0.22937308198158701</v>
      </c>
      <c r="AF643" s="1">
        <v>0</v>
      </c>
      <c r="AG643" s="1" t="s">
        <v>40</v>
      </c>
      <c r="AH643" s="1" t="s">
        <v>45</v>
      </c>
      <c r="AI643" s="1">
        <v>3.06</v>
      </c>
      <c r="AJ643" s="1">
        <v>0</v>
      </c>
      <c r="AK643" s="1" t="s">
        <v>46</v>
      </c>
      <c r="AL643" s="1">
        <v>71</v>
      </c>
      <c r="AM643" s="1">
        <v>70</v>
      </c>
      <c r="AN643" s="1">
        <v>0</v>
      </c>
    </row>
    <row r="644" spans="1:40" hidden="1" x14ac:dyDescent="0.25">
      <c r="A644" s="1">
        <v>41668</v>
      </c>
      <c r="B644" s="1" t="s">
        <v>665</v>
      </c>
      <c r="C644" s="1">
        <v>41</v>
      </c>
      <c r="D644" s="1" t="s">
        <v>640</v>
      </c>
      <c r="E644" s="2">
        <v>5356</v>
      </c>
      <c r="F644" s="2">
        <v>48</v>
      </c>
      <c r="G644" s="2">
        <v>0</v>
      </c>
      <c r="H644" s="2">
        <v>3</v>
      </c>
      <c r="I644" s="75">
        <v>2</v>
      </c>
      <c r="J644">
        <v>92</v>
      </c>
      <c r="K644">
        <v>0</v>
      </c>
      <c r="L644">
        <v>4</v>
      </c>
      <c r="M644">
        <v>0</v>
      </c>
      <c r="N644">
        <v>362</v>
      </c>
      <c r="O644">
        <v>0</v>
      </c>
      <c r="P644">
        <v>61</v>
      </c>
      <c r="Q644">
        <v>6</v>
      </c>
      <c r="R644" s="2">
        <v>1605</v>
      </c>
      <c r="S644" s="2">
        <v>1</v>
      </c>
      <c r="T644" s="2">
        <v>148</v>
      </c>
      <c r="U644" s="75">
        <v>12</v>
      </c>
      <c r="V644" s="2">
        <v>477</v>
      </c>
      <c r="W644" s="2">
        <v>0</v>
      </c>
      <c r="X644" s="2">
        <v>47</v>
      </c>
      <c r="Y644" s="75">
        <v>8</v>
      </c>
      <c r="Z644" s="2">
        <v>619</v>
      </c>
      <c r="AA644" s="2">
        <v>1</v>
      </c>
      <c r="AB644" s="2">
        <v>57</v>
      </c>
      <c r="AC644" s="75">
        <v>11</v>
      </c>
      <c r="AD644" s="2">
        <v>35994</v>
      </c>
      <c r="AE644" s="3">
        <f t="shared" si="10"/>
        <v>0.14880257820747902</v>
      </c>
      <c r="AF644" s="1">
        <v>0</v>
      </c>
      <c r="AG644" s="1" t="s">
        <v>40</v>
      </c>
      <c r="AH644" s="1" t="s">
        <v>45</v>
      </c>
      <c r="AI644" s="1">
        <v>3.06</v>
      </c>
      <c r="AJ644" s="1">
        <v>0</v>
      </c>
      <c r="AK644" s="1" t="s">
        <v>46</v>
      </c>
      <c r="AL644" s="1">
        <v>52</v>
      </c>
      <c r="AM644" s="1">
        <v>28</v>
      </c>
      <c r="AN644" s="1">
        <v>0</v>
      </c>
    </row>
    <row r="645" spans="1:40" hidden="1" x14ac:dyDescent="0.25">
      <c r="A645" s="1">
        <v>41676</v>
      </c>
      <c r="B645" s="1" t="s">
        <v>329</v>
      </c>
      <c r="C645" s="1">
        <v>41</v>
      </c>
      <c r="D645" s="1" t="s">
        <v>640</v>
      </c>
      <c r="E645" s="2">
        <v>1466</v>
      </c>
      <c r="F645" s="2">
        <v>13</v>
      </c>
      <c r="G645" s="2">
        <v>0</v>
      </c>
      <c r="H645" s="2">
        <v>0</v>
      </c>
      <c r="I645" s="75">
        <v>0</v>
      </c>
      <c r="J645">
        <v>28</v>
      </c>
      <c r="K645">
        <v>0</v>
      </c>
      <c r="L645">
        <v>1</v>
      </c>
      <c r="M645">
        <v>0</v>
      </c>
      <c r="N645">
        <v>85</v>
      </c>
      <c r="O645">
        <v>0</v>
      </c>
      <c r="P645">
        <v>1</v>
      </c>
      <c r="Q645">
        <v>0</v>
      </c>
      <c r="R645" s="2">
        <v>552</v>
      </c>
      <c r="S645" s="2">
        <v>0</v>
      </c>
      <c r="T645" s="2">
        <v>10</v>
      </c>
      <c r="U645" s="75">
        <v>5</v>
      </c>
      <c r="V645" s="2">
        <v>135</v>
      </c>
      <c r="W645" s="2">
        <v>0</v>
      </c>
      <c r="X645" s="2">
        <v>0</v>
      </c>
      <c r="Y645" s="75">
        <v>1</v>
      </c>
      <c r="Z645" s="2">
        <v>112</v>
      </c>
      <c r="AA645" s="2">
        <v>0</v>
      </c>
      <c r="AB645" s="2">
        <v>3</v>
      </c>
      <c r="AC645" s="75">
        <v>3</v>
      </c>
      <c r="AD645" s="2">
        <v>11293</v>
      </c>
      <c r="AE645" s="3">
        <f t="shared" si="10"/>
        <v>0.12981492960240856</v>
      </c>
      <c r="AF645" s="1">
        <v>0</v>
      </c>
      <c r="AG645" s="1" t="s">
        <v>40</v>
      </c>
      <c r="AH645" s="1" t="s">
        <v>45</v>
      </c>
      <c r="AI645" s="1">
        <v>3.06</v>
      </c>
      <c r="AJ645" s="1">
        <v>0</v>
      </c>
      <c r="AK645" s="1" t="s">
        <v>46</v>
      </c>
      <c r="AL645" s="1">
        <v>11</v>
      </c>
      <c r="AM645" s="1">
        <v>5</v>
      </c>
      <c r="AN645" s="1">
        <v>0</v>
      </c>
    </row>
    <row r="646" spans="1:40" hidden="1" x14ac:dyDescent="0.25">
      <c r="A646" s="1">
        <v>41770</v>
      </c>
      <c r="B646" s="1" t="s">
        <v>666</v>
      </c>
      <c r="C646" s="1">
        <v>41</v>
      </c>
      <c r="D646" s="1" t="s">
        <v>640</v>
      </c>
      <c r="E646" s="2">
        <v>6194</v>
      </c>
      <c r="F646" s="2">
        <v>70</v>
      </c>
      <c r="G646" s="2">
        <v>5</v>
      </c>
      <c r="H646" s="2">
        <v>4</v>
      </c>
      <c r="I646" s="75">
        <v>1</v>
      </c>
      <c r="J646">
        <v>152</v>
      </c>
      <c r="K646">
        <v>0</v>
      </c>
      <c r="L646">
        <v>1</v>
      </c>
      <c r="M646">
        <v>3</v>
      </c>
      <c r="N646">
        <v>859</v>
      </c>
      <c r="O646">
        <v>6</v>
      </c>
      <c r="P646">
        <v>82</v>
      </c>
      <c r="Q646">
        <v>21</v>
      </c>
      <c r="R646" s="2">
        <v>2916</v>
      </c>
      <c r="S646" s="2">
        <v>25</v>
      </c>
      <c r="T646" s="2">
        <v>151</v>
      </c>
      <c r="U646" s="75">
        <v>58</v>
      </c>
      <c r="V646" s="2">
        <v>900</v>
      </c>
      <c r="W646" s="2">
        <v>7</v>
      </c>
      <c r="X646" s="2">
        <v>38</v>
      </c>
      <c r="Y646" s="75">
        <v>12</v>
      </c>
      <c r="Z646" s="2">
        <v>565</v>
      </c>
      <c r="AA646" s="2">
        <v>5</v>
      </c>
      <c r="AB646" s="2">
        <v>35</v>
      </c>
      <c r="AC646" s="75">
        <v>11</v>
      </c>
      <c r="AD646" s="2">
        <v>23832</v>
      </c>
      <c r="AE646" s="3">
        <f t="shared" si="10"/>
        <v>0.2599026518966096</v>
      </c>
      <c r="AF646" s="1">
        <v>0</v>
      </c>
      <c r="AG646" s="1" t="s">
        <v>40</v>
      </c>
      <c r="AH646" s="1" t="s">
        <v>45</v>
      </c>
      <c r="AI646" s="1">
        <v>3.06</v>
      </c>
      <c r="AJ646" s="1">
        <v>0</v>
      </c>
      <c r="AK646" s="1" t="s">
        <v>46</v>
      </c>
      <c r="AL646" s="1">
        <v>19</v>
      </c>
      <c r="AM646" s="1">
        <v>53</v>
      </c>
      <c r="AN646" s="1">
        <v>0</v>
      </c>
    </row>
    <row r="647" spans="1:40" hidden="1" x14ac:dyDescent="0.25">
      <c r="A647" s="1">
        <v>41791</v>
      </c>
      <c r="B647" s="1" t="s">
        <v>667</v>
      </c>
      <c r="C647" s="1">
        <v>41</v>
      </c>
      <c r="D647" s="1" t="s">
        <v>640</v>
      </c>
      <c r="E647" s="2">
        <v>3458</v>
      </c>
      <c r="F647" s="2">
        <v>41</v>
      </c>
      <c r="G647" s="2">
        <v>0</v>
      </c>
      <c r="H647" s="2">
        <v>1</v>
      </c>
      <c r="I647" s="75">
        <v>1</v>
      </c>
      <c r="J647">
        <v>61</v>
      </c>
      <c r="K647">
        <v>0</v>
      </c>
      <c r="L647">
        <v>1</v>
      </c>
      <c r="M647">
        <v>0</v>
      </c>
      <c r="N647">
        <v>253</v>
      </c>
      <c r="O647">
        <v>0</v>
      </c>
      <c r="P647">
        <v>23</v>
      </c>
      <c r="Q647">
        <v>2</v>
      </c>
      <c r="R647" s="2">
        <v>1534</v>
      </c>
      <c r="S647" s="2">
        <v>0</v>
      </c>
      <c r="T647" s="2">
        <v>52</v>
      </c>
      <c r="U647" s="75">
        <v>31</v>
      </c>
      <c r="V647" s="2">
        <v>579</v>
      </c>
      <c r="W647" s="2">
        <v>0</v>
      </c>
      <c r="X647" s="2">
        <v>15</v>
      </c>
      <c r="Y647" s="75">
        <v>8</v>
      </c>
      <c r="Z647" s="2">
        <v>390</v>
      </c>
      <c r="AA647" s="2">
        <v>0</v>
      </c>
      <c r="AB647" s="2">
        <v>22</v>
      </c>
      <c r="AC647" s="75">
        <v>10</v>
      </c>
      <c r="AD647" s="2">
        <v>19013</v>
      </c>
      <c r="AE647" s="3">
        <f t="shared" si="10"/>
        <v>0.18187555882817019</v>
      </c>
      <c r="AF647" s="1">
        <v>0</v>
      </c>
      <c r="AG647" s="1" t="s">
        <v>44</v>
      </c>
      <c r="AH647" s="1" t="s">
        <v>45</v>
      </c>
      <c r="AI647" s="1">
        <v>3.06</v>
      </c>
      <c r="AJ647" s="1">
        <v>0</v>
      </c>
      <c r="AK647" s="1" t="s">
        <v>46</v>
      </c>
      <c r="AL647" s="1">
        <v>2</v>
      </c>
      <c r="AM647" s="1">
        <v>10</v>
      </c>
      <c r="AN647" s="1">
        <v>0</v>
      </c>
    </row>
    <row r="648" spans="1:40" hidden="1" x14ac:dyDescent="0.25">
      <c r="A648" s="1">
        <v>41797</v>
      </c>
      <c r="B648" s="1" t="s">
        <v>668</v>
      </c>
      <c r="C648" s="1">
        <v>41</v>
      </c>
      <c r="D648" s="1" t="s">
        <v>640</v>
      </c>
      <c r="E648" s="2">
        <v>1255</v>
      </c>
      <c r="F648" s="2">
        <v>18</v>
      </c>
      <c r="G648" s="2">
        <v>0</v>
      </c>
      <c r="H648" s="2">
        <v>2</v>
      </c>
      <c r="I648" s="75">
        <v>0</v>
      </c>
      <c r="J648">
        <v>17</v>
      </c>
      <c r="K648">
        <v>0</v>
      </c>
      <c r="L648">
        <v>0</v>
      </c>
      <c r="M648">
        <v>0</v>
      </c>
      <c r="N648">
        <v>69</v>
      </c>
      <c r="O648">
        <v>0</v>
      </c>
      <c r="P648">
        <v>5</v>
      </c>
      <c r="Q648">
        <v>10</v>
      </c>
      <c r="R648" s="2">
        <v>409</v>
      </c>
      <c r="S648" s="2">
        <v>0</v>
      </c>
      <c r="T648" s="2">
        <v>12</v>
      </c>
      <c r="U648" s="75">
        <v>16</v>
      </c>
      <c r="V648" s="2">
        <v>109</v>
      </c>
      <c r="W648" s="2">
        <v>0</v>
      </c>
      <c r="X648" s="2">
        <v>2</v>
      </c>
      <c r="Y648" s="75">
        <v>0</v>
      </c>
      <c r="Z648" s="2">
        <v>145</v>
      </c>
      <c r="AA648" s="2">
        <v>0</v>
      </c>
      <c r="AB648" s="2">
        <v>6</v>
      </c>
      <c r="AC648" s="75">
        <v>17</v>
      </c>
      <c r="AD648" s="2">
        <v>11610</v>
      </c>
      <c r="AE648" s="3">
        <f t="shared" si="10"/>
        <v>0.10809646856158484</v>
      </c>
      <c r="AF648" s="1">
        <v>0</v>
      </c>
      <c r="AG648" s="1" t="s">
        <v>40</v>
      </c>
      <c r="AH648" s="1" t="s">
        <v>45</v>
      </c>
      <c r="AI648" s="1">
        <v>3.06</v>
      </c>
      <c r="AJ648" s="1">
        <v>0</v>
      </c>
      <c r="AK648" s="1" t="s">
        <v>46</v>
      </c>
      <c r="AL648" s="1">
        <v>3</v>
      </c>
      <c r="AM648" s="1">
        <v>4</v>
      </c>
      <c r="AN648" s="1">
        <v>0</v>
      </c>
    </row>
    <row r="649" spans="1:40" hidden="1" x14ac:dyDescent="0.25">
      <c r="A649" s="1">
        <v>41799</v>
      </c>
      <c r="B649" s="1" t="s">
        <v>669</v>
      </c>
      <c r="C649" s="1">
        <v>41</v>
      </c>
      <c r="D649" s="1" t="s">
        <v>640</v>
      </c>
      <c r="E649" s="2">
        <v>2033</v>
      </c>
      <c r="F649" s="2">
        <v>29</v>
      </c>
      <c r="G649" s="2">
        <v>0</v>
      </c>
      <c r="H649" s="2">
        <v>0</v>
      </c>
      <c r="I649" s="75">
        <v>0</v>
      </c>
      <c r="J649">
        <v>27</v>
      </c>
      <c r="K649">
        <v>0</v>
      </c>
      <c r="L649">
        <v>0</v>
      </c>
      <c r="M649">
        <v>1</v>
      </c>
      <c r="N649">
        <v>189</v>
      </c>
      <c r="O649">
        <v>0</v>
      </c>
      <c r="P649">
        <v>1</v>
      </c>
      <c r="Q649">
        <v>1</v>
      </c>
      <c r="R649" s="2">
        <v>711</v>
      </c>
      <c r="S649" s="2">
        <v>0</v>
      </c>
      <c r="T649" s="2">
        <v>18</v>
      </c>
      <c r="U649" s="75">
        <v>10</v>
      </c>
      <c r="V649" s="2">
        <v>220</v>
      </c>
      <c r="W649" s="2">
        <v>0</v>
      </c>
      <c r="X649" s="2">
        <v>5</v>
      </c>
      <c r="Y649" s="75">
        <v>3</v>
      </c>
      <c r="Z649" s="2">
        <v>262</v>
      </c>
      <c r="AA649" s="2">
        <v>0</v>
      </c>
      <c r="AB649" s="2">
        <v>5</v>
      </c>
      <c r="AC649" s="75">
        <v>1</v>
      </c>
      <c r="AD649" s="2">
        <v>12759</v>
      </c>
      <c r="AE649" s="3">
        <f t="shared" si="10"/>
        <v>0.15933850615251979</v>
      </c>
      <c r="AF649" s="1">
        <v>0</v>
      </c>
      <c r="AG649" s="1" t="s">
        <v>40</v>
      </c>
      <c r="AH649" s="1" t="s">
        <v>45</v>
      </c>
      <c r="AI649" s="1">
        <v>3.06</v>
      </c>
      <c r="AJ649" s="1">
        <v>0</v>
      </c>
      <c r="AK649" s="1" t="s">
        <v>46</v>
      </c>
      <c r="AL649" s="1">
        <v>18</v>
      </c>
      <c r="AM649" s="1">
        <v>12</v>
      </c>
      <c r="AN649" s="1">
        <v>0</v>
      </c>
    </row>
    <row r="650" spans="1:40" hidden="1" x14ac:dyDescent="0.25">
      <c r="A650" s="1">
        <v>41801</v>
      </c>
      <c r="B650" s="1" t="s">
        <v>670</v>
      </c>
      <c r="C650" s="1">
        <v>41</v>
      </c>
      <c r="D650" s="1" t="s">
        <v>640</v>
      </c>
      <c r="E650" s="2">
        <v>1053</v>
      </c>
      <c r="F650" s="2">
        <v>19</v>
      </c>
      <c r="G650" s="2">
        <v>0</v>
      </c>
      <c r="H650" s="2">
        <v>0</v>
      </c>
      <c r="I650" s="75">
        <v>0</v>
      </c>
      <c r="J650">
        <v>20</v>
      </c>
      <c r="K650">
        <v>0</v>
      </c>
      <c r="L650">
        <v>1</v>
      </c>
      <c r="M650">
        <v>0</v>
      </c>
      <c r="N650">
        <v>98</v>
      </c>
      <c r="O650">
        <v>0</v>
      </c>
      <c r="P650">
        <v>18</v>
      </c>
      <c r="Q650">
        <v>1</v>
      </c>
      <c r="R650" s="2">
        <v>412</v>
      </c>
      <c r="S650" s="2">
        <v>1</v>
      </c>
      <c r="T650" s="2">
        <v>42</v>
      </c>
      <c r="U650" s="75">
        <v>2</v>
      </c>
      <c r="V650" s="2">
        <v>116</v>
      </c>
      <c r="W650" s="2">
        <v>0</v>
      </c>
      <c r="X650" s="2">
        <v>7</v>
      </c>
      <c r="Y650" s="75">
        <v>1</v>
      </c>
      <c r="Z650" s="2">
        <v>219</v>
      </c>
      <c r="AA650" s="2">
        <v>0</v>
      </c>
      <c r="AB650" s="2">
        <v>30</v>
      </c>
      <c r="AC650" s="75">
        <v>1</v>
      </c>
      <c r="AD650" s="2">
        <v>8699</v>
      </c>
      <c r="AE650" s="3">
        <f t="shared" si="10"/>
        <v>0.12104839636739854</v>
      </c>
      <c r="AF650" s="1">
        <v>0</v>
      </c>
      <c r="AG650" s="1" t="s">
        <v>40</v>
      </c>
      <c r="AH650" s="1" t="s">
        <v>45</v>
      </c>
      <c r="AI650" s="1">
        <v>3.06</v>
      </c>
      <c r="AJ650" s="1">
        <v>0</v>
      </c>
      <c r="AK650" s="1" t="s">
        <v>46</v>
      </c>
      <c r="AL650" s="1">
        <v>8</v>
      </c>
      <c r="AM650" s="1">
        <v>10</v>
      </c>
      <c r="AN650" s="1">
        <v>0</v>
      </c>
    </row>
    <row r="651" spans="1:40" hidden="1" x14ac:dyDescent="0.25">
      <c r="A651" s="1">
        <v>41807</v>
      </c>
      <c r="B651" s="1" t="s">
        <v>671</v>
      </c>
      <c r="C651" s="1">
        <v>41</v>
      </c>
      <c r="D651" s="1" t="s">
        <v>640</v>
      </c>
      <c r="E651" s="2">
        <v>3055</v>
      </c>
      <c r="F651" s="2">
        <v>26</v>
      </c>
      <c r="G651" s="2">
        <v>0</v>
      </c>
      <c r="H651" s="2">
        <v>3</v>
      </c>
      <c r="I651" s="75">
        <v>0</v>
      </c>
      <c r="J651">
        <v>51</v>
      </c>
      <c r="K651">
        <v>0</v>
      </c>
      <c r="L651">
        <v>1</v>
      </c>
      <c r="M651">
        <v>0</v>
      </c>
      <c r="N651">
        <v>268</v>
      </c>
      <c r="O651">
        <v>0</v>
      </c>
      <c r="P651">
        <v>27</v>
      </c>
      <c r="Q651">
        <v>11</v>
      </c>
      <c r="R651" s="2">
        <v>1012</v>
      </c>
      <c r="S651" s="2">
        <v>2</v>
      </c>
      <c r="T651" s="2">
        <v>75</v>
      </c>
      <c r="U651" s="75">
        <v>42</v>
      </c>
      <c r="V651" s="2">
        <v>294</v>
      </c>
      <c r="W651" s="2">
        <v>0</v>
      </c>
      <c r="X651" s="2">
        <v>15</v>
      </c>
      <c r="Y651" s="75">
        <v>15</v>
      </c>
      <c r="Z651" s="2">
        <v>292</v>
      </c>
      <c r="AA651" s="2">
        <v>0</v>
      </c>
      <c r="AB651" s="2">
        <v>30</v>
      </c>
      <c r="AC651" s="75">
        <v>3</v>
      </c>
      <c r="AD651" s="2">
        <v>23681</v>
      </c>
      <c r="AE651" s="3">
        <f t="shared" si="10"/>
        <v>0.12900637641991469</v>
      </c>
      <c r="AF651" s="1">
        <v>0</v>
      </c>
      <c r="AG651" s="1" t="s">
        <v>40</v>
      </c>
      <c r="AH651" s="1" t="s">
        <v>45</v>
      </c>
      <c r="AI651" s="1">
        <v>3.06</v>
      </c>
      <c r="AJ651" s="1">
        <v>0</v>
      </c>
      <c r="AK651" s="1" t="s">
        <v>46</v>
      </c>
      <c r="AL651" s="1">
        <v>15</v>
      </c>
      <c r="AM651" s="1">
        <v>27</v>
      </c>
      <c r="AN651" s="1">
        <v>0</v>
      </c>
    </row>
    <row r="652" spans="1:40" hidden="1" x14ac:dyDescent="0.25">
      <c r="A652" s="1">
        <v>41872</v>
      </c>
      <c r="B652" s="1" t="s">
        <v>672</v>
      </c>
      <c r="C652" s="1">
        <v>41</v>
      </c>
      <c r="D652" s="1" t="s">
        <v>640</v>
      </c>
      <c r="E652" s="2">
        <v>810</v>
      </c>
      <c r="F652" s="2">
        <v>9</v>
      </c>
      <c r="G652" s="2">
        <v>0</v>
      </c>
      <c r="H652" s="2">
        <v>2</v>
      </c>
      <c r="I652" s="75">
        <v>0</v>
      </c>
      <c r="J652">
        <v>7</v>
      </c>
      <c r="K652">
        <v>0</v>
      </c>
      <c r="L652">
        <v>0</v>
      </c>
      <c r="M652">
        <v>0</v>
      </c>
      <c r="N652">
        <v>39</v>
      </c>
      <c r="O652">
        <v>0</v>
      </c>
      <c r="P652">
        <v>10</v>
      </c>
      <c r="Q652">
        <v>0</v>
      </c>
      <c r="R652" s="2">
        <v>283</v>
      </c>
      <c r="S652" s="2">
        <v>0</v>
      </c>
      <c r="T652" s="2">
        <v>24</v>
      </c>
      <c r="U652" s="75">
        <v>2</v>
      </c>
      <c r="V652" s="2">
        <v>81</v>
      </c>
      <c r="W652" s="2">
        <v>0</v>
      </c>
      <c r="X652" s="2">
        <v>7</v>
      </c>
      <c r="Y652" s="75">
        <v>1</v>
      </c>
      <c r="Z652" s="2">
        <v>80</v>
      </c>
      <c r="AA652" s="2">
        <v>0</v>
      </c>
      <c r="AB652" s="2">
        <v>1</v>
      </c>
      <c r="AC652" s="75">
        <v>0</v>
      </c>
      <c r="AD652" s="2">
        <v>7865</v>
      </c>
      <c r="AE652" s="3">
        <f t="shared" si="10"/>
        <v>0.10298792116973936</v>
      </c>
      <c r="AF652" s="1">
        <v>0</v>
      </c>
      <c r="AG652" s="1" t="s">
        <v>40</v>
      </c>
      <c r="AH652" s="1" t="s">
        <v>45</v>
      </c>
      <c r="AI652" s="1">
        <v>3.06</v>
      </c>
      <c r="AJ652" s="1">
        <v>0</v>
      </c>
      <c r="AK652" s="1" t="s">
        <v>46</v>
      </c>
      <c r="AL652" s="1">
        <v>7</v>
      </c>
      <c r="AM652" s="1">
        <v>5</v>
      </c>
      <c r="AN652" s="1">
        <v>0</v>
      </c>
    </row>
    <row r="653" spans="1:40" hidden="1" x14ac:dyDescent="0.25">
      <c r="A653" s="1">
        <v>41885</v>
      </c>
      <c r="B653" s="1" t="s">
        <v>673</v>
      </c>
      <c r="C653" s="1">
        <v>41</v>
      </c>
      <c r="D653" s="1" t="s">
        <v>640</v>
      </c>
      <c r="E653" s="2">
        <v>591</v>
      </c>
      <c r="F653" s="2">
        <v>11</v>
      </c>
      <c r="G653" s="2">
        <v>0</v>
      </c>
      <c r="H653" s="2">
        <v>0</v>
      </c>
      <c r="I653" s="75">
        <v>1</v>
      </c>
      <c r="J653">
        <v>14</v>
      </c>
      <c r="K653">
        <v>0</v>
      </c>
      <c r="L653">
        <v>0</v>
      </c>
      <c r="M653">
        <v>0</v>
      </c>
      <c r="N653">
        <v>30</v>
      </c>
      <c r="O653">
        <v>0</v>
      </c>
      <c r="P653">
        <v>0</v>
      </c>
      <c r="Q653">
        <v>0</v>
      </c>
      <c r="R653" s="2">
        <v>195</v>
      </c>
      <c r="S653" s="2">
        <v>0</v>
      </c>
      <c r="T653" s="2">
        <v>5</v>
      </c>
      <c r="U653" s="75">
        <v>3</v>
      </c>
      <c r="V653" s="2">
        <v>101</v>
      </c>
      <c r="W653" s="2">
        <v>0</v>
      </c>
      <c r="X653" s="2">
        <v>5</v>
      </c>
      <c r="Y653" s="75">
        <v>0</v>
      </c>
      <c r="Z653" s="2">
        <v>55</v>
      </c>
      <c r="AA653" s="2">
        <v>0</v>
      </c>
      <c r="AB653" s="2">
        <v>3</v>
      </c>
      <c r="AC653" s="75">
        <v>5</v>
      </c>
      <c r="AD653" s="2">
        <v>8305</v>
      </c>
      <c r="AE653" s="3">
        <f t="shared" si="10"/>
        <v>7.1161950632149307E-2</v>
      </c>
      <c r="AF653" s="1">
        <v>0</v>
      </c>
      <c r="AG653" s="1" t="s">
        <v>40</v>
      </c>
      <c r="AH653" s="1" t="s">
        <v>45</v>
      </c>
      <c r="AI653" s="1">
        <v>3.06</v>
      </c>
      <c r="AJ653" s="1">
        <v>0</v>
      </c>
      <c r="AK653" s="1" t="s">
        <v>46</v>
      </c>
      <c r="AL653" s="1">
        <v>1</v>
      </c>
      <c r="AM653" s="1">
        <v>2</v>
      </c>
      <c r="AN653" s="1">
        <v>0</v>
      </c>
    </row>
    <row r="654" spans="1:40" x14ac:dyDescent="0.25">
      <c r="A654" s="1">
        <v>41</v>
      </c>
      <c r="B654" s="1" t="s">
        <v>171</v>
      </c>
      <c r="C654" s="1">
        <v>41</v>
      </c>
      <c r="D654" s="1" t="s">
        <v>640</v>
      </c>
      <c r="E654" s="2">
        <v>201686</v>
      </c>
      <c r="F654" s="2">
        <v>2898</v>
      </c>
      <c r="G654" s="2">
        <v>15</v>
      </c>
      <c r="H654" s="2">
        <v>82</v>
      </c>
      <c r="I654" s="2">
        <v>37</v>
      </c>
      <c r="J654" s="2">
        <v>1913</v>
      </c>
      <c r="K654" s="2">
        <v>1</v>
      </c>
      <c r="L654" s="2">
        <v>60</v>
      </c>
      <c r="M654" s="2">
        <v>14</v>
      </c>
      <c r="N654" s="2">
        <v>17346</v>
      </c>
      <c r="O654" s="2">
        <v>14</v>
      </c>
      <c r="P654" s="2">
        <v>1501</v>
      </c>
      <c r="Q654" s="2">
        <v>539</v>
      </c>
      <c r="R654" s="2">
        <v>68806</v>
      </c>
      <c r="S654" s="2">
        <v>104</v>
      </c>
      <c r="T654" s="2">
        <v>3608</v>
      </c>
      <c r="U654" s="2">
        <v>1456</v>
      </c>
      <c r="V654" s="2">
        <v>21371</v>
      </c>
      <c r="W654" s="2">
        <v>23</v>
      </c>
      <c r="X654" s="2">
        <v>876</v>
      </c>
      <c r="Y654" s="2">
        <v>356</v>
      </c>
      <c r="Z654" s="2">
        <v>20185</v>
      </c>
      <c r="AA654" s="2">
        <v>14</v>
      </c>
      <c r="AB654" s="2">
        <v>1403</v>
      </c>
      <c r="AC654" s="2">
        <v>507</v>
      </c>
      <c r="AD654" s="2">
        <v>1192273</v>
      </c>
      <c r="AE654" s="3">
        <f t="shared" si="10"/>
        <v>0.16916092203715088</v>
      </c>
      <c r="AF654" s="1">
        <f>SUM(AF617:AF653)</f>
        <v>2</v>
      </c>
      <c r="AG654" s="1" t="s">
        <v>44</v>
      </c>
      <c r="AH654" s="1" t="s">
        <v>41</v>
      </c>
      <c r="AI654" s="1">
        <v>3.06</v>
      </c>
      <c r="AJ654" s="1">
        <v>2</v>
      </c>
      <c r="AK654" s="1" t="s">
        <v>172</v>
      </c>
      <c r="AL654" s="1">
        <v>1688</v>
      </c>
      <c r="AM654" s="1">
        <v>2399</v>
      </c>
      <c r="AN654" s="1">
        <v>2</v>
      </c>
    </row>
    <row r="655" spans="1:40" hidden="1" x14ac:dyDescent="0.25">
      <c r="A655" s="1">
        <v>44001</v>
      </c>
      <c r="B655" s="1" t="s">
        <v>674</v>
      </c>
      <c r="C655" s="1">
        <v>44</v>
      </c>
      <c r="D655" s="1" t="s">
        <v>675</v>
      </c>
      <c r="E655" s="2">
        <v>49426</v>
      </c>
      <c r="F655" s="2">
        <v>603</v>
      </c>
      <c r="G655" s="2">
        <v>2</v>
      </c>
      <c r="H655" s="2">
        <v>59</v>
      </c>
      <c r="I655" s="75">
        <v>59</v>
      </c>
      <c r="J655">
        <v>758</v>
      </c>
      <c r="K655">
        <v>0</v>
      </c>
      <c r="L655">
        <v>97</v>
      </c>
      <c r="M655">
        <v>56</v>
      </c>
      <c r="N655">
        <v>1931</v>
      </c>
      <c r="O655">
        <v>0</v>
      </c>
      <c r="P655">
        <v>879</v>
      </c>
      <c r="Q655">
        <v>710</v>
      </c>
      <c r="R655" s="2">
        <v>20861</v>
      </c>
      <c r="S655" s="2">
        <v>7</v>
      </c>
      <c r="T655" s="2">
        <v>2673</v>
      </c>
      <c r="U655" s="75">
        <v>3011</v>
      </c>
      <c r="V655" s="2">
        <v>4227</v>
      </c>
      <c r="W655" s="2">
        <v>4</v>
      </c>
      <c r="X655" s="2">
        <v>515</v>
      </c>
      <c r="Y655" s="75">
        <v>566</v>
      </c>
      <c r="Z655" s="2">
        <v>2166</v>
      </c>
      <c r="AA655" s="2">
        <v>1</v>
      </c>
      <c r="AB655" s="2">
        <v>332</v>
      </c>
      <c r="AC655" s="75">
        <v>614</v>
      </c>
      <c r="AD655" s="2">
        <v>226715</v>
      </c>
      <c r="AE655" s="3">
        <f t="shared" si="10"/>
        <v>0.21800939505546613</v>
      </c>
      <c r="AF655" s="1">
        <v>1</v>
      </c>
      <c r="AG655" s="1" t="s">
        <v>44</v>
      </c>
      <c r="AH655" s="1" t="s">
        <v>45</v>
      </c>
      <c r="AI655" s="1">
        <v>3.28</v>
      </c>
      <c r="AJ655" s="1">
        <v>1</v>
      </c>
      <c r="AK655" s="1" t="s">
        <v>42</v>
      </c>
      <c r="AL655" s="1">
        <v>153</v>
      </c>
      <c r="AM655" s="1">
        <v>347</v>
      </c>
      <c r="AN655" s="1">
        <v>0</v>
      </c>
    </row>
    <row r="656" spans="1:40" hidden="1" x14ac:dyDescent="0.25">
      <c r="A656" s="1">
        <v>44035</v>
      </c>
      <c r="B656" s="1" t="s">
        <v>393</v>
      </c>
      <c r="C656" s="1">
        <v>44</v>
      </c>
      <c r="D656" s="1" t="s">
        <v>675</v>
      </c>
      <c r="E656" s="2">
        <v>3733</v>
      </c>
      <c r="F656" s="2">
        <v>75</v>
      </c>
      <c r="G656" s="2">
        <v>0</v>
      </c>
      <c r="H656" s="2">
        <v>8</v>
      </c>
      <c r="I656" s="75">
        <v>18</v>
      </c>
      <c r="J656">
        <v>56</v>
      </c>
      <c r="K656">
        <v>0</v>
      </c>
      <c r="L656">
        <v>5</v>
      </c>
      <c r="M656">
        <v>3</v>
      </c>
      <c r="N656">
        <v>68</v>
      </c>
      <c r="O656">
        <v>0</v>
      </c>
      <c r="P656">
        <v>37</v>
      </c>
      <c r="Q656">
        <v>26</v>
      </c>
      <c r="R656" s="2">
        <v>1083</v>
      </c>
      <c r="S656" s="2">
        <v>0</v>
      </c>
      <c r="T656" s="2">
        <v>173</v>
      </c>
      <c r="U656" s="75">
        <v>142</v>
      </c>
      <c r="V656" s="2">
        <v>241</v>
      </c>
      <c r="W656" s="2">
        <v>0</v>
      </c>
      <c r="X656" s="2">
        <v>32</v>
      </c>
      <c r="Y656" s="75">
        <v>26</v>
      </c>
      <c r="Z656" s="2">
        <v>127</v>
      </c>
      <c r="AA656" s="2">
        <v>0</v>
      </c>
      <c r="AB656" s="2">
        <v>20</v>
      </c>
      <c r="AC656" s="75">
        <v>14</v>
      </c>
      <c r="AD656" s="2">
        <v>35785</v>
      </c>
      <c r="AE656" s="3">
        <f t="shared" si="10"/>
        <v>0.10431745144613665</v>
      </c>
      <c r="AF656" s="1">
        <v>0</v>
      </c>
      <c r="AG656" s="1" t="s">
        <v>44</v>
      </c>
      <c r="AH656" s="1" t="s">
        <v>45</v>
      </c>
      <c r="AI656" s="1">
        <v>3.28</v>
      </c>
      <c r="AJ656" s="1">
        <v>0</v>
      </c>
      <c r="AK656" s="1" t="s">
        <v>46</v>
      </c>
      <c r="AL656" s="1">
        <v>1</v>
      </c>
      <c r="AM656" s="1">
        <v>1</v>
      </c>
      <c r="AN656" s="1">
        <v>0</v>
      </c>
    </row>
    <row r="657" spans="1:40" hidden="1" x14ac:dyDescent="0.25">
      <c r="A657" s="1">
        <v>44078</v>
      </c>
      <c r="B657" s="1" t="s">
        <v>676</v>
      </c>
      <c r="C657" s="1">
        <v>44</v>
      </c>
      <c r="D657" s="1" t="s">
        <v>675</v>
      </c>
      <c r="E657" s="2">
        <v>5116</v>
      </c>
      <c r="F657" s="2">
        <v>122</v>
      </c>
      <c r="G657" s="2">
        <v>0</v>
      </c>
      <c r="H657" s="2">
        <v>13</v>
      </c>
      <c r="I657" s="75">
        <v>10</v>
      </c>
      <c r="J657">
        <v>88</v>
      </c>
      <c r="K657">
        <v>0</v>
      </c>
      <c r="L657">
        <v>31</v>
      </c>
      <c r="M657">
        <v>9</v>
      </c>
      <c r="N657">
        <v>123</v>
      </c>
      <c r="O657">
        <v>0</v>
      </c>
      <c r="P657">
        <v>170</v>
      </c>
      <c r="Q657">
        <v>60</v>
      </c>
      <c r="R657" s="2">
        <v>1092</v>
      </c>
      <c r="S657" s="2">
        <v>0</v>
      </c>
      <c r="T657" s="2">
        <v>734</v>
      </c>
      <c r="U657" s="75">
        <v>331</v>
      </c>
      <c r="V657" s="2">
        <v>328</v>
      </c>
      <c r="W657" s="2">
        <v>0</v>
      </c>
      <c r="X657" s="2">
        <v>170</v>
      </c>
      <c r="Y657" s="75">
        <v>69</v>
      </c>
      <c r="Z657" s="2">
        <v>126</v>
      </c>
      <c r="AA657" s="2">
        <v>0</v>
      </c>
      <c r="AB657" s="2">
        <v>151</v>
      </c>
      <c r="AC657" s="75">
        <v>60</v>
      </c>
      <c r="AD657" s="2">
        <v>43744</v>
      </c>
      <c r="AE657" s="3">
        <f t="shared" si="10"/>
        <v>0.11695318215069496</v>
      </c>
      <c r="AF657" s="1">
        <v>0</v>
      </c>
      <c r="AG657" s="1" t="s">
        <v>44</v>
      </c>
      <c r="AH657" s="1" t="s">
        <v>41</v>
      </c>
      <c r="AI657" s="1">
        <v>3.28</v>
      </c>
      <c r="AJ657" s="1">
        <v>0</v>
      </c>
      <c r="AK657" s="1" t="s">
        <v>46</v>
      </c>
      <c r="AL657" s="1">
        <v>1</v>
      </c>
      <c r="AM657" s="1">
        <v>1</v>
      </c>
      <c r="AN657" s="1">
        <v>0</v>
      </c>
    </row>
    <row r="658" spans="1:40" hidden="1" x14ac:dyDescent="0.25">
      <c r="A658" s="1">
        <v>44090</v>
      </c>
      <c r="B658" s="1" t="s">
        <v>677</v>
      </c>
      <c r="C658" s="1">
        <v>44</v>
      </c>
      <c r="D658" s="1" t="s">
        <v>675</v>
      </c>
      <c r="E658" s="2">
        <v>10704</v>
      </c>
      <c r="F658" s="2">
        <v>160</v>
      </c>
      <c r="G658" s="2">
        <v>0</v>
      </c>
      <c r="H658" s="2">
        <v>10</v>
      </c>
      <c r="I658" s="75">
        <v>53</v>
      </c>
      <c r="J658">
        <v>243</v>
      </c>
      <c r="K658">
        <v>0</v>
      </c>
      <c r="L658">
        <v>22</v>
      </c>
      <c r="M658">
        <v>43</v>
      </c>
      <c r="N658">
        <v>338</v>
      </c>
      <c r="O658">
        <v>0</v>
      </c>
      <c r="P658">
        <v>92</v>
      </c>
      <c r="Q658">
        <v>323</v>
      </c>
      <c r="R658" s="2">
        <v>2960</v>
      </c>
      <c r="S658" s="2">
        <v>1</v>
      </c>
      <c r="T658" s="2">
        <v>404</v>
      </c>
      <c r="U658" s="75">
        <v>1397</v>
      </c>
      <c r="V658" s="2">
        <v>790</v>
      </c>
      <c r="W658" s="2">
        <v>1</v>
      </c>
      <c r="X658" s="2">
        <v>98</v>
      </c>
      <c r="Y658" s="75">
        <v>339</v>
      </c>
      <c r="Z658" s="2">
        <v>340</v>
      </c>
      <c r="AA658" s="2">
        <v>0</v>
      </c>
      <c r="AB658" s="2">
        <v>47</v>
      </c>
      <c r="AC658" s="75">
        <v>234</v>
      </c>
      <c r="AD658" s="2">
        <v>46710</v>
      </c>
      <c r="AE658" s="3">
        <f t="shared" si="10"/>
        <v>0.22915863840719333</v>
      </c>
      <c r="AF658" s="1">
        <v>0</v>
      </c>
      <c r="AG658" s="1" t="s">
        <v>44</v>
      </c>
      <c r="AH658" s="1" t="s">
        <v>41</v>
      </c>
      <c r="AI658" s="1">
        <v>3.28</v>
      </c>
      <c r="AJ658" s="1">
        <v>0</v>
      </c>
      <c r="AK658" s="1" t="s">
        <v>46</v>
      </c>
      <c r="AL658" s="1">
        <v>32</v>
      </c>
      <c r="AM658" s="1">
        <v>20</v>
      </c>
      <c r="AN658" s="1">
        <v>0</v>
      </c>
    </row>
    <row r="659" spans="1:40" hidden="1" x14ac:dyDescent="0.25">
      <c r="A659" s="1">
        <v>44098</v>
      </c>
      <c r="B659" s="1" t="s">
        <v>678</v>
      </c>
      <c r="C659" s="1">
        <v>44</v>
      </c>
      <c r="D659" s="1" t="s">
        <v>675</v>
      </c>
      <c r="E659" s="2">
        <v>1470</v>
      </c>
      <c r="F659" s="2">
        <v>41</v>
      </c>
      <c r="G659" s="2">
        <v>0</v>
      </c>
      <c r="H659" s="2">
        <v>1</v>
      </c>
      <c r="I659" s="75">
        <v>4</v>
      </c>
      <c r="J659">
        <v>44</v>
      </c>
      <c r="K659">
        <v>0</v>
      </c>
      <c r="L659">
        <v>11</v>
      </c>
      <c r="M659">
        <v>1</v>
      </c>
      <c r="N659">
        <v>47</v>
      </c>
      <c r="O659">
        <v>0</v>
      </c>
      <c r="P659">
        <v>10</v>
      </c>
      <c r="Q659">
        <v>6</v>
      </c>
      <c r="R659" s="2">
        <v>464</v>
      </c>
      <c r="S659" s="2">
        <v>0</v>
      </c>
      <c r="T659" s="2">
        <v>81</v>
      </c>
      <c r="U659" s="75">
        <v>73</v>
      </c>
      <c r="V659" s="2">
        <v>130</v>
      </c>
      <c r="W659" s="2">
        <v>0</v>
      </c>
      <c r="X659" s="2">
        <v>21</v>
      </c>
      <c r="Y659" s="75">
        <v>9</v>
      </c>
      <c r="Z659" s="2">
        <v>56</v>
      </c>
      <c r="AA659" s="2">
        <v>0</v>
      </c>
      <c r="AB659" s="2">
        <v>27</v>
      </c>
      <c r="AC659" s="75">
        <v>10</v>
      </c>
      <c r="AD659" s="2">
        <v>15636</v>
      </c>
      <c r="AE659" s="3">
        <f t="shared" si="10"/>
        <v>9.4013814274750571E-2</v>
      </c>
      <c r="AF659" s="1">
        <v>0</v>
      </c>
      <c r="AG659" s="1" t="s">
        <v>40</v>
      </c>
      <c r="AH659" s="1" t="s">
        <v>45</v>
      </c>
      <c r="AI659" s="1">
        <v>3.28</v>
      </c>
      <c r="AJ659" s="1">
        <v>0</v>
      </c>
      <c r="AK659" s="1" t="s">
        <v>46</v>
      </c>
      <c r="AL659" s="1">
        <v>2</v>
      </c>
      <c r="AM659" s="1">
        <v>2</v>
      </c>
      <c r="AN659" s="1">
        <v>0</v>
      </c>
    </row>
    <row r="660" spans="1:40" hidden="1" x14ac:dyDescent="0.25">
      <c r="A660" s="1">
        <v>44110</v>
      </c>
      <c r="B660" s="1" t="s">
        <v>679</v>
      </c>
      <c r="C660" s="1">
        <v>44</v>
      </c>
      <c r="D660" s="1" t="s">
        <v>675</v>
      </c>
      <c r="E660" s="2">
        <v>4648</v>
      </c>
      <c r="F660" s="2">
        <v>37</v>
      </c>
      <c r="G660" s="2">
        <v>0</v>
      </c>
      <c r="H660" s="2">
        <v>4</v>
      </c>
      <c r="I660" s="75">
        <v>4</v>
      </c>
      <c r="J660">
        <v>26</v>
      </c>
      <c r="K660">
        <v>0</v>
      </c>
      <c r="L660">
        <v>5</v>
      </c>
      <c r="M660">
        <v>6</v>
      </c>
      <c r="N660">
        <v>89</v>
      </c>
      <c r="O660">
        <v>4</v>
      </c>
      <c r="P660">
        <v>205</v>
      </c>
      <c r="Q660">
        <v>58</v>
      </c>
      <c r="R660" s="2">
        <v>560</v>
      </c>
      <c r="S660" s="2">
        <v>14</v>
      </c>
      <c r="T660" s="2">
        <v>779</v>
      </c>
      <c r="U660" s="75">
        <v>271</v>
      </c>
      <c r="V660" s="2">
        <v>208</v>
      </c>
      <c r="W660" s="2">
        <v>0</v>
      </c>
      <c r="X660" s="2">
        <v>202</v>
      </c>
      <c r="Y660" s="75">
        <v>89</v>
      </c>
      <c r="Z660" s="2">
        <v>84</v>
      </c>
      <c r="AA660" s="2">
        <v>0</v>
      </c>
      <c r="AB660" s="2">
        <v>96</v>
      </c>
      <c r="AC660" s="75">
        <v>44</v>
      </c>
      <c r="AD660" s="2">
        <v>8579</v>
      </c>
      <c r="AE660" s="3">
        <f t="shared" si="10"/>
        <v>0.5417880871896491</v>
      </c>
      <c r="AF660" s="1">
        <v>1</v>
      </c>
      <c r="AG660" s="1" t="s">
        <v>44</v>
      </c>
      <c r="AH660" s="1" t="s">
        <v>45</v>
      </c>
      <c r="AI660" s="1">
        <v>3.28</v>
      </c>
      <c r="AJ660" s="1">
        <v>0</v>
      </c>
      <c r="AK660" s="1" t="s">
        <v>46</v>
      </c>
      <c r="AL660" s="1">
        <v>4</v>
      </c>
      <c r="AM660" s="1">
        <v>3</v>
      </c>
      <c r="AN660" s="1">
        <v>0</v>
      </c>
    </row>
    <row r="661" spans="1:40" hidden="1" x14ac:dyDescent="0.25">
      <c r="A661" s="1">
        <v>44279</v>
      </c>
      <c r="B661" s="1" t="s">
        <v>680</v>
      </c>
      <c r="C661" s="1">
        <v>44</v>
      </c>
      <c r="D661" s="1" t="s">
        <v>675</v>
      </c>
      <c r="E661" s="2">
        <v>9675</v>
      </c>
      <c r="F661" s="2">
        <v>162</v>
      </c>
      <c r="G661" s="2">
        <v>0</v>
      </c>
      <c r="H661" s="2">
        <v>3</v>
      </c>
      <c r="I661" s="75">
        <v>32</v>
      </c>
      <c r="J661">
        <v>139</v>
      </c>
      <c r="K661">
        <v>0</v>
      </c>
      <c r="L661">
        <v>14</v>
      </c>
      <c r="M661">
        <v>27</v>
      </c>
      <c r="N661">
        <v>257</v>
      </c>
      <c r="O661">
        <v>0</v>
      </c>
      <c r="P661">
        <v>80</v>
      </c>
      <c r="Q661">
        <v>189</v>
      </c>
      <c r="R661" s="2">
        <v>2489</v>
      </c>
      <c r="S661" s="2">
        <v>0</v>
      </c>
      <c r="T661" s="2">
        <v>330</v>
      </c>
      <c r="U661" s="75">
        <v>831</v>
      </c>
      <c r="V661" s="2">
        <v>606</v>
      </c>
      <c r="W661" s="2">
        <v>0</v>
      </c>
      <c r="X661" s="2">
        <v>64</v>
      </c>
      <c r="Y661" s="75">
        <v>181</v>
      </c>
      <c r="Z661" s="2">
        <v>386</v>
      </c>
      <c r="AA661" s="2">
        <v>0</v>
      </c>
      <c r="AB661" s="2">
        <v>39</v>
      </c>
      <c r="AC661" s="75">
        <v>207</v>
      </c>
      <c r="AD661" s="2">
        <v>51188</v>
      </c>
      <c r="AE661" s="3">
        <f t="shared" si="10"/>
        <v>0.1890091427678362</v>
      </c>
      <c r="AF661" s="1">
        <v>0</v>
      </c>
      <c r="AG661" s="1" t="s">
        <v>44</v>
      </c>
      <c r="AH661" s="1" t="s">
        <v>45</v>
      </c>
      <c r="AI661" s="1">
        <v>3.28</v>
      </c>
      <c r="AJ661" s="1">
        <v>0</v>
      </c>
      <c r="AK661" s="1" t="s">
        <v>46</v>
      </c>
      <c r="AL661" s="1">
        <v>1</v>
      </c>
      <c r="AM661" s="1">
        <v>17</v>
      </c>
      <c r="AN661" s="1">
        <v>0</v>
      </c>
    </row>
    <row r="662" spans="1:40" hidden="1" x14ac:dyDescent="0.25">
      <c r="A662" s="1">
        <v>44378</v>
      </c>
      <c r="B662" s="1" t="s">
        <v>681</v>
      </c>
      <c r="C662" s="1">
        <v>44</v>
      </c>
      <c r="D662" s="1" t="s">
        <v>675</v>
      </c>
      <c r="E662" s="2">
        <v>2458</v>
      </c>
      <c r="F662" s="2">
        <v>36</v>
      </c>
      <c r="G662" s="2">
        <v>0</v>
      </c>
      <c r="H662" s="2">
        <v>2</v>
      </c>
      <c r="I662" s="75">
        <v>2</v>
      </c>
      <c r="J662">
        <v>26</v>
      </c>
      <c r="K662">
        <v>0</v>
      </c>
      <c r="L662">
        <v>0</v>
      </c>
      <c r="M662">
        <v>4</v>
      </c>
      <c r="N662">
        <v>80</v>
      </c>
      <c r="O662">
        <v>0</v>
      </c>
      <c r="P662">
        <v>43</v>
      </c>
      <c r="Q662">
        <v>18</v>
      </c>
      <c r="R662" s="2">
        <v>531</v>
      </c>
      <c r="S662" s="2">
        <v>0</v>
      </c>
      <c r="T662" s="2">
        <v>72</v>
      </c>
      <c r="U662" s="75">
        <v>52</v>
      </c>
      <c r="V662" s="2">
        <v>251</v>
      </c>
      <c r="W662" s="2">
        <v>0</v>
      </c>
      <c r="X662" s="2">
        <v>30</v>
      </c>
      <c r="Y662" s="75">
        <v>17</v>
      </c>
      <c r="Z662" s="2">
        <v>144</v>
      </c>
      <c r="AA662" s="2">
        <v>0</v>
      </c>
      <c r="AB662" s="2">
        <v>18</v>
      </c>
      <c r="AC662" s="75">
        <v>19</v>
      </c>
      <c r="AD662" s="2">
        <v>24362</v>
      </c>
      <c r="AE662" s="3">
        <f t="shared" si="10"/>
        <v>0.10089483622034316</v>
      </c>
      <c r="AF662" s="1">
        <v>0</v>
      </c>
      <c r="AG662" s="1" t="s">
        <v>40</v>
      </c>
      <c r="AH662" s="1" t="s">
        <v>45</v>
      </c>
      <c r="AI662" s="1">
        <v>3.28</v>
      </c>
      <c r="AJ662" s="1">
        <v>0</v>
      </c>
      <c r="AK662" s="1" t="s">
        <v>46</v>
      </c>
      <c r="AL662" s="1">
        <v>3</v>
      </c>
      <c r="AM662" s="1">
        <v>6</v>
      </c>
      <c r="AN662" s="1">
        <v>0</v>
      </c>
    </row>
    <row r="663" spans="1:40" hidden="1" x14ac:dyDescent="0.25">
      <c r="A663" s="1">
        <v>44420</v>
      </c>
      <c r="B663" s="1" t="s">
        <v>682</v>
      </c>
      <c r="C663" s="1">
        <v>44</v>
      </c>
      <c r="D663" s="1" t="s">
        <v>675</v>
      </c>
      <c r="E663" s="2">
        <v>849</v>
      </c>
      <c r="F663" s="2">
        <v>9</v>
      </c>
      <c r="G663" s="2">
        <v>0</v>
      </c>
      <c r="H663" s="2">
        <v>1</v>
      </c>
      <c r="I663" s="75">
        <v>2</v>
      </c>
      <c r="J663">
        <v>7</v>
      </c>
      <c r="K663">
        <v>0</v>
      </c>
      <c r="L663">
        <v>0</v>
      </c>
      <c r="M663">
        <v>2</v>
      </c>
      <c r="N663">
        <v>34</v>
      </c>
      <c r="O663">
        <v>0</v>
      </c>
      <c r="P663">
        <v>3</v>
      </c>
      <c r="Q663">
        <v>8</v>
      </c>
      <c r="R663" s="2">
        <v>343</v>
      </c>
      <c r="S663" s="2">
        <v>3</v>
      </c>
      <c r="T663" s="2">
        <v>16</v>
      </c>
      <c r="U663" s="75">
        <v>32</v>
      </c>
      <c r="V663" s="2">
        <v>90</v>
      </c>
      <c r="W663" s="2">
        <v>3</v>
      </c>
      <c r="X663" s="2">
        <v>4</v>
      </c>
      <c r="Y663" s="75">
        <v>12</v>
      </c>
      <c r="Z663" s="2">
        <v>66</v>
      </c>
      <c r="AA663" s="2">
        <v>0</v>
      </c>
      <c r="AB663" s="2">
        <v>3</v>
      </c>
      <c r="AC663" s="75">
        <v>13</v>
      </c>
      <c r="AD663" s="2">
        <v>4146</v>
      </c>
      <c r="AE663" s="3">
        <f t="shared" si="10"/>
        <v>0.20477568740955138</v>
      </c>
      <c r="AF663" s="1">
        <v>0</v>
      </c>
      <c r="AG663" s="1" t="s">
        <v>40</v>
      </c>
      <c r="AH663" s="1" t="s">
        <v>45</v>
      </c>
      <c r="AI663" s="1">
        <v>3.28</v>
      </c>
      <c r="AJ663" s="1">
        <v>0</v>
      </c>
      <c r="AK663" s="1" t="s">
        <v>46</v>
      </c>
      <c r="AL663" s="1">
        <v>1</v>
      </c>
      <c r="AM663" s="1">
        <v>1</v>
      </c>
      <c r="AN663" s="1">
        <v>0</v>
      </c>
    </row>
    <row r="664" spans="1:40" hidden="1" x14ac:dyDescent="0.25">
      <c r="A664" s="1">
        <v>44430</v>
      </c>
      <c r="B664" s="1" t="s">
        <v>683</v>
      </c>
      <c r="C664" s="1">
        <v>44</v>
      </c>
      <c r="D664" s="1" t="s">
        <v>675</v>
      </c>
      <c r="E664" s="2">
        <v>12472</v>
      </c>
      <c r="F664" s="2">
        <v>261</v>
      </c>
      <c r="G664" s="2">
        <v>0</v>
      </c>
      <c r="H664" s="2">
        <v>25</v>
      </c>
      <c r="I664" s="75">
        <v>11</v>
      </c>
      <c r="J664">
        <v>157</v>
      </c>
      <c r="K664">
        <v>0</v>
      </c>
      <c r="L664">
        <v>29</v>
      </c>
      <c r="M664">
        <v>3</v>
      </c>
      <c r="N664">
        <v>540</v>
      </c>
      <c r="O664">
        <v>0</v>
      </c>
      <c r="P664">
        <v>306</v>
      </c>
      <c r="Q664">
        <v>66</v>
      </c>
      <c r="R664" s="2">
        <v>4543</v>
      </c>
      <c r="S664" s="2">
        <v>1</v>
      </c>
      <c r="T664" s="2">
        <v>869</v>
      </c>
      <c r="U664" s="75">
        <v>413</v>
      </c>
      <c r="V664" s="2">
        <v>999</v>
      </c>
      <c r="W664" s="2">
        <v>0</v>
      </c>
      <c r="X664" s="2">
        <v>188</v>
      </c>
      <c r="Y664" s="75">
        <v>68</v>
      </c>
      <c r="Z664" s="2">
        <v>500</v>
      </c>
      <c r="AA664" s="2">
        <v>0</v>
      </c>
      <c r="AB664" s="2">
        <v>139</v>
      </c>
      <c r="AC664" s="75">
        <v>77</v>
      </c>
      <c r="AD664" s="2">
        <v>203769</v>
      </c>
      <c r="AE664" s="3">
        <f t="shared" si="10"/>
        <v>6.1206562332837673E-2</v>
      </c>
      <c r="AF664" s="1">
        <v>0</v>
      </c>
      <c r="AG664" s="1" t="s">
        <v>40</v>
      </c>
      <c r="AH664" s="1" t="s">
        <v>41</v>
      </c>
      <c r="AI664" s="1">
        <v>3.28</v>
      </c>
      <c r="AJ664" s="1">
        <v>1</v>
      </c>
      <c r="AK664" s="1" t="s">
        <v>42</v>
      </c>
      <c r="AL664" s="1">
        <v>64</v>
      </c>
      <c r="AM664" s="1">
        <v>54</v>
      </c>
      <c r="AN664" s="1">
        <v>1</v>
      </c>
    </row>
    <row r="665" spans="1:40" hidden="1" x14ac:dyDescent="0.25">
      <c r="A665" s="1">
        <v>44560</v>
      </c>
      <c r="B665" s="1" t="s">
        <v>460</v>
      </c>
      <c r="C665" s="1">
        <v>44</v>
      </c>
      <c r="D665" s="1" t="s">
        <v>675</v>
      </c>
      <c r="E665" s="2">
        <v>1064</v>
      </c>
      <c r="F665" s="2">
        <v>27</v>
      </c>
      <c r="G665" s="2">
        <v>0</v>
      </c>
      <c r="H665" s="2">
        <v>8</v>
      </c>
      <c r="I665" s="75">
        <v>9</v>
      </c>
      <c r="J665">
        <v>16</v>
      </c>
      <c r="K665">
        <v>0</v>
      </c>
      <c r="L665">
        <v>8</v>
      </c>
      <c r="M665">
        <v>2</v>
      </c>
      <c r="N665">
        <v>77</v>
      </c>
      <c r="O665">
        <v>0</v>
      </c>
      <c r="P665">
        <v>43</v>
      </c>
      <c r="Q665">
        <v>8</v>
      </c>
      <c r="R665" s="2">
        <v>407</v>
      </c>
      <c r="S665" s="2">
        <v>0</v>
      </c>
      <c r="T665" s="2">
        <v>204</v>
      </c>
      <c r="U665" s="75">
        <v>58</v>
      </c>
      <c r="V665" s="2">
        <v>77</v>
      </c>
      <c r="W665" s="2">
        <v>0</v>
      </c>
      <c r="X665" s="2">
        <v>25</v>
      </c>
      <c r="Y665" s="75">
        <v>13</v>
      </c>
      <c r="Z665" s="2">
        <v>33</v>
      </c>
      <c r="AA665" s="2">
        <v>0</v>
      </c>
      <c r="AB665" s="2">
        <v>6</v>
      </c>
      <c r="AC665" s="75">
        <v>7</v>
      </c>
      <c r="AD665" s="2">
        <v>98601</v>
      </c>
      <c r="AE665" s="3">
        <f t="shared" si="10"/>
        <v>1.0790965608868065E-2</v>
      </c>
      <c r="AF665" s="1">
        <v>0</v>
      </c>
      <c r="AG665" s="1" t="s">
        <v>40</v>
      </c>
      <c r="AH665" s="1" t="s">
        <v>45</v>
      </c>
      <c r="AI665" s="1">
        <v>3.28</v>
      </c>
      <c r="AJ665" s="1">
        <v>0</v>
      </c>
      <c r="AK665" s="1" t="s">
        <v>46</v>
      </c>
      <c r="AL665" s="1">
        <v>1</v>
      </c>
      <c r="AM665" s="1">
        <v>1</v>
      </c>
      <c r="AN665" s="1">
        <v>0</v>
      </c>
    </row>
    <row r="666" spans="1:40" hidden="1" x14ac:dyDescent="0.25">
      <c r="A666" s="1">
        <v>44650</v>
      </c>
      <c r="B666" s="1" t="s">
        <v>684</v>
      </c>
      <c r="C666" s="1">
        <v>44</v>
      </c>
      <c r="D666" s="1" t="s">
        <v>675</v>
      </c>
      <c r="E666" s="2">
        <v>13608</v>
      </c>
      <c r="F666" s="2">
        <v>132</v>
      </c>
      <c r="G666" s="2">
        <v>0</v>
      </c>
      <c r="H666" s="2">
        <v>38</v>
      </c>
      <c r="I666" s="75">
        <v>17</v>
      </c>
      <c r="J666">
        <v>120</v>
      </c>
      <c r="K666">
        <v>0</v>
      </c>
      <c r="L666">
        <v>25</v>
      </c>
      <c r="M666">
        <v>15</v>
      </c>
      <c r="N666">
        <v>239</v>
      </c>
      <c r="O666">
        <v>0</v>
      </c>
      <c r="P666">
        <v>415</v>
      </c>
      <c r="Q666">
        <v>176</v>
      </c>
      <c r="R666" s="2">
        <v>2949</v>
      </c>
      <c r="S666" s="2">
        <v>3</v>
      </c>
      <c r="T666" s="2">
        <v>1312</v>
      </c>
      <c r="U666" s="75">
        <v>917</v>
      </c>
      <c r="V666" s="2">
        <v>709</v>
      </c>
      <c r="W666" s="2">
        <v>0</v>
      </c>
      <c r="X666" s="2">
        <v>240</v>
      </c>
      <c r="Y666" s="75">
        <v>215</v>
      </c>
      <c r="Z666" s="2">
        <v>385</v>
      </c>
      <c r="AA666" s="2">
        <v>0</v>
      </c>
      <c r="AB666" s="2">
        <v>278</v>
      </c>
      <c r="AC666" s="75">
        <v>227</v>
      </c>
      <c r="AD666" s="2">
        <v>55912</v>
      </c>
      <c r="AE666" s="3">
        <f t="shared" si="10"/>
        <v>0.24338245814851911</v>
      </c>
      <c r="AF666" s="1">
        <v>0</v>
      </c>
      <c r="AG666" s="1" t="s">
        <v>44</v>
      </c>
      <c r="AH666" s="1" t="s">
        <v>45</v>
      </c>
      <c r="AI666" s="1">
        <v>3.28</v>
      </c>
      <c r="AJ666" s="1">
        <v>0</v>
      </c>
      <c r="AK666" s="1" t="s">
        <v>46</v>
      </c>
      <c r="AL666" s="1">
        <v>9</v>
      </c>
      <c r="AM666" s="1">
        <v>6</v>
      </c>
      <c r="AN666" s="1">
        <v>0</v>
      </c>
    </row>
    <row r="667" spans="1:40" hidden="1" x14ac:dyDescent="0.25">
      <c r="A667" s="1">
        <v>44847</v>
      </c>
      <c r="B667" s="1" t="s">
        <v>685</v>
      </c>
      <c r="C667" s="1">
        <v>44</v>
      </c>
      <c r="D667" s="1" t="s">
        <v>675</v>
      </c>
      <c r="E667" s="2">
        <v>1623</v>
      </c>
      <c r="F667" s="2">
        <v>45</v>
      </c>
      <c r="G667" s="2">
        <v>0</v>
      </c>
      <c r="H667" s="2">
        <v>30</v>
      </c>
      <c r="I667" s="75">
        <v>2</v>
      </c>
      <c r="J667">
        <v>17</v>
      </c>
      <c r="K667">
        <v>0</v>
      </c>
      <c r="L667">
        <v>9</v>
      </c>
      <c r="M667">
        <v>0</v>
      </c>
      <c r="N667">
        <v>94</v>
      </c>
      <c r="O667">
        <v>0</v>
      </c>
      <c r="P667">
        <v>229</v>
      </c>
      <c r="Q667">
        <v>6</v>
      </c>
      <c r="R667" s="2">
        <v>471</v>
      </c>
      <c r="S667" s="2">
        <v>0</v>
      </c>
      <c r="T667" s="2">
        <v>508</v>
      </c>
      <c r="U667" s="75">
        <v>29</v>
      </c>
      <c r="V667" s="2">
        <v>109</v>
      </c>
      <c r="W667" s="2">
        <v>0</v>
      </c>
      <c r="X667" s="2">
        <v>76</v>
      </c>
      <c r="Y667" s="75">
        <v>5</v>
      </c>
      <c r="Z667" s="2">
        <v>77</v>
      </c>
      <c r="AA667" s="2">
        <v>0</v>
      </c>
      <c r="AB667" s="2">
        <v>73</v>
      </c>
      <c r="AC667" s="75">
        <v>6</v>
      </c>
      <c r="AD667" s="2">
        <v>195532</v>
      </c>
      <c r="AE667" s="3">
        <f t="shared" si="10"/>
        <v>8.3004316429024401E-3</v>
      </c>
      <c r="AF667" s="1">
        <v>0</v>
      </c>
      <c r="AG667" s="1" t="s">
        <v>44</v>
      </c>
      <c r="AH667" s="1" t="s">
        <v>45</v>
      </c>
      <c r="AI667" s="1">
        <v>3.28</v>
      </c>
      <c r="AJ667" s="1">
        <v>1</v>
      </c>
      <c r="AK667" s="1" t="s">
        <v>42</v>
      </c>
      <c r="AL667" s="1">
        <v>1</v>
      </c>
      <c r="AM667" s="1">
        <v>37</v>
      </c>
      <c r="AN667" s="1">
        <v>0</v>
      </c>
    </row>
    <row r="668" spans="1:40" hidden="1" x14ac:dyDescent="0.25">
      <c r="A668" s="1">
        <v>44855</v>
      </c>
      <c r="B668" s="1" t="s">
        <v>686</v>
      </c>
      <c r="C668" s="1">
        <v>44</v>
      </c>
      <c r="D668" s="1" t="s">
        <v>675</v>
      </c>
      <c r="E668" s="2">
        <v>2682</v>
      </c>
      <c r="F668" s="2">
        <v>42</v>
      </c>
      <c r="G668" s="2">
        <v>0</v>
      </c>
      <c r="H668" s="2">
        <v>1</v>
      </c>
      <c r="I668" s="75">
        <v>10</v>
      </c>
      <c r="J668">
        <v>38</v>
      </c>
      <c r="K668">
        <v>0</v>
      </c>
      <c r="L668">
        <v>4</v>
      </c>
      <c r="M668">
        <v>5</v>
      </c>
      <c r="N668">
        <v>76</v>
      </c>
      <c r="O668">
        <v>0</v>
      </c>
      <c r="P668">
        <v>12</v>
      </c>
      <c r="Q668">
        <v>61</v>
      </c>
      <c r="R668" s="2">
        <v>692</v>
      </c>
      <c r="S668" s="2">
        <v>0</v>
      </c>
      <c r="T668" s="2">
        <v>58</v>
      </c>
      <c r="U668" s="75">
        <v>264</v>
      </c>
      <c r="V668" s="2">
        <v>228</v>
      </c>
      <c r="W668" s="2">
        <v>0</v>
      </c>
      <c r="X668" s="2">
        <v>16</v>
      </c>
      <c r="Y668" s="75">
        <v>68</v>
      </c>
      <c r="Z668" s="2">
        <v>120</v>
      </c>
      <c r="AA668" s="2">
        <v>0</v>
      </c>
      <c r="AB668" s="2">
        <v>19</v>
      </c>
      <c r="AC668" s="75">
        <v>50</v>
      </c>
      <c r="AD668" s="2">
        <v>12822</v>
      </c>
      <c r="AE668" s="3">
        <f t="shared" si="10"/>
        <v>0.20917173607861489</v>
      </c>
      <c r="AF668" s="1">
        <v>0</v>
      </c>
      <c r="AG668" s="1" t="s">
        <v>40</v>
      </c>
      <c r="AH668" s="1" t="s">
        <v>45</v>
      </c>
      <c r="AI668" s="1">
        <v>3.28</v>
      </c>
      <c r="AJ668" s="1">
        <v>0</v>
      </c>
      <c r="AK668" s="1" t="s">
        <v>46</v>
      </c>
      <c r="AL668" s="1">
        <v>1</v>
      </c>
      <c r="AM668" s="1">
        <v>1</v>
      </c>
      <c r="AN668" s="1">
        <v>0</v>
      </c>
    </row>
    <row r="669" spans="1:40" hidden="1" x14ac:dyDescent="0.25">
      <c r="A669" s="1">
        <v>44874</v>
      </c>
      <c r="B669" s="1" t="s">
        <v>242</v>
      </c>
      <c r="C669" s="1">
        <v>44</v>
      </c>
      <c r="D669" s="1" t="s">
        <v>675</v>
      </c>
      <c r="E669" s="2">
        <v>8090</v>
      </c>
      <c r="F669" s="2">
        <v>139</v>
      </c>
      <c r="G669" s="2">
        <v>0</v>
      </c>
      <c r="H669" s="2">
        <v>4</v>
      </c>
      <c r="I669" s="75">
        <v>11</v>
      </c>
      <c r="J669">
        <v>91</v>
      </c>
      <c r="K669">
        <v>0</v>
      </c>
      <c r="L669">
        <v>4</v>
      </c>
      <c r="M669">
        <v>3</v>
      </c>
      <c r="N669">
        <v>208</v>
      </c>
      <c r="O669">
        <v>0</v>
      </c>
      <c r="P669">
        <v>45</v>
      </c>
      <c r="Q669">
        <v>42</v>
      </c>
      <c r="R669" s="2">
        <v>3319</v>
      </c>
      <c r="S669" s="2">
        <v>0</v>
      </c>
      <c r="T669" s="2">
        <v>167</v>
      </c>
      <c r="U669" s="75">
        <v>238</v>
      </c>
      <c r="V669" s="2">
        <v>741</v>
      </c>
      <c r="W669" s="2">
        <v>0</v>
      </c>
      <c r="X669" s="2">
        <v>27</v>
      </c>
      <c r="Y669" s="75">
        <v>46</v>
      </c>
      <c r="Z669" s="2">
        <v>552</v>
      </c>
      <c r="AA669" s="2">
        <v>0</v>
      </c>
      <c r="AB669" s="2">
        <v>41</v>
      </c>
      <c r="AC669" s="75">
        <v>48</v>
      </c>
      <c r="AD669" s="2">
        <v>33751</v>
      </c>
      <c r="AE669" s="3">
        <f t="shared" si="10"/>
        <v>0.23969660158217534</v>
      </c>
      <c r="AF669" s="1">
        <v>0</v>
      </c>
      <c r="AG669" s="1" t="s">
        <v>40</v>
      </c>
      <c r="AH669" s="1" t="s">
        <v>41</v>
      </c>
      <c r="AI669" s="1">
        <v>3.28</v>
      </c>
      <c r="AJ669" s="1">
        <v>0</v>
      </c>
      <c r="AK669" s="1" t="s">
        <v>46</v>
      </c>
      <c r="AL669" s="1">
        <v>7</v>
      </c>
      <c r="AM669" s="1">
        <v>8</v>
      </c>
      <c r="AN669" s="1">
        <v>0</v>
      </c>
    </row>
    <row r="670" spans="1:40" x14ac:dyDescent="0.25">
      <c r="A670" s="1">
        <f>C670</f>
        <v>44</v>
      </c>
      <c r="B670" s="1" t="s">
        <v>171</v>
      </c>
      <c r="C670" s="1">
        <f>C669</f>
        <v>44</v>
      </c>
      <c r="D670" s="1" t="str">
        <f>D669</f>
        <v>La Guajira</v>
      </c>
      <c r="E670" s="2">
        <v>127618</v>
      </c>
      <c r="F670" s="2">
        <v>1891</v>
      </c>
      <c r="G670" s="2">
        <v>2</v>
      </c>
      <c r="H670" s="2">
        <v>207</v>
      </c>
      <c r="I670" s="2">
        <v>244</v>
      </c>
      <c r="J670" s="2">
        <v>894</v>
      </c>
      <c r="K670" s="2">
        <v>0</v>
      </c>
      <c r="L670" s="2">
        <v>129</v>
      </c>
      <c r="M670" s="2">
        <v>120</v>
      </c>
      <c r="N670" s="2">
        <v>4201</v>
      </c>
      <c r="O670" s="2">
        <v>4</v>
      </c>
      <c r="P670" s="2">
        <v>2569</v>
      </c>
      <c r="Q670" s="2">
        <v>1757</v>
      </c>
      <c r="R670" s="2">
        <v>42764</v>
      </c>
      <c r="S670" s="2">
        <v>29</v>
      </c>
      <c r="T670" s="2">
        <v>8380</v>
      </c>
      <c r="U670" s="2">
        <v>8059</v>
      </c>
      <c r="V670" s="2">
        <v>9734</v>
      </c>
      <c r="W670" s="2">
        <v>8</v>
      </c>
      <c r="X670" s="2">
        <v>1708</v>
      </c>
      <c r="Y670" s="2">
        <v>1723</v>
      </c>
      <c r="Z670" s="2">
        <v>5162</v>
      </c>
      <c r="AA670" s="2">
        <v>1</v>
      </c>
      <c r="AB670" s="2">
        <v>1289</v>
      </c>
      <c r="AC670" s="2">
        <v>1630</v>
      </c>
      <c r="AD670" s="2">
        <v>1057252</v>
      </c>
      <c r="AE670" s="3">
        <f>AE669</f>
        <v>0.23969660158217534</v>
      </c>
      <c r="AF670" s="1">
        <f>SUM(AF655:AF669)</f>
        <v>2</v>
      </c>
      <c r="AG670" s="1" t="s">
        <v>44</v>
      </c>
      <c r="AH670" s="1" t="s">
        <v>41</v>
      </c>
      <c r="AI670" s="1">
        <v>3.28</v>
      </c>
      <c r="AJ670" s="1">
        <v>3</v>
      </c>
      <c r="AK670" s="1" t="s">
        <v>172</v>
      </c>
      <c r="AL670" s="1">
        <v>281</v>
      </c>
      <c r="AM670" s="1">
        <v>505</v>
      </c>
      <c r="AN670" s="1">
        <v>1</v>
      </c>
    </row>
    <row r="671" spans="1:40" hidden="1" x14ac:dyDescent="0.25">
      <c r="A671" s="1">
        <v>47001</v>
      </c>
      <c r="B671" s="1" t="s">
        <v>687</v>
      </c>
      <c r="C671" s="1">
        <v>47</v>
      </c>
      <c r="D671" s="1" t="s">
        <v>688</v>
      </c>
      <c r="E671" s="2">
        <v>103810</v>
      </c>
      <c r="F671" s="2">
        <v>2209</v>
      </c>
      <c r="G671" s="2">
        <v>0</v>
      </c>
      <c r="H671" s="2">
        <v>41</v>
      </c>
      <c r="I671" s="75">
        <v>301</v>
      </c>
      <c r="J671">
        <v>1814</v>
      </c>
      <c r="K671">
        <v>1</v>
      </c>
      <c r="L671">
        <v>31</v>
      </c>
      <c r="M671">
        <v>159</v>
      </c>
      <c r="N671">
        <v>3552</v>
      </c>
      <c r="O671">
        <v>3</v>
      </c>
      <c r="P671">
        <v>114</v>
      </c>
      <c r="Q671">
        <v>1119</v>
      </c>
      <c r="R671" s="2">
        <v>35152</v>
      </c>
      <c r="S671" s="2">
        <v>16</v>
      </c>
      <c r="T671" s="2">
        <v>508</v>
      </c>
      <c r="U671" s="75">
        <v>6607</v>
      </c>
      <c r="V671" s="2">
        <v>7909</v>
      </c>
      <c r="W671" s="2">
        <v>4</v>
      </c>
      <c r="X671" s="2">
        <v>108</v>
      </c>
      <c r="Y671" s="75">
        <v>1297</v>
      </c>
      <c r="Z671" s="2">
        <v>6404</v>
      </c>
      <c r="AA671" s="2">
        <v>3</v>
      </c>
      <c r="AB671" s="2">
        <v>126</v>
      </c>
      <c r="AC671" s="75">
        <v>1513</v>
      </c>
      <c r="AD671" s="2">
        <v>561281</v>
      </c>
      <c r="AE671" s="3">
        <f t="shared" ref="AE671:AE734" si="11">E671/AD671</f>
        <v>0.18495192247733311</v>
      </c>
      <c r="AF671" s="1">
        <v>1</v>
      </c>
      <c r="AG671" s="1" t="s">
        <v>44</v>
      </c>
      <c r="AH671" s="1" t="s">
        <v>41</v>
      </c>
      <c r="AI671" s="1">
        <v>3.48</v>
      </c>
      <c r="AJ671" s="1">
        <v>1</v>
      </c>
      <c r="AK671" s="1" t="s">
        <v>42</v>
      </c>
      <c r="AL671" s="1">
        <v>129</v>
      </c>
      <c r="AM671" s="1">
        <v>390</v>
      </c>
      <c r="AN671" s="1">
        <v>0</v>
      </c>
    </row>
    <row r="672" spans="1:40" hidden="1" x14ac:dyDescent="0.25">
      <c r="A672" s="1">
        <v>47030</v>
      </c>
      <c r="B672" s="1" t="s">
        <v>689</v>
      </c>
      <c r="C672" s="1">
        <v>47</v>
      </c>
      <c r="D672" s="1" t="s">
        <v>688</v>
      </c>
      <c r="E672" s="2">
        <v>4727</v>
      </c>
      <c r="F672" s="2">
        <v>120</v>
      </c>
      <c r="G672" s="2">
        <v>0</v>
      </c>
      <c r="H672" s="2">
        <v>0</v>
      </c>
      <c r="I672" s="75">
        <v>10</v>
      </c>
      <c r="J672">
        <v>78</v>
      </c>
      <c r="K672">
        <v>0</v>
      </c>
      <c r="L672">
        <v>1</v>
      </c>
      <c r="M672">
        <v>11</v>
      </c>
      <c r="N672">
        <v>92</v>
      </c>
      <c r="O672">
        <v>0</v>
      </c>
      <c r="P672">
        <v>11</v>
      </c>
      <c r="Q672">
        <v>38</v>
      </c>
      <c r="R672" s="2">
        <v>2297</v>
      </c>
      <c r="S672" s="2">
        <v>0</v>
      </c>
      <c r="T672" s="2">
        <v>56</v>
      </c>
      <c r="U672" s="75">
        <v>512</v>
      </c>
      <c r="V672" s="2">
        <v>537</v>
      </c>
      <c r="W672" s="2">
        <v>0</v>
      </c>
      <c r="X672" s="2">
        <v>9</v>
      </c>
      <c r="Y672" s="75">
        <v>121</v>
      </c>
      <c r="Z672" s="2">
        <v>262</v>
      </c>
      <c r="AA672" s="2">
        <v>0</v>
      </c>
      <c r="AB672" s="2">
        <v>7</v>
      </c>
      <c r="AC672" s="75">
        <v>64</v>
      </c>
      <c r="AD672" s="2">
        <v>17777</v>
      </c>
      <c r="AE672" s="3">
        <f t="shared" si="11"/>
        <v>0.265905383360522</v>
      </c>
      <c r="AF672" s="1">
        <v>0</v>
      </c>
      <c r="AG672" s="1" t="s">
        <v>44</v>
      </c>
      <c r="AH672" s="1" t="s">
        <v>41</v>
      </c>
      <c r="AI672" s="1">
        <v>3.48</v>
      </c>
      <c r="AJ672" s="1">
        <v>0</v>
      </c>
      <c r="AK672" s="1" t="s">
        <v>46</v>
      </c>
      <c r="AL672" s="1">
        <v>1</v>
      </c>
      <c r="AM672" s="1">
        <v>1</v>
      </c>
      <c r="AN672" s="1">
        <v>0</v>
      </c>
    </row>
    <row r="673" spans="1:40" hidden="1" x14ac:dyDescent="0.25">
      <c r="A673" s="1">
        <v>47053</v>
      </c>
      <c r="B673" s="1" t="s">
        <v>690</v>
      </c>
      <c r="C673" s="1">
        <v>47</v>
      </c>
      <c r="D673" s="1" t="s">
        <v>688</v>
      </c>
      <c r="E673" s="2">
        <v>13738</v>
      </c>
      <c r="F673" s="2">
        <v>288</v>
      </c>
      <c r="G673" s="2">
        <v>0</v>
      </c>
      <c r="H673" s="2">
        <v>4</v>
      </c>
      <c r="I673" s="75">
        <v>31</v>
      </c>
      <c r="J673">
        <v>217</v>
      </c>
      <c r="K673">
        <v>0</v>
      </c>
      <c r="L673">
        <v>4</v>
      </c>
      <c r="M673">
        <v>24</v>
      </c>
      <c r="N673">
        <v>441</v>
      </c>
      <c r="O673">
        <v>0</v>
      </c>
      <c r="P673">
        <v>10</v>
      </c>
      <c r="Q673">
        <v>113</v>
      </c>
      <c r="R673" s="2">
        <v>5612</v>
      </c>
      <c r="S673" s="2">
        <v>0</v>
      </c>
      <c r="T673" s="2">
        <v>93</v>
      </c>
      <c r="U673" s="75">
        <v>953</v>
      </c>
      <c r="V673" s="2">
        <v>1488</v>
      </c>
      <c r="W673" s="2">
        <v>0</v>
      </c>
      <c r="X673" s="2">
        <v>13</v>
      </c>
      <c r="Y673" s="75">
        <v>289</v>
      </c>
      <c r="Z673" s="2">
        <v>825</v>
      </c>
      <c r="AA673" s="2">
        <v>0</v>
      </c>
      <c r="AB673" s="2">
        <v>32</v>
      </c>
      <c r="AC673" s="75">
        <v>223</v>
      </c>
      <c r="AD673" s="2">
        <v>45393</v>
      </c>
      <c r="AE673" s="3">
        <f t="shared" si="11"/>
        <v>0.30264578238935519</v>
      </c>
      <c r="AF673" s="1">
        <v>0</v>
      </c>
      <c r="AG673" s="1" t="s">
        <v>44</v>
      </c>
      <c r="AH673" s="1" t="s">
        <v>41</v>
      </c>
      <c r="AI673" s="1">
        <v>3.48</v>
      </c>
      <c r="AJ673" s="1">
        <v>0</v>
      </c>
      <c r="AK673" s="1" t="s">
        <v>46</v>
      </c>
      <c r="AL673" s="1">
        <v>5</v>
      </c>
      <c r="AM673" s="1">
        <v>17</v>
      </c>
      <c r="AN673" s="1">
        <v>1</v>
      </c>
    </row>
    <row r="674" spans="1:40" hidden="1" x14ac:dyDescent="0.25">
      <c r="A674" s="1">
        <v>47058</v>
      </c>
      <c r="B674" s="1" t="s">
        <v>691</v>
      </c>
      <c r="C674" s="1">
        <v>47</v>
      </c>
      <c r="D674" s="1" t="s">
        <v>688</v>
      </c>
      <c r="E674" s="2">
        <v>4315</v>
      </c>
      <c r="F674" s="2">
        <v>115</v>
      </c>
      <c r="G674" s="2">
        <v>0</v>
      </c>
      <c r="H674" s="2">
        <v>2</v>
      </c>
      <c r="I674" s="75">
        <v>6</v>
      </c>
      <c r="J674">
        <v>42</v>
      </c>
      <c r="K674">
        <v>0</v>
      </c>
      <c r="L674">
        <v>0</v>
      </c>
      <c r="M674">
        <v>1</v>
      </c>
      <c r="N674">
        <v>118</v>
      </c>
      <c r="O674">
        <v>0</v>
      </c>
      <c r="P674">
        <v>9</v>
      </c>
      <c r="Q674">
        <v>19</v>
      </c>
      <c r="R674" s="2">
        <v>2418</v>
      </c>
      <c r="S674" s="2">
        <v>0</v>
      </c>
      <c r="T674" s="2">
        <v>82</v>
      </c>
      <c r="U674" s="75">
        <v>224</v>
      </c>
      <c r="V674" s="2">
        <v>339</v>
      </c>
      <c r="W674" s="2">
        <v>0</v>
      </c>
      <c r="X674" s="2">
        <v>7</v>
      </c>
      <c r="Y674" s="75">
        <v>15</v>
      </c>
      <c r="Z674" s="2">
        <v>287</v>
      </c>
      <c r="AA674" s="2">
        <v>0</v>
      </c>
      <c r="AB674" s="2">
        <v>15</v>
      </c>
      <c r="AC674" s="75">
        <v>32</v>
      </c>
      <c r="AD674" s="2">
        <v>34117</v>
      </c>
      <c r="AE674" s="3">
        <f t="shared" si="11"/>
        <v>0.12647653662397046</v>
      </c>
      <c r="AF674" s="1">
        <v>0</v>
      </c>
      <c r="AG674" s="1" t="s">
        <v>40</v>
      </c>
      <c r="AH674" s="1" t="s">
        <v>45</v>
      </c>
      <c r="AI674" s="1">
        <v>3.48</v>
      </c>
      <c r="AJ674" s="1">
        <v>0</v>
      </c>
      <c r="AK674" s="1" t="s">
        <v>46</v>
      </c>
      <c r="AL674" s="1">
        <v>8</v>
      </c>
      <c r="AM674" s="1">
        <v>5</v>
      </c>
      <c r="AN674" s="1">
        <v>0</v>
      </c>
    </row>
    <row r="675" spans="1:40" hidden="1" x14ac:dyDescent="0.25">
      <c r="A675" s="1">
        <v>47161</v>
      </c>
      <c r="B675" s="1" t="s">
        <v>692</v>
      </c>
      <c r="C675" s="1">
        <v>47</v>
      </c>
      <c r="D675" s="1" t="s">
        <v>688</v>
      </c>
      <c r="E675" s="2">
        <v>2060</v>
      </c>
      <c r="F675" s="2">
        <v>31</v>
      </c>
      <c r="G675" s="2">
        <v>0</v>
      </c>
      <c r="H675" s="2">
        <v>0</v>
      </c>
      <c r="I675" s="75">
        <v>1</v>
      </c>
      <c r="J675">
        <v>29</v>
      </c>
      <c r="K675">
        <v>0</v>
      </c>
      <c r="L675">
        <v>0</v>
      </c>
      <c r="M675">
        <v>0</v>
      </c>
      <c r="N675">
        <v>63</v>
      </c>
      <c r="O675">
        <v>0</v>
      </c>
      <c r="P675">
        <v>1</v>
      </c>
      <c r="Q675">
        <v>9</v>
      </c>
      <c r="R675" s="2">
        <v>1276</v>
      </c>
      <c r="S675" s="2">
        <v>0</v>
      </c>
      <c r="T675" s="2">
        <v>3</v>
      </c>
      <c r="U675" s="75">
        <v>57</v>
      </c>
      <c r="V675" s="2">
        <v>234</v>
      </c>
      <c r="W675" s="2">
        <v>0</v>
      </c>
      <c r="X675" s="2">
        <v>0</v>
      </c>
      <c r="Y675" s="75">
        <v>5</v>
      </c>
      <c r="Z675" s="2">
        <v>187</v>
      </c>
      <c r="AA675" s="2">
        <v>0</v>
      </c>
      <c r="AB675" s="2">
        <v>0</v>
      </c>
      <c r="AC675" s="75">
        <v>13</v>
      </c>
      <c r="AD675" s="2">
        <v>11282</v>
      </c>
      <c r="AE675" s="3">
        <f t="shared" si="11"/>
        <v>0.18259173905335932</v>
      </c>
      <c r="AF675" s="1">
        <v>0</v>
      </c>
      <c r="AG675" s="1" t="s">
        <v>40</v>
      </c>
      <c r="AH675" s="1" t="s">
        <v>45</v>
      </c>
      <c r="AI675" s="1">
        <v>3.48</v>
      </c>
      <c r="AJ675" s="1">
        <v>0</v>
      </c>
      <c r="AK675" s="1" t="s">
        <v>46</v>
      </c>
      <c r="AL675" s="1">
        <v>1</v>
      </c>
      <c r="AM675" s="1">
        <v>1</v>
      </c>
      <c r="AN675" s="1">
        <v>0</v>
      </c>
    </row>
    <row r="676" spans="1:40" hidden="1" x14ac:dyDescent="0.25">
      <c r="A676" s="1">
        <v>47170</v>
      </c>
      <c r="B676" s="1" t="s">
        <v>693</v>
      </c>
      <c r="C676" s="1">
        <v>47</v>
      </c>
      <c r="D676" s="1" t="s">
        <v>688</v>
      </c>
      <c r="E676" s="2">
        <v>4513</v>
      </c>
      <c r="F676" s="2">
        <v>99</v>
      </c>
      <c r="G676" s="2">
        <v>0</v>
      </c>
      <c r="H676" s="2">
        <v>1</v>
      </c>
      <c r="I676" s="75">
        <v>10</v>
      </c>
      <c r="J676">
        <v>128</v>
      </c>
      <c r="K676">
        <v>0</v>
      </c>
      <c r="L676">
        <v>0</v>
      </c>
      <c r="M676">
        <v>6</v>
      </c>
      <c r="N676">
        <v>105</v>
      </c>
      <c r="O676">
        <v>0</v>
      </c>
      <c r="P676">
        <v>2</v>
      </c>
      <c r="Q676">
        <v>39</v>
      </c>
      <c r="R676" s="2">
        <v>2326</v>
      </c>
      <c r="S676" s="2">
        <v>1</v>
      </c>
      <c r="T676" s="2">
        <v>15</v>
      </c>
      <c r="U676" s="75">
        <v>317</v>
      </c>
      <c r="V676" s="2">
        <v>465</v>
      </c>
      <c r="W676" s="2">
        <v>0</v>
      </c>
      <c r="X676" s="2">
        <v>5</v>
      </c>
      <c r="Y676" s="75">
        <v>64</v>
      </c>
      <c r="Z676" s="2">
        <v>240</v>
      </c>
      <c r="AA676" s="2">
        <v>0</v>
      </c>
      <c r="AB676" s="2">
        <v>5</v>
      </c>
      <c r="AC676" s="75">
        <v>43</v>
      </c>
      <c r="AD676" s="2">
        <v>24932</v>
      </c>
      <c r="AE676" s="3">
        <f t="shared" si="11"/>
        <v>0.18101235360179688</v>
      </c>
      <c r="AF676" s="1">
        <v>0</v>
      </c>
      <c r="AG676" s="1" t="s">
        <v>44</v>
      </c>
      <c r="AH676" s="1" t="s">
        <v>41</v>
      </c>
      <c r="AI676" s="1">
        <v>3.48</v>
      </c>
      <c r="AJ676" s="1">
        <v>0</v>
      </c>
      <c r="AK676" s="1" t="s">
        <v>46</v>
      </c>
      <c r="AL676" s="1">
        <v>3</v>
      </c>
      <c r="AM676" s="1">
        <v>4</v>
      </c>
      <c r="AN676" s="1">
        <v>0</v>
      </c>
    </row>
    <row r="677" spans="1:40" hidden="1" x14ac:dyDescent="0.25">
      <c r="A677" s="1">
        <v>47189</v>
      </c>
      <c r="B677" s="1" t="s">
        <v>694</v>
      </c>
      <c r="C677" s="1">
        <v>47</v>
      </c>
      <c r="D677" s="1" t="s">
        <v>688</v>
      </c>
      <c r="E677" s="2">
        <v>25339</v>
      </c>
      <c r="F677" s="2">
        <v>527</v>
      </c>
      <c r="G677" s="2">
        <v>0</v>
      </c>
      <c r="H677" s="2">
        <v>15</v>
      </c>
      <c r="I677" s="75">
        <v>55</v>
      </c>
      <c r="J677">
        <v>478</v>
      </c>
      <c r="K677">
        <v>1</v>
      </c>
      <c r="L677">
        <v>4</v>
      </c>
      <c r="M677">
        <v>23</v>
      </c>
      <c r="N677">
        <v>1574</v>
      </c>
      <c r="O677">
        <v>0</v>
      </c>
      <c r="P677">
        <v>27</v>
      </c>
      <c r="Q677">
        <v>346</v>
      </c>
      <c r="R677" s="2">
        <v>11204</v>
      </c>
      <c r="S677" s="2">
        <v>13</v>
      </c>
      <c r="T677" s="2">
        <v>116</v>
      </c>
      <c r="U677" s="75">
        <v>1719</v>
      </c>
      <c r="V677" s="2">
        <v>2629</v>
      </c>
      <c r="W677" s="2">
        <v>0</v>
      </c>
      <c r="X677" s="2">
        <v>6</v>
      </c>
      <c r="Y677" s="75">
        <v>348</v>
      </c>
      <c r="Z677" s="2">
        <v>1577</v>
      </c>
      <c r="AA677" s="2">
        <v>0</v>
      </c>
      <c r="AB677" s="2">
        <v>22</v>
      </c>
      <c r="AC677" s="75">
        <v>274</v>
      </c>
      <c r="AD677" s="2">
        <v>133601</v>
      </c>
      <c r="AE677" s="3">
        <f t="shared" si="11"/>
        <v>0.18966175402878721</v>
      </c>
      <c r="AF677" s="1">
        <v>0</v>
      </c>
      <c r="AG677" s="1" t="s">
        <v>44</v>
      </c>
      <c r="AH677" s="1" t="s">
        <v>41</v>
      </c>
      <c r="AI677" s="1">
        <v>3.48</v>
      </c>
      <c r="AJ677" s="1">
        <v>1</v>
      </c>
      <c r="AK677" s="1" t="s">
        <v>42</v>
      </c>
      <c r="AL677" s="1">
        <v>45</v>
      </c>
      <c r="AM677" s="1">
        <v>34</v>
      </c>
      <c r="AN677" s="1">
        <v>1</v>
      </c>
    </row>
    <row r="678" spans="1:40" hidden="1" x14ac:dyDescent="0.25">
      <c r="A678" s="1">
        <v>47205</v>
      </c>
      <c r="B678" s="1" t="s">
        <v>85</v>
      </c>
      <c r="C678" s="1">
        <v>47</v>
      </c>
      <c r="D678" s="1" t="s">
        <v>688</v>
      </c>
      <c r="E678" s="2">
        <v>1496</v>
      </c>
      <c r="F678" s="2">
        <v>20</v>
      </c>
      <c r="G678" s="2">
        <v>0</v>
      </c>
      <c r="H678" s="2">
        <v>0</v>
      </c>
      <c r="I678" s="75">
        <v>0</v>
      </c>
      <c r="J678">
        <v>20</v>
      </c>
      <c r="K678">
        <v>0</v>
      </c>
      <c r="L678">
        <v>0</v>
      </c>
      <c r="M678">
        <v>1</v>
      </c>
      <c r="N678">
        <v>93</v>
      </c>
      <c r="O678">
        <v>0</v>
      </c>
      <c r="P678">
        <v>5</v>
      </c>
      <c r="Q678">
        <v>10</v>
      </c>
      <c r="R678" s="2">
        <v>884</v>
      </c>
      <c r="S678" s="2">
        <v>1</v>
      </c>
      <c r="T678" s="2">
        <v>9</v>
      </c>
      <c r="U678" s="75">
        <v>75</v>
      </c>
      <c r="V678" s="2">
        <v>170</v>
      </c>
      <c r="W678" s="2">
        <v>1</v>
      </c>
      <c r="X678" s="2">
        <v>0</v>
      </c>
      <c r="Y678" s="75">
        <v>15</v>
      </c>
      <c r="Z678" s="2">
        <v>359</v>
      </c>
      <c r="AA678" s="2">
        <v>0</v>
      </c>
      <c r="AB678" s="2">
        <v>0</v>
      </c>
      <c r="AC678" s="75">
        <v>35</v>
      </c>
      <c r="AD678" s="2">
        <v>11906</v>
      </c>
      <c r="AE678" s="3">
        <f t="shared" si="11"/>
        <v>0.12565093230304047</v>
      </c>
      <c r="AF678" s="1">
        <v>0</v>
      </c>
      <c r="AG678" s="1" t="s">
        <v>40</v>
      </c>
      <c r="AH678" s="1" t="s">
        <v>45</v>
      </c>
      <c r="AI678" s="1">
        <v>3.48</v>
      </c>
      <c r="AJ678" s="1">
        <v>0</v>
      </c>
      <c r="AK678" s="1" t="s">
        <v>46</v>
      </c>
      <c r="AL678" s="1">
        <v>1</v>
      </c>
      <c r="AM678" s="1">
        <v>1</v>
      </c>
      <c r="AN678" s="1">
        <v>0</v>
      </c>
    </row>
    <row r="679" spans="1:40" hidden="1" x14ac:dyDescent="0.25">
      <c r="A679" s="1">
        <v>47245</v>
      </c>
      <c r="B679" s="1" t="s">
        <v>695</v>
      </c>
      <c r="C679" s="1">
        <v>47</v>
      </c>
      <c r="D679" s="1" t="s">
        <v>688</v>
      </c>
      <c r="E679" s="2">
        <v>7958</v>
      </c>
      <c r="F679" s="2">
        <v>107</v>
      </c>
      <c r="G679" s="2">
        <v>0</v>
      </c>
      <c r="H679" s="2">
        <v>0</v>
      </c>
      <c r="I679" s="75">
        <v>16</v>
      </c>
      <c r="J679">
        <v>106</v>
      </c>
      <c r="K679">
        <v>0</v>
      </c>
      <c r="L679">
        <v>0</v>
      </c>
      <c r="M679">
        <v>18</v>
      </c>
      <c r="N679">
        <v>287</v>
      </c>
      <c r="O679">
        <v>0</v>
      </c>
      <c r="P679">
        <v>11</v>
      </c>
      <c r="Q679">
        <v>130</v>
      </c>
      <c r="R679" s="2">
        <v>3563</v>
      </c>
      <c r="S679" s="2">
        <v>6</v>
      </c>
      <c r="T679" s="2">
        <v>42</v>
      </c>
      <c r="U679" s="75">
        <v>986</v>
      </c>
      <c r="V679" s="2">
        <v>696</v>
      </c>
      <c r="W679" s="2">
        <v>0</v>
      </c>
      <c r="X679" s="2">
        <v>4</v>
      </c>
      <c r="Y679" s="75">
        <v>236</v>
      </c>
      <c r="Z679" s="2">
        <v>719</v>
      </c>
      <c r="AA679" s="2">
        <v>1</v>
      </c>
      <c r="AB679" s="2">
        <v>15</v>
      </c>
      <c r="AC679" s="75">
        <v>343</v>
      </c>
      <c r="AD679" s="2">
        <v>74147</v>
      </c>
      <c r="AE679" s="3">
        <f t="shared" si="11"/>
        <v>0.1073273362374742</v>
      </c>
      <c r="AF679" s="1">
        <v>0</v>
      </c>
      <c r="AG679" s="1" t="s">
        <v>40</v>
      </c>
      <c r="AH679" s="1" t="s">
        <v>45</v>
      </c>
      <c r="AI679" s="1">
        <v>3.48</v>
      </c>
      <c r="AJ679" s="1">
        <v>0</v>
      </c>
      <c r="AK679" s="1" t="s">
        <v>46</v>
      </c>
      <c r="AL679" s="1">
        <v>17</v>
      </c>
      <c r="AM679" s="1">
        <v>8</v>
      </c>
      <c r="AN679" s="1">
        <v>1</v>
      </c>
    </row>
    <row r="680" spans="1:40" hidden="1" x14ac:dyDescent="0.25">
      <c r="A680" s="1">
        <v>47258</v>
      </c>
      <c r="B680" s="1" t="s">
        <v>696</v>
      </c>
      <c r="C680" s="1">
        <v>47</v>
      </c>
      <c r="D680" s="1" t="s">
        <v>688</v>
      </c>
      <c r="E680" s="2">
        <v>5431</v>
      </c>
      <c r="F680" s="2">
        <v>84</v>
      </c>
      <c r="G680" s="2">
        <v>0</v>
      </c>
      <c r="H680" s="2">
        <v>1</v>
      </c>
      <c r="I680" s="75">
        <v>18</v>
      </c>
      <c r="J680">
        <v>75</v>
      </c>
      <c r="K680">
        <v>0</v>
      </c>
      <c r="L680">
        <v>0</v>
      </c>
      <c r="M680">
        <v>11</v>
      </c>
      <c r="N680">
        <v>147</v>
      </c>
      <c r="O680">
        <v>0</v>
      </c>
      <c r="P680">
        <v>11</v>
      </c>
      <c r="Q680">
        <v>102</v>
      </c>
      <c r="R680" s="2">
        <v>1988</v>
      </c>
      <c r="S680" s="2">
        <v>0</v>
      </c>
      <c r="T680" s="2">
        <v>11</v>
      </c>
      <c r="U680" s="75">
        <v>607</v>
      </c>
      <c r="V680" s="2">
        <v>308</v>
      </c>
      <c r="W680" s="2">
        <v>0</v>
      </c>
      <c r="X680" s="2">
        <v>1</v>
      </c>
      <c r="Y680" s="75">
        <v>104</v>
      </c>
      <c r="Z680" s="2">
        <v>393</v>
      </c>
      <c r="AA680" s="2">
        <v>0</v>
      </c>
      <c r="AB680" s="2">
        <v>2</v>
      </c>
      <c r="AC680" s="75">
        <v>133</v>
      </c>
      <c r="AD680" s="2">
        <v>25694</v>
      </c>
      <c r="AE680" s="3">
        <f t="shared" si="11"/>
        <v>0.21137230481824551</v>
      </c>
      <c r="AF680" s="1">
        <v>0</v>
      </c>
      <c r="AG680" s="1" t="s">
        <v>44</v>
      </c>
      <c r="AH680" s="1" t="s">
        <v>45</v>
      </c>
      <c r="AI680" s="1">
        <v>3.48</v>
      </c>
      <c r="AJ680" s="1">
        <v>0</v>
      </c>
      <c r="AK680" s="1" t="s">
        <v>46</v>
      </c>
      <c r="AL680" s="1">
        <v>1</v>
      </c>
      <c r="AM680" s="1">
        <v>1</v>
      </c>
      <c r="AN680" s="1">
        <v>0</v>
      </c>
    </row>
    <row r="681" spans="1:40" hidden="1" x14ac:dyDescent="0.25">
      <c r="A681" s="1">
        <v>47268</v>
      </c>
      <c r="B681" s="1" t="s">
        <v>697</v>
      </c>
      <c r="C681" s="1">
        <v>47</v>
      </c>
      <c r="D681" s="1" t="s">
        <v>688</v>
      </c>
      <c r="E681" s="2">
        <v>5985</v>
      </c>
      <c r="F681" s="2">
        <v>146</v>
      </c>
      <c r="G681" s="2">
        <v>0</v>
      </c>
      <c r="H681" s="2">
        <v>0</v>
      </c>
      <c r="I681" s="75">
        <v>18</v>
      </c>
      <c r="J681">
        <v>73</v>
      </c>
      <c r="K681">
        <v>0</v>
      </c>
      <c r="L681">
        <v>0</v>
      </c>
      <c r="M681">
        <v>26</v>
      </c>
      <c r="N681">
        <v>129</v>
      </c>
      <c r="O681">
        <v>0</v>
      </c>
      <c r="P681">
        <v>6</v>
      </c>
      <c r="Q681">
        <v>202</v>
      </c>
      <c r="R681" s="2">
        <v>2215</v>
      </c>
      <c r="S681" s="2">
        <v>0</v>
      </c>
      <c r="T681" s="2">
        <v>36</v>
      </c>
      <c r="U681" s="75">
        <v>1646</v>
      </c>
      <c r="V681" s="2">
        <v>416</v>
      </c>
      <c r="W681" s="2">
        <v>0</v>
      </c>
      <c r="X681" s="2">
        <v>14</v>
      </c>
      <c r="Y681" s="75">
        <v>395</v>
      </c>
      <c r="Z681" s="2">
        <v>222</v>
      </c>
      <c r="AA681" s="2">
        <v>0</v>
      </c>
      <c r="AB681" s="2">
        <v>4</v>
      </c>
      <c r="AC681" s="75">
        <v>220</v>
      </c>
      <c r="AD681" s="2">
        <v>21875</v>
      </c>
      <c r="AE681" s="3">
        <f t="shared" si="11"/>
        <v>0.27360000000000001</v>
      </c>
      <c r="AF681" s="1">
        <v>0</v>
      </c>
      <c r="AG681" s="1" t="s">
        <v>40</v>
      </c>
      <c r="AH681" s="1" t="s">
        <v>45</v>
      </c>
      <c r="AI681" s="1">
        <v>3.48</v>
      </c>
      <c r="AJ681" s="1">
        <v>0</v>
      </c>
      <c r="AK681" s="1" t="s">
        <v>46</v>
      </c>
      <c r="AL681" s="1">
        <v>6</v>
      </c>
      <c r="AM681" s="1">
        <v>4</v>
      </c>
      <c r="AN681" s="1">
        <v>0</v>
      </c>
    </row>
    <row r="682" spans="1:40" hidden="1" x14ac:dyDescent="0.25">
      <c r="A682" s="1">
        <v>47288</v>
      </c>
      <c r="B682" s="1" t="s">
        <v>698</v>
      </c>
      <c r="C682" s="1">
        <v>47</v>
      </c>
      <c r="D682" s="1" t="s">
        <v>688</v>
      </c>
      <c r="E682" s="2">
        <v>27244</v>
      </c>
      <c r="F682" s="2">
        <v>907</v>
      </c>
      <c r="G682" s="2">
        <v>1</v>
      </c>
      <c r="H682" s="2">
        <v>6</v>
      </c>
      <c r="I682" s="75">
        <v>35</v>
      </c>
      <c r="J682">
        <v>339</v>
      </c>
      <c r="K682">
        <v>0</v>
      </c>
      <c r="L682">
        <v>2</v>
      </c>
      <c r="M682">
        <v>20</v>
      </c>
      <c r="N682">
        <v>462</v>
      </c>
      <c r="O682">
        <v>1</v>
      </c>
      <c r="P682">
        <v>16</v>
      </c>
      <c r="Q682">
        <v>102</v>
      </c>
      <c r="R682" s="2">
        <v>8808</v>
      </c>
      <c r="S682" s="2">
        <v>1</v>
      </c>
      <c r="T682" s="2">
        <v>55</v>
      </c>
      <c r="U682" s="75">
        <v>826</v>
      </c>
      <c r="V682" s="2">
        <v>2454</v>
      </c>
      <c r="W682" s="2">
        <v>1</v>
      </c>
      <c r="X682" s="2">
        <v>26</v>
      </c>
      <c r="Y682" s="75">
        <v>208</v>
      </c>
      <c r="Z682" s="2">
        <v>1591</v>
      </c>
      <c r="AA682" s="2">
        <v>0</v>
      </c>
      <c r="AB682" s="2">
        <v>7</v>
      </c>
      <c r="AC682" s="75">
        <v>248</v>
      </c>
      <c r="AD682" s="2">
        <v>75067</v>
      </c>
      <c r="AE682" s="3">
        <f t="shared" si="11"/>
        <v>0.36292911665578748</v>
      </c>
      <c r="AF682" s="1">
        <v>0</v>
      </c>
      <c r="AG682" s="1" t="s">
        <v>44</v>
      </c>
      <c r="AH682" s="1" t="s">
        <v>41</v>
      </c>
      <c r="AI682" s="1">
        <v>3.48</v>
      </c>
      <c r="AJ682" s="1">
        <v>0</v>
      </c>
      <c r="AK682" s="1" t="s">
        <v>46</v>
      </c>
      <c r="AL682" s="1">
        <v>13</v>
      </c>
      <c r="AM682" s="1">
        <v>13</v>
      </c>
      <c r="AN682" s="1">
        <v>0</v>
      </c>
    </row>
    <row r="683" spans="1:40" hidden="1" x14ac:dyDescent="0.25">
      <c r="A683" s="1">
        <v>47318</v>
      </c>
      <c r="B683" s="1" t="s">
        <v>699</v>
      </c>
      <c r="C683" s="1">
        <v>47</v>
      </c>
      <c r="D683" s="1" t="s">
        <v>688</v>
      </c>
      <c r="E683" s="2">
        <v>1284</v>
      </c>
      <c r="F683" s="2">
        <v>49</v>
      </c>
      <c r="G683" s="2">
        <v>0</v>
      </c>
      <c r="H683" s="2">
        <v>0</v>
      </c>
      <c r="I683" s="75">
        <v>1</v>
      </c>
      <c r="J683">
        <v>17</v>
      </c>
      <c r="K683">
        <v>0</v>
      </c>
      <c r="L683">
        <v>2</v>
      </c>
      <c r="M683">
        <v>0</v>
      </c>
      <c r="N683">
        <v>71</v>
      </c>
      <c r="O683">
        <v>0</v>
      </c>
      <c r="P683">
        <v>4</v>
      </c>
      <c r="Q683">
        <v>4</v>
      </c>
      <c r="R683" s="2">
        <v>504</v>
      </c>
      <c r="S683" s="2">
        <v>2</v>
      </c>
      <c r="T683" s="2">
        <v>19</v>
      </c>
      <c r="U683" s="75">
        <v>35</v>
      </c>
      <c r="V683" s="2">
        <v>160</v>
      </c>
      <c r="W683" s="2">
        <v>0</v>
      </c>
      <c r="X683" s="2">
        <v>1</v>
      </c>
      <c r="Y683" s="75">
        <v>10</v>
      </c>
      <c r="Z683" s="2">
        <v>75</v>
      </c>
      <c r="AA683" s="2">
        <v>0</v>
      </c>
      <c r="AB683" s="2">
        <v>3</v>
      </c>
      <c r="AC683" s="75">
        <v>6</v>
      </c>
      <c r="AD683" s="2">
        <v>30354</v>
      </c>
      <c r="AE683" s="3">
        <f t="shared" si="11"/>
        <v>4.2300849970349871E-2</v>
      </c>
      <c r="AF683" s="1">
        <v>0</v>
      </c>
      <c r="AG683" s="1" t="s">
        <v>40</v>
      </c>
      <c r="AH683" s="1" t="s">
        <v>45</v>
      </c>
      <c r="AI683" s="1">
        <v>3.48</v>
      </c>
      <c r="AJ683" s="1">
        <v>0</v>
      </c>
      <c r="AK683" s="1" t="s">
        <v>46</v>
      </c>
      <c r="AL683" s="1">
        <v>16</v>
      </c>
      <c r="AM683" s="1">
        <v>7</v>
      </c>
      <c r="AN683" s="1">
        <v>0</v>
      </c>
    </row>
    <row r="684" spans="1:40" hidden="1" x14ac:dyDescent="0.25">
      <c r="A684" s="1">
        <v>47460</v>
      </c>
      <c r="B684" s="1" t="s">
        <v>700</v>
      </c>
      <c r="C684" s="1">
        <v>47</v>
      </c>
      <c r="D684" s="1" t="s">
        <v>688</v>
      </c>
      <c r="E684" s="2">
        <v>2337</v>
      </c>
      <c r="F684" s="2">
        <v>41</v>
      </c>
      <c r="G684" s="2">
        <v>0</v>
      </c>
      <c r="H684" s="2">
        <v>2</v>
      </c>
      <c r="I684" s="75">
        <v>2</v>
      </c>
      <c r="J684">
        <v>30</v>
      </c>
      <c r="K684">
        <v>0</v>
      </c>
      <c r="L684">
        <v>2</v>
      </c>
      <c r="M684">
        <v>3</v>
      </c>
      <c r="N684">
        <v>69</v>
      </c>
      <c r="O684">
        <v>0</v>
      </c>
      <c r="P684">
        <v>0</v>
      </c>
      <c r="Q684">
        <v>7</v>
      </c>
      <c r="R684" s="2">
        <v>1323</v>
      </c>
      <c r="S684" s="2">
        <v>0</v>
      </c>
      <c r="T684" s="2">
        <v>15</v>
      </c>
      <c r="U684" s="75">
        <v>55</v>
      </c>
      <c r="V684" s="2">
        <v>193</v>
      </c>
      <c r="W684" s="2">
        <v>0</v>
      </c>
      <c r="X684" s="2">
        <v>1</v>
      </c>
      <c r="Y684" s="75">
        <v>5</v>
      </c>
      <c r="Z684" s="2">
        <v>160</v>
      </c>
      <c r="AA684" s="2">
        <v>0</v>
      </c>
      <c r="AB684" s="2">
        <v>3</v>
      </c>
      <c r="AC684" s="75">
        <v>18</v>
      </c>
      <c r="AD684" s="2">
        <v>22349</v>
      </c>
      <c r="AE684" s="3">
        <f t="shared" si="11"/>
        <v>0.10456843706653542</v>
      </c>
      <c r="AF684" s="1">
        <v>0</v>
      </c>
      <c r="AG684" s="1" t="s">
        <v>40</v>
      </c>
      <c r="AH684" s="1" t="s">
        <v>45</v>
      </c>
      <c r="AI684" s="1">
        <v>3.48</v>
      </c>
      <c r="AJ684" s="1">
        <v>0</v>
      </c>
      <c r="AK684" s="1" t="s">
        <v>46</v>
      </c>
      <c r="AL684" s="1">
        <v>1</v>
      </c>
      <c r="AM684" s="1">
        <v>1</v>
      </c>
      <c r="AN684" s="1">
        <v>0</v>
      </c>
    </row>
    <row r="685" spans="1:40" hidden="1" x14ac:dyDescent="0.25">
      <c r="A685" s="1">
        <v>47541</v>
      </c>
      <c r="B685" s="1" t="s">
        <v>701</v>
      </c>
      <c r="C685" s="1">
        <v>47</v>
      </c>
      <c r="D685" s="1" t="s">
        <v>688</v>
      </c>
      <c r="E685" s="2">
        <v>1573</v>
      </c>
      <c r="F685" s="2">
        <v>38</v>
      </c>
      <c r="G685" s="2">
        <v>0</v>
      </c>
      <c r="H685" s="2">
        <v>0</v>
      </c>
      <c r="I685" s="75">
        <v>5</v>
      </c>
      <c r="J685">
        <v>33</v>
      </c>
      <c r="K685">
        <v>0</v>
      </c>
      <c r="L685">
        <v>0</v>
      </c>
      <c r="M685">
        <v>12</v>
      </c>
      <c r="N685">
        <v>90</v>
      </c>
      <c r="O685">
        <v>0</v>
      </c>
      <c r="P685">
        <v>0</v>
      </c>
      <c r="Q685">
        <v>109</v>
      </c>
      <c r="R685" s="2">
        <v>823</v>
      </c>
      <c r="S685" s="2">
        <v>0</v>
      </c>
      <c r="T685" s="2">
        <v>3</v>
      </c>
      <c r="U685" s="75">
        <v>370</v>
      </c>
      <c r="V685" s="2">
        <v>128</v>
      </c>
      <c r="W685" s="2">
        <v>0</v>
      </c>
      <c r="X685" s="2">
        <v>2</v>
      </c>
      <c r="Y685" s="75">
        <v>30</v>
      </c>
      <c r="Z685" s="2">
        <v>83</v>
      </c>
      <c r="AA685" s="2">
        <v>0</v>
      </c>
      <c r="AB685" s="2">
        <v>4</v>
      </c>
      <c r="AC685" s="75">
        <v>74</v>
      </c>
      <c r="AD685" s="2">
        <v>10544</v>
      </c>
      <c r="AE685" s="3">
        <f t="shared" si="11"/>
        <v>0.1491843702579666</v>
      </c>
      <c r="AF685" s="1">
        <v>0</v>
      </c>
      <c r="AG685" s="1" t="s">
        <v>40</v>
      </c>
      <c r="AH685" s="1" t="s">
        <v>45</v>
      </c>
      <c r="AI685" s="1">
        <v>3.48</v>
      </c>
      <c r="AJ685" s="1">
        <v>0</v>
      </c>
      <c r="AK685" s="1" t="s">
        <v>46</v>
      </c>
      <c r="AL685" s="1">
        <v>1</v>
      </c>
      <c r="AM685" s="1">
        <v>1</v>
      </c>
      <c r="AN685" s="1">
        <v>0</v>
      </c>
    </row>
    <row r="686" spans="1:40" hidden="1" x14ac:dyDescent="0.25">
      <c r="A686" s="1">
        <v>47545</v>
      </c>
      <c r="B686" s="1" t="s">
        <v>702</v>
      </c>
      <c r="C686" s="1">
        <v>47</v>
      </c>
      <c r="D686" s="1" t="s">
        <v>688</v>
      </c>
      <c r="E686" s="2">
        <v>881</v>
      </c>
      <c r="F686" s="2">
        <v>26</v>
      </c>
      <c r="G686" s="2">
        <v>0</v>
      </c>
      <c r="H686" s="2">
        <v>0</v>
      </c>
      <c r="I686" s="75">
        <v>0</v>
      </c>
      <c r="J686">
        <v>10</v>
      </c>
      <c r="K686">
        <v>0</v>
      </c>
      <c r="L686">
        <v>0</v>
      </c>
      <c r="M686">
        <v>0</v>
      </c>
      <c r="N686">
        <v>74</v>
      </c>
      <c r="O686">
        <v>0</v>
      </c>
      <c r="P686">
        <v>1</v>
      </c>
      <c r="Q686">
        <v>11</v>
      </c>
      <c r="R686" s="2">
        <v>449</v>
      </c>
      <c r="S686" s="2">
        <v>0</v>
      </c>
      <c r="T686" s="2">
        <v>9</v>
      </c>
      <c r="U686" s="75">
        <v>29</v>
      </c>
      <c r="V686" s="2">
        <v>139</v>
      </c>
      <c r="W686" s="2">
        <v>0</v>
      </c>
      <c r="X686" s="2">
        <v>3</v>
      </c>
      <c r="Y686" s="75">
        <v>7</v>
      </c>
      <c r="Z686" s="2">
        <v>125</v>
      </c>
      <c r="AA686" s="2">
        <v>0</v>
      </c>
      <c r="AB686" s="2">
        <v>4</v>
      </c>
      <c r="AC686" s="75">
        <v>3</v>
      </c>
      <c r="AD686" s="2">
        <v>13675</v>
      </c>
      <c r="AE686" s="3">
        <f t="shared" si="11"/>
        <v>6.4424131627056666E-2</v>
      </c>
      <c r="AF686" s="1">
        <v>0</v>
      </c>
      <c r="AG686" s="1" t="s">
        <v>40</v>
      </c>
      <c r="AH686" s="1" t="s">
        <v>45</v>
      </c>
      <c r="AI686" s="1">
        <v>3.48</v>
      </c>
      <c r="AJ686" s="1">
        <v>0</v>
      </c>
      <c r="AK686" s="1" t="s">
        <v>46</v>
      </c>
      <c r="AL686" s="1">
        <v>8</v>
      </c>
      <c r="AM686" s="1">
        <v>21</v>
      </c>
      <c r="AN686" s="1">
        <v>0</v>
      </c>
    </row>
    <row r="687" spans="1:40" hidden="1" x14ac:dyDescent="0.25">
      <c r="A687" s="1">
        <v>47551</v>
      </c>
      <c r="B687" s="1" t="s">
        <v>703</v>
      </c>
      <c r="C687" s="1">
        <v>47</v>
      </c>
      <c r="D687" s="1" t="s">
        <v>688</v>
      </c>
      <c r="E687" s="2">
        <v>15429</v>
      </c>
      <c r="F687" s="2">
        <v>321</v>
      </c>
      <c r="G687" s="2">
        <v>0</v>
      </c>
      <c r="H687" s="2">
        <v>0</v>
      </c>
      <c r="I687" s="75">
        <v>11</v>
      </c>
      <c r="J687">
        <v>168</v>
      </c>
      <c r="K687">
        <v>0</v>
      </c>
      <c r="L687">
        <v>1</v>
      </c>
      <c r="M687">
        <v>2</v>
      </c>
      <c r="N687">
        <v>434</v>
      </c>
      <c r="O687">
        <v>0</v>
      </c>
      <c r="P687">
        <v>1</v>
      </c>
      <c r="Q687">
        <v>28</v>
      </c>
      <c r="R687" s="2">
        <v>6141</v>
      </c>
      <c r="S687" s="2">
        <v>0</v>
      </c>
      <c r="T687" s="2">
        <v>18</v>
      </c>
      <c r="U687" s="75">
        <v>277</v>
      </c>
      <c r="V687" s="2">
        <v>1315</v>
      </c>
      <c r="W687" s="2">
        <v>0</v>
      </c>
      <c r="X687" s="2">
        <v>4</v>
      </c>
      <c r="Y687" s="75">
        <v>63</v>
      </c>
      <c r="Z687" s="2">
        <v>1201</v>
      </c>
      <c r="AA687" s="2">
        <v>1</v>
      </c>
      <c r="AB687" s="2">
        <v>9</v>
      </c>
      <c r="AC687" s="75">
        <v>58</v>
      </c>
      <c r="AD687" s="2">
        <v>42136</v>
      </c>
      <c r="AE687" s="3">
        <f t="shared" si="11"/>
        <v>0.36617144484526298</v>
      </c>
      <c r="AF687" s="1">
        <v>0</v>
      </c>
      <c r="AG687" s="1" t="s">
        <v>44</v>
      </c>
      <c r="AH687" s="1" t="s">
        <v>41</v>
      </c>
      <c r="AI687" s="1">
        <v>3.48</v>
      </c>
      <c r="AJ687" s="1">
        <v>0</v>
      </c>
      <c r="AK687" s="1" t="s">
        <v>46</v>
      </c>
      <c r="AL687" s="1">
        <v>1</v>
      </c>
      <c r="AM687" s="1">
        <v>1</v>
      </c>
      <c r="AN687" s="1">
        <v>0</v>
      </c>
    </row>
    <row r="688" spans="1:40" hidden="1" x14ac:dyDescent="0.25">
      <c r="A688" s="1">
        <v>47555</v>
      </c>
      <c r="B688" s="1" t="s">
        <v>704</v>
      </c>
      <c r="C688" s="1">
        <v>47</v>
      </c>
      <c r="D688" s="1" t="s">
        <v>688</v>
      </c>
      <c r="E688" s="2">
        <v>17161</v>
      </c>
      <c r="F688" s="2">
        <v>419</v>
      </c>
      <c r="G688" s="2">
        <v>0</v>
      </c>
      <c r="H688" s="2">
        <v>7</v>
      </c>
      <c r="I688" s="75">
        <v>24</v>
      </c>
      <c r="J688">
        <v>238</v>
      </c>
      <c r="K688">
        <v>0</v>
      </c>
      <c r="L688">
        <v>1</v>
      </c>
      <c r="M688">
        <v>23</v>
      </c>
      <c r="N688">
        <v>488</v>
      </c>
      <c r="O688">
        <v>0</v>
      </c>
      <c r="P688">
        <v>16</v>
      </c>
      <c r="Q688">
        <v>120</v>
      </c>
      <c r="R688" s="2">
        <v>9677</v>
      </c>
      <c r="S688" s="2">
        <v>1</v>
      </c>
      <c r="T688" s="2">
        <v>124</v>
      </c>
      <c r="U688" s="75">
        <v>1162</v>
      </c>
      <c r="V688" s="2">
        <v>1901</v>
      </c>
      <c r="W688" s="2">
        <v>0</v>
      </c>
      <c r="X688" s="2">
        <v>24</v>
      </c>
      <c r="Y688" s="75">
        <v>229</v>
      </c>
      <c r="Z688" s="2">
        <v>1197</v>
      </c>
      <c r="AA688" s="2">
        <v>0</v>
      </c>
      <c r="AB688" s="2">
        <v>23</v>
      </c>
      <c r="AC688" s="75">
        <v>218</v>
      </c>
      <c r="AD688" s="2">
        <v>70559</v>
      </c>
      <c r="AE688" s="3">
        <f t="shared" si="11"/>
        <v>0.24321489817032554</v>
      </c>
      <c r="AF688" s="1">
        <v>0</v>
      </c>
      <c r="AG688" s="1" t="s">
        <v>44</v>
      </c>
      <c r="AH688" s="1" t="s">
        <v>41</v>
      </c>
      <c r="AI688" s="1">
        <v>3.48</v>
      </c>
      <c r="AJ688" s="1">
        <v>0</v>
      </c>
      <c r="AK688" s="1" t="s">
        <v>46</v>
      </c>
      <c r="AL688" s="1">
        <v>4</v>
      </c>
      <c r="AM688" s="1">
        <v>39</v>
      </c>
      <c r="AN688" s="1">
        <v>1</v>
      </c>
    </row>
    <row r="689" spans="1:40" hidden="1" x14ac:dyDescent="0.25">
      <c r="A689" s="1">
        <v>47570</v>
      </c>
      <c r="B689" s="1" t="s">
        <v>705</v>
      </c>
      <c r="C689" s="1">
        <v>47</v>
      </c>
      <c r="D689" s="1" t="s">
        <v>688</v>
      </c>
      <c r="E689" s="2">
        <v>4770</v>
      </c>
      <c r="F689" s="2">
        <v>85</v>
      </c>
      <c r="G689" s="2">
        <v>0</v>
      </c>
      <c r="H689" s="2">
        <v>1</v>
      </c>
      <c r="I689" s="75">
        <v>10</v>
      </c>
      <c r="J689">
        <v>77</v>
      </c>
      <c r="K689">
        <v>0</v>
      </c>
      <c r="L689">
        <v>0</v>
      </c>
      <c r="M689">
        <v>9</v>
      </c>
      <c r="N689">
        <v>234</v>
      </c>
      <c r="O689">
        <v>0</v>
      </c>
      <c r="P689">
        <v>1</v>
      </c>
      <c r="Q689">
        <v>77</v>
      </c>
      <c r="R689" s="2">
        <v>2834</v>
      </c>
      <c r="S689" s="2">
        <v>8</v>
      </c>
      <c r="T689" s="2">
        <v>22</v>
      </c>
      <c r="U689" s="75">
        <v>395</v>
      </c>
      <c r="V689" s="2">
        <v>262</v>
      </c>
      <c r="W689" s="2">
        <v>0</v>
      </c>
      <c r="X689" s="2">
        <v>1</v>
      </c>
      <c r="Y689" s="75">
        <v>67</v>
      </c>
      <c r="Z689" s="2">
        <v>242</v>
      </c>
      <c r="AA689" s="2">
        <v>2</v>
      </c>
      <c r="AB689" s="2">
        <v>4</v>
      </c>
      <c r="AC689" s="75">
        <v>74</v>
      </c>
      <c r="AD689" s="2">
        <v>34212</v>
      </c>
      <c r="AE689" s="3">
        <f t="shared" si="11"/>
        <v>0.13942476324096809</v>
      </c>
      <c r="AF689" s="1">
        <v>0</v>
      </c>
      <c r="AG689" s="1" t="s">
        <v>44</v>
      </c>
      <c r="AH689" s="1" t="s">
        <v>41</v>
      </c>
      <c r="AI689" s="1">
        <v>3.48</v>
      </c>
      <c r="AJ689" s="1">
        <v>0</v>
      </c>
      <c r="AK689" s="1" t="s">
        <v>46</v>
      </c>
      <c r="AL689" s="1">
        <v>2</v>
      </c>
      <c r="AM689" s="1">
        <v>6</v>
      </c>
      <c r="AN689" s="1">
        <v>0</v>
      </c>
    </row>
    <row r="690" spans="1:40" hidden="1" x14ac:dyDescent="0.25">
      <c r="A690" s="1">
        <v>47605</v>
      </c>
      <c r="B690" s="1" t="s">
        <v>706</v>
      </c>
      <c r="C690" s="1">
        <v>47</v>
      </c>
      <c r="D690" s="1" t="s">
        <v>688</v>
      </c>
      <c r="E690" s="2">
        <v>6397</v>
      </c>
      <c r="F690" s="2">
        <v>168</v>
      </c>
      <c r="G690" s="2">
        <v>0</v>
      </c>
      <c r="H690" s="2">
        <v>0</v>
      </c>
      <c r="I690" s="75">
        <v>7</v>
      </c>
      <c r="J690">
        <v>30</v>
      </c>
      <c r="K690">
        <v>0</v>
      </c>
      <c r="L690">
        <v>0</v>
      </c>
      <c r="M690">
        <v>1</v>
      </c>
      <c r="N690">
        <v>217</v>
      </c>
      <c r="O690">
        <v>0</v>
      </c>
      <c r="P690">
        <v>30</v>
      </c>
      <c r="Q690">
        <v>113</v>
      </c>
      <c r="R690" s="2">
        <v>3086</v>
      </c>
      <c r="S690" s="2">
        <v>0</v>
      </c>
      <c r="T690" s="2">
        <v>89</v>
      </c>
      <c r="U690" s="75">
        <v>554</v>
      </c>
      <c r="V690" s="2">
        <v>444</v>
      </c>
      <c r="W690" s="2">
        <v>0</v>
      </c>
      <c r="X690" s="2">
        <v>18</v>
      </c>
      <c r="Y690" s="75">
        <v>112</v>
      </c>
      <c r="Z690" s="2">
        <v>326</v>
      </c>
      <c r="AA690" s="2">
        <v>0</v>
      </c>
      <c r="AB690" s="2">
        <v>12</v>
      </c>
      <c r="AC690" s="75">
        <v>48</v>
      </c>
      <c r="AD690" s="2">
        <v>12939</v>
      </c>
      <c r="AE690" s="3">
        <f t="shared" si="11"/>
        <v>0.49439678491382644</v>
      </c>
      <c r="AF690" s="1">
        <v>0</v>
      </c>
      <c r="AG690" s="1" t="s">
        <v>44</v>
      </c>
      <c r="AH690" s="1" t="s">
        <v>45</v>
      </c>
      <c r="AI690" s="1">
        <v>3.48</v>
      </c>
      <c r="AJ690" s="1">
        <v>0</v>
      </c>
      <c r="AK690" s="1" t="s">
        <v>46</v>
      </c>
      <c r="AL690" s="1">
        <v>9</v>
      </c>
      <c r="AM690" s="1">
        <v>23</v>
      </c>
      <c r="AN690" s="1">
        <v>0</v>
      </c>
    </row>
    <row r="691" spans="1:40" hidden="1" x14ac:dyDescent="0.25">
      <c r="A691" s="1">
        <v>47660</v>
      </c>
      <c r="B691" s="1" t="s">
        <v>707</v>
      </c>
      <c r="C691" s="1">
        <v>47</v>
      </c>
      <c r="D691" s="1" t="s">
        <v>688</v>
      </c>
      <c r="E691" s="2">
        <v>8350</v>
      </c>
      <c r="F691" s="2">
        <v>306</v>
      </c>
      <c r="G691" s="2">
        <v>0</v>
      </c>
      <c r="H691" s="2">
        <v>44</v>
      </c>
      <c r="I691" s="75">
        <v>6</v>
      </c>
      <c r="J691">
        <v>149</v>
      </c>
      <c r="K691">
        <v>0</v>
      </c>
      <c r="L691">
        <v>17</v>
      </c>
      <c r="M691">
        <v>6</v>
      </c>
      <c r="N691">
        <v>137</v>
      </c>
      <c r="O691">
        <v>0</v>
      </c>
      <c r="P691">
        <v>57</v>
      </c>
      <c r="Q691">
        <v>41</v>
      </c>
      <c r="R691" s="2">
        <v>3909</v>
      </c>
      <c r="S691" s="2">
        <v>1</v>
      </c>
      <c r="T691" s="2">
        <v>280</v>
      </c>
      <c r="U691" s="75">
        <v>251</v>
      </c>
      <c r="V691" s="2">
        <v>671</v>
      </c>
      <c r="W691" s="2">
        <v>1</v>
      </c>
      <c r="X691" s="2">
        <v>21</v>
      </c>
      <c r="Y691" s="75">
        <v>63</v>
      </c>
      <c r="Z691" s="2">
        <v>347</v>
      </c>
      <c r="AA691" s="2">
        <v>0</v>
      </c>
      <c r="AB691" s="2">
        <v>23</v>
      </c>
      <c r="AC691" s="75">
        <v>58</v>
      </c>
      <c r="AD691" s="2">
        <v>17662</v>
      </c>
      <c r="AE691" s="3">
        <f t="shared" si="11"/>
        <v>0.47276639112218322</v>
      </c>
      <c r="AF691" s="1">
        <v>0</v>
      </c>
      <c r="AG691" s="1" t="s">
        <v>44</v>
      </c>
      <c r="AH691" s="1" t="s">
        <v>45</v>
      </c>
      <c r="AI691" s="1">
        <v>3.48</v>
      </c>
      <c r="AJ691" s="1">
        <v>0</v>
      </c>
      <c r="AK691" s="1" t="s">
        <v>46</v>
      </c>
      <c r="AL691" s="1">
        <v>3</v>
      </c>
      <c r="AM691" s="1">
        <v>2</v>
      </c>
      <c r="AN691" s="1">
        <v>0</v>
      </c>
    </row>
    <row r="692" spans="1:40" hidden="1" x14ac:dyDescent="0.25">
      <c r="A692" s="1">
        <v>47675</v>
      </c>
      <c r="B692" s="1" t="s">
        <v>384</v>
      </c>
      <c r="C692" s="1">
        <v>47</v>
      </c>
      <c r="D692" s="1" t="s">
        <v>688</v>
      </c>
      <c r="E692" s="2">
        <v>2855</v>
      </c>
      <c r="F692" s="2">
        <v>37</v>
      </c>
      <c r="G692" s="2">
        <v>0</v>
      </c>
      <c r="H692" s="2">
        <v>0</v>
      </c>
      <c r="I692" s="75">
        <v>0</v>
      </c>
      <c r="J692">
        <v>23</v>
      </c>
      <c r="K692">
        <v>0</v>
      </c>
      <c r="L692">
        <v>0</v>
      </c>
      <c r="M692">
        <v>1</v>
      </c>
      <c r="N692">
        <v>66</v>
      </c>
      <c r="O692">
        <v>0</v>
      </c>
      <c r="P692">
        <v>0</v>
      </c>
      <c r="Q692">
        <v>4</v>
      </c>
      <c r="R692" s="2">
        <v>815</v>
      </c>
      <c r="S692" s="2">
        <v>0</v>
      </c>
      <c r="T692" s="2">
        <v>2</v>
      </c>
      <c r="U692" s="75">
        <v>15</v>
      </c>
      <c r="V692" s="2">
        <v>344</v>
      </c>
      <c r="W692" s="2">
        <v>0</v>
      </c>
      <c r="X692" s="2">
        <v>1</v>
      </c>
      <c r="Y692" s="75">
        <v>8</v>
      </c>
      <c r="Z692" s="2">
        <v>185</v>
      </c>
      <c r="AA692" s="2">
        <v>0</v>
      </c>
      <c r="AB692" s="2">
        <v>0</v>
      </c>
      <c r="AC692" s="75">
        <v>3</v>
      </c>
      <c r="AD692" s="2">
        <v>12138</v>
      </c>
      <c r="AE692" s="3">
        <f t="shared" si="11"/>
        <v>0.23521173175152413</v>
      </c>
      <c r="AF692" s="1">
        <v>0</v>
      </c>
      <c r="AG692" s="1" t="s">
        <v>44</v>
      </c>
      <c r="AH692" s="1" t="s">
        <v>41</v>
      </c>
      <c r="AI692" s="1">
        <v>3.48</v>
      </c>
      <c r="AJ692" s="1">
        <v>0</v>
      </c>
      <c r="AK692" s="1" t="s">
        <v>46</v>
      </c>
      <c r="AL692" s="1">
        <v>1</v>
      </c>
      <c r="AM692" s="1">
        <v>1</v>
      </c>
      <c r="AN692" s="1">
        <v>0</v>
      </c>
    </row>
    <row r="693" spans="1:40" hidden="1" x14ac:dyDescent="0.25">
      <c r="A693" s="1">
        <v>47692</v>
      </c>
      <c r="B693" s="1" t="s">
        <v>708</v>
      </c>
      <c r="C693" s="1">
        <v>47</v>
      </c>
      <c r="D693" s="1" t="s">
        <v>688</v>
      </c>
      <c r="E693" s="2">
        <v>786</v>
      </c>
      <c r="F693" s="2">
        <v>11</v>
      </c>
      <c r="G693" s="2">
        <v>0</v>
      </c>
      <c r="H693" s="2">
        <v>0</v>
      </c>
      <c r="I693" s="75">
        <v>2</v>
      </c>
      <c r="J693">
        <v>16</v>
      </c>
      <c r="K693">
        <v>0</v>
      </c>
      <c r="L693">
        <v>1</v>
      </c>
      <c r="M693">
        <v>1</v>
      </c>
      <c r="N693">
        <v>84</v>
      </c>
      <c r="O693">
        <v>0</v>
      </c>
      <c r="P693">
        <v>3</v>
      </c>
      <c r="Q693">
        <v>7</v>
      </c>
      <c r="R693" s="2">
        <v>425</v>
      </c>
      <c r="S693" s="2">
        <v>2</v>
      </c>
      <c r="T693" s="2">
        <v>8</v>
      </c>
      <c r="U693" s="75">
        <v>27</v>
      </c>
      <c r="V693" s="2">
        <v>80</v>
      </c>
      <c r="W693" s="2">
        <v>1</v>
      </c>
      <c r="X693" s="2">
        <v>0</v>
      </c>
      <c r="Y693" s="75">
        <v>10</v>
      </c>
      <c r="Z693" s="2">
        <v>83</v>
      </c>
      <c r="AA693" s="2">
        <v>0</v>
      </c>
      <c r="AB693" s="2">
        <v>4</v>
      </c>
      <c r="AC693" s="75">
        <v>11</v>
      </c>
      <c r="AD693" s="2">
        <v>22375</v>
      </c>
      <c r="AE693" s="3">
        <f t="shared" si="11"/>
        <v>3.5128491620111731E-2</v>
      </c>
      <c r="AF693" s="1">
        <v>0</v>
      </c>
      <c r="AG693" s="1" t="s">
        <v>40</v>
      </c>
      <c r="AH693" s="1" t="s">
        <v>45</v>
      </c>
      <c r="AI693" s="1">
        <v>3.48</v>
      </c>
      <c r="AJ693" s="1">
        <v>0</v>
      </c>
      <c r="AK693" s="1" t="s">
        <v>46</v>
      </c>
      <c r="AL693" s="1">
        <v>5</v>
      </c>
      <c r="AM693" s="1">
        <v>4</v>
      </c>
      <c r="AN693" s="1">
        <v>0</v>
      </c>
    </row>
    <row r="694" spans="1:40" hidden="1" x14ac:dyDescent="0.25">
      <c r="A694" s="1">
        <v>47703</v>
      </c>
      <c r="B694" s="1" t="s">
        <v>709</v>
      </c>
      <c r="C694" s="1">
        <v>47</v>
      </c>
      <c r="D694" s="1" t="s">
        <v>688</v>
      </c>
      <c r="E694" s="2">
        <v>431</v>
      </c>
      <c r="F694" s="2">
        <v>12</v>
      </c>
      <c r="G694" s="2">
        <v>0</v>
      </c>
      <c r="H694" s="2">
        <v>0</v>
      </c>
      <c r="I694" s="75">
        <v>0</v>
      </c>
      <c r="J694">
        <v>5</v>
      </c>
      <c r="K694">
        <v>0</v>
      </c>
      <c r="L694">
        <v>0</v>
      </c>
      <c r="M694">
        <v>0</v>
      </c>
      <c r="N694">
        <v>15</v>
      </c>
      <c r="O694">
        <v>0</v>
      </c>
      <c r="P694">
        <v>0</v>
      </c>
      <c r="Q694">
        <v>1</v>
      </c>
      <c r="R694" s="2">
        <v>175</v>
      </c>
      <c r="S694" s="2">
        <v>0</v>
      </c>
      <c r="T694" s="2">
        <v>2</v>
      </c>
      <c r="U694" s="75">
        <v>9</v>
      </c>
      <c r="V694" s="2">
        <v>16</v>
      </c>
      <c r="W694" s="2">
        <v>0</v>
      </c>
      <c r="X694" s="2">
        <v>0</v>
      </c>
      <c r="Y694" s="75">
        <v>0</v>
      </c>
      <c r="Z694" s="2">
        <v>36</v>
      </c>
      <c r="AA694" s="2">
        <v>0</v>
      </c>
      <c r="AB694" s="2">
        <v>2</v>
      </c>
      <c r="AC694" s="75">
        <v>4</v>
      </c>
      <c r="AD694" s="2">
        <v>13465</v>
      </c>
      <c r="AE694" s="3">
        <f t="shared" si="11"/>
        <v>3.200891199405867E-2</v>
      </c>
      <c r="AF694" s="1">
        <v>0</v>
      </c>
      <c r="AG694" s="1" t="s">
        <v>40</v>
      </c>
      <c r="AH694" s="1" t="s">
        <v>45</v>
      </c>
      <c r="AI694" s="1">
        <v>3.48</v>
      </c>
      <c r="AJ694" s="1">
        <v>0</v>
      </c>
      <c r="AK694" s="1" t="s">
        <v>46</v>
      </c>
      <c r="AL694" s="1">
        <v>1</v>
      </c>
      <c r="AM694" s="1">
        <v>1</v>
      </c>
      <c r="AN694" s="1">
        <v>0</v>
      </c>
    </row>
    <row r="695" spans="1:40" hidden="1" x14ac:dyDescent="0.25">
      <c r="A695" s="1">
        <v>47707</v>
      </c>
      <c r="B695" s="1" t="s">
        <v>710</v>
      </c>
      <c r="C695" s="1">
        <v>47</v>
      </c>
      <c r="D695" s="1" t="s">
        <v>688</v>
      </c>
      <c r="E695" s="2">
        <v>1274</v>
      </c>
      <c r="F695" s="2">
        <v>35</v>
      </c>
      <c r="G695" s="2">
        <v>0</v>
      </c>
      <c r="H695" s="2">
        <v>0</v>
      </c>
      <c r="I695" s="75">
        <v>1</v>
      </c>
      <c r="J695">
        <v>22</v>
      </c>
      <c r="K695">
        <v>0</v>
      </c>
      <c r="L695">
        <v>0</v>
      </c>
      <c r="M695">
        <v>1</v>
      </c>
      <c r="N695">
        <v>65</v>
      </c>
      <c r="O695">
        <v>0</v>
      </c>
      <c r="P695">
        <v>0</v>
      </c>
      <c r="Q695">
        <v>23</v>
      </c>
      <c r="R695" s="2">
        <v>534</v>
      </c>
      <c r="S695" s="2">
        <v>1</v>
      </c>
      <c r="T695" s="2">
        <v>16</v>
      </c>
      <c r="U695" s="75">
        <v>56</v>
      </c>
      <c r="V695" s="2">
        <v>120</v>
      </c>
      <c r="W695" s="2">
        <v>0</v>
      </c>
      <c r="X695" s="2">
        <v>6</v>
      </c>
      <c r="Y695" s="75">
        <v>18</v>
      </c>
      <c r="Z695" s="2">
        <v>147</v>
      </c>
      <c r="AA695" s="2">
        <v>1</v>
      </c>
      <c r="AB695" s="2">
        <v>4</v>
      </c>
      <c r="AC695" s="75">
        <v>21</v>
      </c>
      <c r="AD695" s="2">
        <v>27959</v>
      </c>
      <c r="AE695" s="3">
        <f t="shared" si="11"/>
        <v>4.5566722701098038E-2</v>
      </c>
      <c r="AF695" s="1">
        <v>0</v>
      </c>
      <c r="AG695" s="1" t="s">
        <v>40</v>
      </c>
      <c r="AH695" s="1" t="s">
        <v>45</v>
      </c>
      <c r="AI695" s="1">
        <v>3.48</v>
      </c>
      <c r="AJ695" s="1">
        <v>0</v>
      </c>
      <c r="AK695" s="1" t="s">
        <v>46</v>
      </c>
      <c r="AL695" s="1">
        <v>1</v>
      </c>
      <c r="AM695" s="1">
        <v>1</v>
      </c>
      <c r="AN695" s="1">
        <v>1</v>
      </c>
    </row>
    <row r="696" spans="1:40" hidden="1" x14ac:dyDescent="0.25">
      <c r="A696" s="1">
        <v>47720</v>
      </c>
      <c r="B696" s="1" t="s">
        <v>711</v>
      </c>
      <c r="C696" s="1">
        <v>47</v>
      </c>
      <c r="D696" s="1" t="s">
        <v>688</v>
      </c>
      <c r="E696" s="2">
        <v>1048</v>
      </c>
      <c r="F696" s="2">
        <v>35</v>
      </c>
      <c r="G696" s="2">
        <v>0</v>
      </c>
      <c r="H696" s="2">
        <v>0</v>
      </c>
      <c r="I696" s="75">
        <v>1</v>
      </c>
      <c r="J696">
        <v>16</v>
      </c>
      <c r="K696">
        <v>0</v>
      </c>
      <c r="L696">
        <v>0</v>
      </c>
      <c r="M696">
        <v>2</v>
      </c>
      <c r="N696">
        <v>49</v>
      </c>
      <c r="O696">
        <v>0</v>
      </c>
      <c r="P696">
        <v>6</v>
      </c>
      <c r="Q696">
        <v>11</v>
      </c>
      <c r="R696" s="2">
        <v>504</v>
      </c>
      <c r="S696" s="2">
        <v>0</v>
      </c>
      <c r="T696" s="2">
        <v>16</v>
      </c>
      <c r="U696" s="75">
        <v>55</v>
      </c>
      <c r="V696" s="2">
        <v>130</v>
      </c>
      <c r="W696" s="2">
        <v>0</v>
      </c>
      <c r="X696" s="2">
        <v>7</v>
      </c>
      <c r="Y696" s="75">
        <v>16</v>
      </c>
      <c r="Z696" s="2">
        <v>69</v>
      </c>
      <c r="AA696" s="2">
        <v>0</v>
      </c>
      <c r="AB696" s="2">
        <v>5</v>
      </c>
      <c r="AC696" s="75">
        <v>10</v>
      </c>
      <c r="AD696" s="2">
        <v>11739</v>
      </c>
      <c r="AE696" s="3">
        <f t="shared" si="11"/>
        <v>8.9275066019252072E-2</v>
      </c>
      <c r="AF696" s="1">
        <v>0</v>
      </c>
      <c r="AG696" s="1" t="s">
        <v>40</v>
      </c>
      <c r="AH696" s="1" t="s">
        <v>45</v>
      </c>
      <c r="AI696" s="1">
        <v>3.48</v>
      </c>
      <c r="AJ696" s="1">
        <v>0</v>
      </c>
      <c r="AK696" s="1" t="s">
        <v>46</v>
      </c>
      <c r="AL696" s="1">
        <v>1</v>
      </c>
      <c r="AM696" s="1">
        <v>1</v>
      </c>
      <c r="AN696" s="1">
        <v>0</v>
      </c>
    </row>
    <row r="697" spans="1:40" hidden="1" x14ac:dyDescent="0.25">
      <c r="A697" s="1">
        <v>47745</v>
      </c>
      <c r="B697" s="1" t="s">
        <v>712</v>
      </c>
      <c r="C697" s="1">
        <v>47</v>
      </c>
      <c r="D697" s="1" t="s">
        <v>688</v>
      </c>
      <c r="E697" s="2">
        <v>10330</v>
      </c>
      <c r="F697" s="2">
        <v>170</v>
      </c>
      <c r="G697" s="2">
        <v>0</v>
      </c>
      <c r="H697" s="2">
        <v>0</v>
      </c>
      <c r="I697" s="75">
        <v>2</v>
      </c>
      <c r="J697">
        <v>119</v>
      </c>
      <c r="K697">
        <v>0</v>
      </c>
      <c r="L697">
        <v>0</v>
      </c>
      <c r="M697">
        <v>3</v>
      </c>
      <c r="N697">
        <v>368</v>
      </c>
      <c r="O697">
        <v>0</v>
      </c>
      <c r="P697">
        <v>0</v>
      </c>
      <c r="Q697">
        <v>25</v>
      </c>
      <c r="R697" s="2">
        <v>8015</v>
      </c>
      <c r="S697" s="2">
        <v>2</v>
      </c>
      <c r="T697" s="2">
        <v>22</v>
      </c>
      <c r="U697" s="75">
        <v>149</v>
      </c>
      <c r="V697" s="2">
        <v>1362</v>
      </c>
      <c r="W697" s="2">
        <v>1</v>
      </c>
      <c r="X697" s="2">
        <v>6</v>
      </c>
      <c r="Y697" s="75">
        <v>27</v>
      </c>
      <c r="Z697" s="2">
        <v>845</v>
      </c>
      <c r="AA697" s="2">
        <v>0</v>
      </c>
      <c r="AB697" s="2">
        <v>0</v>
      </c>
      <c r="AC697" s="75">
        <v>31</v>
      </c>
      <c r="AD697" s="2">
        <v>30855</v>
      </c>
      <c r="AE697" s="3">
        <f t="shared" si="11"/>
        <v>0.33479176794684817</v>
      </c>
      <c r="AF697" s="1">
        <v>0</v>
      </c>
      <c r="AG697" s="1" t="s">
        <v>44</v>
      </c>
      <c r="AH697" s="1" t="s">
        <v>41</v>
      </c>
      <c r="AI697" s="1">
        <v>3.48</v>
      </c>
      <c r="AJ697" s="1">
        <v>0</v>
      </c>
      <c r="AK697" s="1" t="s">
        <v>46</v>
      </c>
      <c r="AL697" s="1">
        <v>6</v>
      </c>
      <c r="AM697" s="1">
        <v>2</v>
      </c>
      <c r="AN697" s="1">
        <v>0</v>
      </c>
    </row>
    <row r="698" spans="1:40" hidden="1" x14ac:dyDescent="0.25">
      <c r="A698" s="1">
        <v>47798</v>
      </c>
      <c r="B698" s="1" t="s">
        <v>713</v>
      </c>
      <c r="C698" s="1">
        <v>47</v>
      </c>
      <c r="D698" s="1" t="s">
        <v>688</v>
      </c>
      <c r="E698" s="2">
        <v>4010</v>
      </c>
      <c r="F698" s="2">
        <v>85</v>
      </c>
      <c r="G698" s="2">
        <v>0</v>
      </c>
      <c r="H698" s="2">
        <v>0</v>
      </c>
      <c r="I698" s="75">
        <v>5</v>
      </c>
      <c r="J698">
        <v>40</v>
      </c>
      <c r="K698">
        <v>0</v>
      </c>
      <c r="L698">
        <v>0</v>
      </c>
      <c r="M698">
        <v>4</v>
      </c>
      <c r="N698">
        <v>101</v>
      </c>
      <c r="O698">
        <v>0</v>
      </c>
      <c r="P698">
        <v>1</v>
      </c>
      <c r="Q698">
        <v>19</v>
      </c>
      <c r="R698" s="2">
        <v>2211</v>
      </c>
      <c r="S698" s="2">
        <v>0</v>
      </c>
      <c r="T698" s="2">
        <v>6</v>
      </c>
      <c r="U698" s="75">
        <v>78</v>
      </c>
      <c r="V698" s="2">
        <v>482</v>
      </c>
      <c r="W698" s="2">
        <v>0</v>
      </c>
      <c r="X698" s="2">
        <v>0</v>
      </c>
      <c r="Y698" s="75">
        <v>17</v>
      </c>
      <c r="Z698" s="2">
        <v>635</v>
      </c>
      <c r="AA698" s="2">
        <v>0</v>
      </c>
      <c r="AB698" s="2">
        <v>0</v>
      </c>
      <c r="AC698" s="75">
        <v>24</v>
      </c>
      <c r="AD698" s="2">
        <v>14922</v>
      </c>
      <c r="AE698" s="3">
        <f t="shared" si="11"/>
        <v>0.2687307331456909</v>
      </c>
      <c r="AF698" s="1">
        <v>0</v>
      </c>
      <c r="AG698" s="1" t="s">
        <v>40</v>
      </c>
      <c r="AH698" s="1" t="s">
        <v>45</v>
      </c>
      <c r="AI698" s="1">
        <v>3.48</v>
      </c>
      <c r="AJ698" s="1">
        <v>0</v>
      </c>
      <c r="AK698" s="1" t="s">
        <v>46</v>
      </c>
      <c r="AL698" s="1">
        <v>3</v>
      </c>
      <c r="AM698" s="1">
        <v>2</v>
      </c>
      <c r="AN698" s="1">
        <v>0</v>
      </c>
    </row>
    <row r="699" spans="1:40" hidden="1" x14ac:dyDescent="0.25">
      <c r="A699" s="1">
        <v>47960</v>
      </c>
      <c r="B699" s="1" t="s">
        <v>714</v>
      </c>
      <c r="C699" s="1">
        <v>47</v>
      </c>
      <c r="D699" s="1" t="s">
        <v>688</v>
      </c>
      <c r="E699" s="2">
        <v>1965</v>
      </c>
      <c r="F699" s="2">
        <v>36</v>
      </c>
      <c r="G699" s="2">
        <v>0</v>
      </c>
      <c r="H699" s="2">
        <v>0</v>
      </c>
      <c r="I699" s="75">
        <v>0</v>
      </c>
      <c r="J699">
        <v>40</v>
      </c>
      <c r="K699">
        <v>0</v>
      </c>
      <c r="L699">
        <v>0</v>
      </c>
      <c r="M699">
        <v>0</v>
      </c>
      <c r="N699">
        <v>131</v>
      </c>
      <c r="O699">
        <v>0</v>
      </c>
      <c r="P699">
        <v>1</v>
      </c>
      <c r="Q699">
        <v>11</v>
      </c>
      <c r="R699" s="2">
        <v>1428</v>
      </c>
      <c r="S699" s="2">
        <v>1</v>
      </c>
      <c r="T699" s="2">
        <v>8</v>
      </c>
      <c r="U699" s="75">
        <v>79</v>
      </c>
      <c r="V699" s="2">
        <v>201</v>
      </c>
      <c r="W699" s="2">
        <v>0</v>
      </c>
      <c r="X699" s="2">
        <v>0</v>
      </c>
      <c r="Y699" s="75">
        <v>7</v>
      </c>
      <c r="Z699" s="2">
        <v>147</v>
      </c>
      <c r="AA699" s="2">
        <v>0</v>
      </c>
      <c r="AB699" s="2">
        <v>1</v>
      </c>
      <c r="AC699" s="75">
        <v>7</v>
      </c>
      <c r="AD699" s="2">
        <v>11034</v>
      </c>
      <c r="AE699" s="3">
        <f t="shared" si="11"/>
        <v>0.17808591625883632</v>
      </c>
      <c r="AF699" s="1">
        <v>0</v>
      </c>
      <c r="AG699" s="1" t="s">
        <v>40</v>
      </c>
      <c r="AH699" s="1" t="s">
        <v>45</v>
      </c>
      <c r="AI699" s="1">
        <v>3.48</v>
      </c>
      <c r="AJ699" s="1">
        <v>0</v>
      </c>
      <c r="AK699" s="1" t="s">
        <v>46</v>
      </c>
      <c r="AL699" s="1">
        <v>1</v>
      </c>
      <c r="AM699" s="1">
        <v>1</v>
      </c>
      <c r="AN699" s="1">
        <v>0</v>
      </c>
    </row>
    <row r="700" spans="1:40" hidden="1" x14ac:dyDescent="0.25">
      <c r="A700" s="1">
        <v>47980</v>
      </c>
      <c r="B700" s="1" t="s">
        <v>715</v>
      </c>
      <c r="C700" s="1">
        <v>47</v>
      </c>
      <c r="D700" s="1" t="s">
        <v>688</v>
      </c>
      <c r="E700" s="2">
        <v>21191</v>
      </c>
      <c r="F700" s="2">
        <v>401</v>
      </c>
      <c r="G700" s="2">
        <v>3</v>
      </c>
      <c r="H700" s="2">
        <v>1</v>
      </c>
      <c r="I700" s="75">
        <v>83</v>
      </c>
      <c r="J700">
        <v>379</v>
      </c>
      <c r="K700">
        <v>2</v>
      </c>
      <c r="L700">
        <v>2</v>
      </c>
      <c r="M700">
        <v>122</v>
      </c>
      <c r="N700">
        <v>580</v>
      </c>
      <c r="O700">
        <v>0</v>
      </c>
      <c r="P700">
        <v>6</v>
      </c>
      <c r="Q700">
        <v>905</v>
      </c>
      <c r="R700" s="2">
        <v>6862</v>
      </c>
      <c r="S700" s="2">
        <v>2</v>
      </c>
      <c r="T700" s="2">
        <v>99</v>
      </c>
      <c r="U700" s="75">
        <v>3979</v>
      </c>
      <c r="V700" s="2">
        <v>1112</v>
      </c>
      <c r="W700" s="2">
        <v>0</v>
      </c>
      <c r="X700" s="2">
        <v>7</v>
      </c>
      <c r="Y700" s="75">
        <v>645</v>
      </c>
      <c r="Z700" s="2">
        <v>1284</v>
      </c>
      <c r="AA700" s="2">
        <v>0</v>
      </c>
      <c r="AB700" s="2">
        <v>23</v>
      </c>
      <c r="AC700" s="75">
        <v>1172</v>
      </c>
      <c r="AD700" s="2">
        <v>77793</v>
      </c>
      <c r="AE700" s="3">
        <f t="shared" si="11"/>
        <v>0.27240240124432791</v>
      </c>
      <c r="AF700" s="1">
        <v>0</v>
      </c>
      <c r="AG700" s="1" t="s">
        <v>44</v>
      </c>
      <c r="AH700" s="1" t="s">
        <v>41</v>
      </c>
      <c r="AI700" s="1">
        <v>3.48</v>
      </c>
      <c r="AJ700" s="1">
        <v>0</v>
      </c>
      <c r="AK700" s="1" t="s">
        <v>46</v>
      </c>
      <c r="AL700" s="1">
        <v>7</v>
      </c>
      <c r="AM700" s="1">
        <v>8</v>
      </c>
      <c r="AN700" s="1">
        <v>0</v>
      </c>
    </row>
    <row r="701" spans="1:40" x14ac:dyDescent="0.25">
      <c r="A701" s="1">
        <f>C701</f>
        <v>47</v>
      </c>
      <c r="B701" s="1" t="s">
        <v>171</v>
      </c>
      <c r="C701" s="1">
        <f>C700</f>
        <v>47</v>
      </c>
      <c r="D701" s="1" t="str">
        <f>D700</f>
        <v>Magdalena</v>
      </c>
      <c r="E701" s="2">
        <v>308688</v>
      </c>
      <c r="F701" s="2">
        <v>6928</v>
      </c>
      <c r="G701" s="2">
        <v>4</v>
      </c>
      <c r="H701" s="2">
        <v>125</v>
      </c>
      <c r="I701" s="2">
        <v>661</v>
      </c>
      <c r="J701" s="2">
        <v>4811</v>
      </c>
      <c r="K701" s="2">
        <v>4</v>
      </c>
      <c r="L701" s="2">
        <v>68</v>
      </c>
      <c r="M701" s="2">
        <v>490</v>
      </c>
      <c r="N701" s="2">
        <v>10336</v>
      </c>
      <c r="O701" s="2">
        <v>4</v>
      </c>
      <c r="P701" s="2">
        <v>350</v>
      </c>
      <c r="Q701" s="2">
        <v>3745</v>
      </c>
      <c r="R701" s="2">
        <v>127458</v>
      </c>
      <c r="S701" s="2">
        <v>58</v>
      </c>
      <c r="T701" s="2">
        <v>1784</v>
      </c>
      <c r="U701" s="2">
        <v>22104</v>
      </c>
      <c r="V701" s="2">
        <v>26705</v>
      </c>
      <c r="W701" s="2">
        <v>9</v>
      </c>
      <c r="X701" s="2">
        <v>295</v>
      </c>
      <c r="Y701" s="2">
        <v>4431</v>
      </c>
      <c r="Z701" s="2">
        <v>20253</v>
      </c>
      <c r="AA701" s="2">
        <v>8</v>
      </c>
      <c r="AB701" s="2">
        <v>359</v>
      </c>
      <c r="AC701" s="2">
        <v>4981</v>
      </c>
      <c r="AD701" s="2">
        <v>1513782</v>
      </c>
      <c r="AE701" s="3">
        <f t="shared" si="11"/>
        <v>0.20391839776136855</v>
      </c>
      <c r="AF701" s="1">
        <f>SUM(AF671:AF700)</f>
        <v>1</v>
      </c>
      <c r="AG701" s="1" t="s">
        <v>44</v>
      </c>
      <c r="AH701" s="1" t="s">
        <v>41</v>
      </c>
      <c r="AI701" s="1">
        <v>3.48</v>
      </c>
      <c r="AJ701" s="1">
        <v>2</v>
      </c>
      <c r="AK701" s="1" t="s">
        <v>172</v>
      </c>
      <c r="AL701" s="1">
        <v>301</v>
      </c>
      <c r="AM701" s="1">
        <v>601</v>
      </c>
      <c r="AN701" s="1">
        <v>5</v>
      </c>
    </row>
    <row r="702" spans="1:40" hidden="1" x14ac:dyDescent="0.25">
      <c r="A702" s="1">
        <v>50001</v>
      </c>
      <c r="B702" s="1" t="s">
        <v>716</v>
      </c>
      <c r="C702" s="1">
        <v>50</v>
      </c>
      <c r="D702" s="1" t="s">
        <v>717</v>
      </c>
      <c r="E702" s="2">
        <v>86527</v>
      </c>
      <c r="F702" s="2">
        <v>1502</v>
      </c>
      <c r="G702" s="2">
        <v>10</v>
      </c>
      <c r="H702" s="2">
        <v>28</v>
      </c>
      <c r="I702" s="75">
        <v>56</v>
      </c>
      <c r="J702">
        <v>1287</v>
      </c>
      <c r="K702">
        <v>0</v>
      </c>
      <c r="L702">
        <v>37</v>
      </c>
      <c r="M702">
        <v>34</v>
      </c>
      <c r="N702">
        <v>3225</v>
      </c>
      <c r="O702">
        <v>1</v>
      </c>
      <c r="P702">
        <v>331</v>
      </c>
      <c r="Q702">
        <v>426</v>
      </c>
      <c r="R702" s="2">
        <v>19445</v>
      </c>
      <c r="S702" s="2">
        <v>3</v>
      </c>
      <c r="T702" s="2">
        <v>960</v>
      </c>
      <c r="U702" s="75">
        <v>1020</v>
      </c>
      <c r="V702" s="2">
        <v>5901</v>
      </c>
      <c r="W702" s="2">
        <v>1</v>
      </c>
      <c r="X702" s="2">
        <v>245</v>
      </c>
      <c r="Y702" s="75">
        <v>269</v>
      </c>
      <c r="Z702" s="2">
        <v>3627</v>
      </c>
      <c r="AA702" s="2">
        <v>1</v>
      </c>
      <c r="AB702" s="2">
        <v>293</v>
      </c>
      <c r="AC702" s="75">
        <v>274</v>
      </c>
      <c r="AD702" s="2">
        <v>585858</v>
      </c>
      <c r="AE702" s="3">
        <f t="shared" si="11"/>
        <v>0.1476927856238201</v>
      </c>
      <c r="AF702" s="1">
        <v>1</v>
      </c>
      <c r="AG702" s="1" t="s">
        <v>44</v>
      </c>
      <c r="AH702" s="1" t="s">
        <v>45</v>
      </c>
      <c r="AI702" s="1">
        <v>2.87</v>
      </c>
      <c r="AJ702" s="1">
        <v>1</v>
      </c>
      <c r="AK702" s="1" t="s">
        <v>42</v>
      </c>
      <c r="AL702" s="1">
        <v>394</v>
      </c>
      <c r="AM702" s="1">
        <v>422</v>
      </c>
      <c r="AN702" s="1">
        <v>0</v>
      </c>
    </row>
    <row r="703" spans="1:40" hidden="1" x14ac:dyDescent="0.25">
      <c r="A703" s="1">
        <v>50006</v>
      </c>
      <c r="B703" s="1" t="s">
        <v>718</v>
      </c>
      <c r="C703" s="1">
        <v>50</v>
      </c>
      <c r="D703" s="1" t="s">
        <v>717</v>
      </c>
      <c r="E703" s="2">
        <v>15942</v>
      </c>
      <c r="F703" s="2">
        <v>379</v>
      </c>
      <c r="G703" s="2">
        <v>1</v>
      </c>
      <c r="H703" s="2">
        <v>4</v>
      </c>
      <c r="I703" s="75">
        <v>24</v>
      </c>
      <c r="J703">
        <v>227</v>
      </c>
      <c r="K703">
        <v>0</v>
      </c>
      <c r="L703">
        <v>8</v>
      </c>
      <c r="M703">
        <v>6</v>
      </c>
      <c r="N703">
        <v>992</v>
      </c>
      <c r="O703">
        <v>0</v>
      </c>
      <c r="P703">
        <v>30</v>
      </c>
      <c r="Q703">
        <v>124</v>
      </c>
      <c r="R703" s="2">
        <v>3201</v>
      </c>
      <c r="S703" s="2">
        <v>2</v>
      </c>
      <c r="T703" s="2">
        <v>104</v>
      </c>
      <c r="U703" s="75">
        <v>296</v>
      </c>
      <c r="V703" s="2">
        <v>1061</v>
      </c>
      <c r="W703" s="2">
        <v>0</v>
      </c>
      <c r="X703" s="2">
        <v>24</v>
      </c>
      <c r="Y703" s="75">
        <v>110</v>
      </c>
      <c r="Z703" s="2">
        <v>925</v>
      </c>
      <c r="AA703" s="2">
        <v>0</v>
      </c>
      <c r="AB703" s="2">
        <v>35</v>
      </c>
      <c r="AC703" s="75">
        <v>91</v>
      </c>
      <c r="AD703" s="2">
        <v>96750</v>
      </c>
      <c r="AE703" s="3">
        <f t="shared" si="11"/>
        <v>0.16477519379844963</v>
      </c>
      <c r="AF703" s="1">
        <v>0</v>
      </c>
      <c r="AG703" s="1" t="s">
        <v>44</v>
      </c>
      <c r="AH703" s="1" t="s">
        <v>45</v>
      </c>
      <c r="AI703" s="1">
        <v>2.87</v>
      </c>
      <c r="AJ703" s="1">
        <v>0</v>
      </c>
      <c r="AK703" s="1" t="s">
        <v>46</v>
      </c>
      <c r="AL703" s="1">
        <v>38</v>
      </c>
      <c r="AM703" s="1">
        <v>531</v>
      </c>
      <c r="AN703" s="1">
        <v>0</v>
      </c>
    </row>
    <row r="704" spans="1:40" hidden="1" x14ac:dyDescent="0.25">
      <c r="A704" s="1">
        <v>50110</v>
      </c>
      <c r="B704" s="1" t="s">
        <v>719</v>
      </c>
      <c r="C704" s="1">
        <v>50</v>
      </c>
      <c r="D704" s="1" t="s">
        <v>717</v>
      </c>
      <c r="E704" s="2">
        <v>1676</v>
      </c>
      <c r="F704" s="2">
        <v>25</v>
      </c>
      <c r="G704" s="2">
        <v>0</v>
      </c>
      <c r="H704" s="2">
        <v>2</v>
      </c>
      <c r="I704" s="75">
        <v>2</v>
      </c>
      <c r="J704">
        <v>27</v>
      </c>
      <c r="K704">
        <v>0</v>
      </c>
      <c r="L704">
        <v>0</v>
      </c>
      <c r="M704">
        <v>0</v>
      </c>
      <c r="N704">
        <v>51</v>
      </c>
      <c r="O704">
        <v>0</v>
      </c>
      <c r="P704">
        <v>10</v>
      </c>
      <c r="Q704">
        <v>1</v>
      </c>
      <c r="R704" s="2">
        <v>458</v>
      </c>
      <c r="S704" s="2">
        <v>0</v>
      </c>
      <c r="T704" s="2">
        <v>22</v>
      </c>
      <c r="U704" s="75">
        <v>15</v>
      </c>
      <c r="V704" s="2">
        <v>96</v>
      </c>
      <c r="W704" s="2">
        <v>0</v>
      </c>
      <c r="X704" s="2">
        <v>8</v>
      </c>
      <c r="Y704" s="75">
        <v>4</v>
      </c>
      <c r="Z704" s="2">
        <v>77</v>
      </c>
      <c r="AA704" s="2">
        <v>0</v>
      </c>
      <c r="AB704" s="2">
        <v>9</v>
      </c>
      <c r="AC704" s="75">
        <v>3</v>
      </c>
      <c r="AD704" s="2">
        <v>7181</v>
      </c>
      <c r="AE704" s="3">
        <f t="shared" si="11"/>
        <v>0.23339367776075756</v>
      </c>
      <c r="AF704" s="1">
        <v>0</v>
      </c>
      <c r="AG704" s="1" t="s">
        <v>40</v>
      </c>
      <c r="AH704" s="1" t="s">
        <v>45</v>
      </c>
      <c r="AI704" s="1">
        <v>2.87</v>
      </c>
      <c r="AJ704" s="1">
        <v>0</v>
      </c>
      <c r="AK704" s="1" t="s">
        <v>46</v>
      </c>
      <c r="AL704" s="1">
        <v>3</v>
      </c>
      <c r="AM704" s="1">
        <v>4</v>
      </c>
      <c r="AN704" s="1">
        <v>0</v>
      </c>
    </row>
    <row r="705" spans="1:40" hidden="1" x14ac:dyDescent="0.25">
      <c r="A705" s="1">
        <v>50124</v>
      </c>
      <c r="B705" s="1" t="s">
        <v>720</v>
      </c>
      <c r="C705" s="1">
        <v>50</v>
      </c>
      <c r="D705" s="1" t="s">
        <v>717</v>
      </c>
      <c r="E705" s="2">
        <v>1801</v>
      </c>
      <c r="F705" s="2">
        <v>29</v>
      </c>
      <c r="G705" s="2">
        <v>0</v>
      </c>
      <c r="H705" s="2">
        <v>0</v>
      </c>
      <c r="I705" s="75">
        <v>0</v>
      </c>
      <c r="J705">
        <v>33</v>
      </c>
      <c r="K705">
        <v>0</v>
      </c>
      <c r="L705">
        <v>1</v>
      </c>
      <c r="M705">
        <v>1</v>
      </c>
      <c r="N705">
        <v>87</v>
      </c>
      <c r="O705">
        <v>0</v>
      </c>
      <c r="P705">
        <v>1</v>
      </c>
      <c r="Q705">
        <v>9</v>
      </c>
      <c r="R705" s="2">
        <v>391</v>
      </c>
      <c r="S705" s="2">
        <v>0</v>
      </c>
      <c r="T705" s="2">
        <v>22</v>
      </c>
      <c r="U705" s="75">
        <v>21</v>
      </c>
      <c r="V705" s="2">
        <v>153</v>
      </c>
      <c r="W705" s="2">
        <v>0</v>
      </c>
      <c r="X705" s="2">
        <v>7</v>
      </c>
      <c r="Y705" s="75">
        <v>8</v>
      </c>
      <c r="Z705" s="2">
        <v>191</v>
      </c>
      <c r="AA705" s="2">
        <v>0</v>
      </c>
      <c r="AB705" s="2">
        <v>12</v>
      </c>
      <c r="AC705" s="75">
        <v>16</v>
      </c>
      <c r="AD705" s="2">
        <v>6652</v>
      </c>
      <c r="AE705" s="3">
        <f t="shared" si="11"/>
        <v>0.27074564040889959</v>
      </c>
      <c r="AF705" s="1">
        <v>0</v>
      </c>
      <c r="AG705" s="1" t="s">
        <v>44</v>
      </c>
      <c r="AH705" s="1" t="s">
        <v>45</v>
      </c>
      <c r="AI705" s="1">
        <v>2.87</v>
      </c>
      <c r="AJ705" s="1">
        <v>0</v>
      </c>
      <c r="AK705" s="1" t="s">
        <v>46</v>
      </c>
      <c r="AL705" s="1">
        <v>24</v>
      </c>
      <c r="AM705" s="1">
        <v>18</v>
      </c>
      <c r="AN705" s="1">
        <v>0</v>
      </c>
    </row>
    <row r="706" spans="1:40" hidden="1" x14ac:dyDescent="0.25">
      <c r="A706" s="1">
        <v>50150</v>
      </c>
      <c r="B706" s="1" t="s">
        <v>721</v>
      </c>
      <c r="C706" s="1">
        <v>50</v>
      </c>
      <c r="D706" s="1" t="s">
        <v>717</v>
      </c>
      <c r="E706" s="2">
        <v>2278</v>
      </c>
      <c r="F706" s="2">
        <v>22</v>
      </c>
      <c r="G706" s="2">
        <v>1</v>
      </c>
      <c r="H706" s="2">
        <v>0</v>
      </c>
      <c r="I706" s="75">
        <v>6</v>
      </c>
      <c r="J706">
        <v>45</v>
      </c>
      <c r="K706">
        <v>0</v>
      </c>
      <c r="L706">
        <v>0</v>
      </c>
      <c r="M706">
        <v>0</v>
      </c>
      <c r="N706">
        <v>104</v>
      </c>
      <c r="O706">
        <v>0</v>
      </c>
      <c r="P706">
        <v>6</v>
      </c>
      <c r="Q706">
        <v>4</v>
      </c>
      <c r="R706" s="2">
        <v>589</v>
      </c>
      <c r="S706" s="2">
        <v>0</v>
      </c>
      <c r="T706" s="2">
        <v>10</v>
      </c>
      <c r="U706" s="75">
        <v>23</v>
      </c>
      <c r="V706" s="2">
        <v>147</v>
      </c>
      <c r="W706" s="2">
        <v>0</v>
      </c>
      <c r="X706" s="2">
        <v>2</v>
      </c>
      <c r="Y706" s="75">
        <v>7</v>
      </c>
      <c r="Z706" s="2">
        <v>221</v>
      </c>
      <c r="AA706" s="2">
        <v>1</v>
      </c>
      <c r="AB706" s="2">
        <v>1</v>
      </c>
      <c r="AC706" s="75">
        <v>6</v>
      </c>
      <c r="AD706" s="2">
        <v>15896</v>
      </c>
      <c r="AE706" s="3">
        <f t="shared" si="11"/>
        <v>0.14330649219929542</v>
      </c>
      <c r="AF706" s="1">
        <v>0</v>
      </c>
      <c r="AG706" s="1" t="s">
        <v>44</v>
      </c>
      <c r="AH706" s="1" t="s">
        <v>45</v>
      </c>
      <c r="AI706" s="1">
        <v>2.87</v>
      </c>
      <c r="AJ706" s="1">
        <v>0</v>
      </c>
      <c r="AK706" s="1" t="s">
        <v>46</v>
      </c>
      <c r="AL706" s="1">
        <v>3</v>
      </c>
      <c r="AM706" s="1">
        <v>6</v>
      </c>
      <c r="AN706" s="1">
        <v>0</v>
      </c>
    </row>
    <row r="707" spans="1:40" hidden="1" x14ac:dyDescent="0.25">
      <c r="A707" s="1">
        <v>50223</v>
      </c>
      <c r="B707" s="1" t="s">
        <v>722</v>
      </c>
      <c r="C707" s="1">
        <v>50</v>
      </c>
      <c r="D707" s="1" t="s">
        <v>717</v>
      </c>
      <c r="E707" s="2">
        <v>1809</v>
      </c>
      <c r="F707" s="2">
        <v>54</v>
      </c>
      <c r="G707" s="2">
        <v>0</v>
      </c>
      <c r="H707" s="2">
        <v>0</v>
      </c>
      <c r="I707" s="75">
        <v>1</v>
      </c>
      <c r="J707">
        <v>32</v>
      </c>
      <c r="K707">
        <v>0</v>
      </c>
      <c r="L707">
        <v>0</v>
      </c>
      <c r="M707">
        <v>0</v>
      </c>
      <c r="N707">
        <v>77</v>
      </c>
      <c r="O707">
        <v>0</v>
      </c>
      <c r="P707">
        <v>0</v>
      </c>
      <c r="Q707">
        <v>5</v>
      </c>
      <c r="R707" s="2">
        <v>416</v>
      </c>
      <c r="S707" s="2">
        <v>2</v>
      </c>
      <c r="T707" s="2">
        <v>8</v>
      </c>
      <c r="U707" s="75">
        <v>19</v>
      </c>
      <c r="V707" s="2">
        <v>162</v>
      </c>
      <c r="W707" s="2">
        <v>0</v>
      </c>
      <c r="X707" s="2">
        <v>1</v>
      </c>
      <c r="Y707" s="75">
        <v>4</v>
      </c>
      <c r="Z707" s="2">
        <v>75</v>
      </c>
      <c r="AA707" s="2">
        <v>0</v>
      </c>
      <c r="AB707" s="2">
        <v>0</v>
      </c>
      <c r="AC707" s="75">
        <v>0</v>
      </c>
      <c r="AD707" s="2">
        <v>7825</v>
      </c>
      <c r="AE707" s="3">
        <f t="shared" si="11"/>
        <v>0.23118210862619809</v>
      </c>
      <c r="AF707" s="1">
        <v>0</v>
      </c>
      <c r="AG707" s="1" t="s">
        <v>40</v>
      </c>
      <c r="AH707" s="1" t="s">
        <v>45</v>
      </c>
      <c r="AI707" s="1">
        <v>2.87</v>
      </c>
      <c r="AJ707" s="1">
        <v>0</v>
      </c>
      <c r="AK707" s="1" t="s">
        <v>46</v>
      </c>
      <c r="AL707" s="1">
        <v>2</v>
      </c>
      <c r="AM707" s="1">
        <v>4</v>
      </c>
      <c r="AN707" s="1">
        <v>0</v>
      </c>
    </row>
    <row r="708" spans="1:40" hidden="1" x14ac:dyDescent="0.25">
      <c r="A708" s="1">
        <v>50226</v>
      </c>
      <c r="B708" s="1" t="s">
        <v>723</v>
      </c>
      <c r="C708" s="1">
        <v>50</v>
      </c>
      <c r="D708" s="1" t="s">
        <v>717</v>
      </c>
      <c r="E708" s="2">
        <v>4626</v>
      </c>
      <c r="F708" s="2">
        <v>98</v>
      </c>
      <c r="G708" s="2">
        <v>0</v>
      </c>
      <c r="H708" s="2">
        <v>3</v>
      </c>
      <c r="I708" s="75">
        <v>5</v>
      </c>
      <c r="J708">
        <v>77</v>
      </c>
      <c r="K708">
        <v>0</v>
      </c>
      <c r="L708">
        <v>2</v>
      </c>
      <c r="M708">
        <v>8</v>
      </c>
      <c r="N708">
        <v>147</v>
      </c>
      <c r="O708">
        <v>0</v>
      </c>
      <c r="P708">
        <v>12</v>
      </c>
      <c r="Q708">
        <v>34</v>
      </c>
      <c r="R708" s="2">
        <v>1405</v>
      </c>
      <c r="S708" s="2">
        <v>0</v>
      </c>
      <c r="T708" s="2">
        <v>38</v>
      </c>
      <c r="U708" s="75">
        <v>43</v>
      </c>
      <c r="V708" s="2">
        <v>382</v>
      </c>
      <c r="W708" s="2">
        <v>0</v>
      </c>
      <c r="X708" s="2">
        <v>10</v>
      </c>
      <c r="Y708" s="75">
        <v>24</v>
      </c>
      <c r="Z708" s="2">
        <v>203</v>
      </c>
      <c r="AA708" s="2">
        <v>0</v>
      </c>
      <c r="AB708" s="2">
        <v>8</v>
      </c>
      <c r="AC708" s="75">
        <v>7</v>
      </c>
      <c r="AD708" s="2">
        <v>25201</v>
      </c>
      <c r="AE708" s="3">
        <f t="shared" si="11"/>
        <v>0.18356414427998888</v>
      </c>
      <c r="AF708" s="1">
        <v>0</v>
      </c>
      <c r="AG708" s="1" t="s">
        <v>44</v>
      </c>
      <c r="AH708" s="1" t="s">
        <v>45</v>
      </c>
      <c r="AI708" s="1">
        <v>2.87</v>
      </c>
      <c r="AJ708" s="1">
        <v>0</v>
      </c>
      <c r="AK708" s="1" t="s">
        <v>46</v>
      </c>
      <c r="AL708" s="1">
        <v>24</v>
      </c>
      <c r="AM708" s="1">
        <v>49</v>
      </c>
      <c r="AN708" s="1">
        <v>0</v>
      </c>
    </row>
    <row r="709" spans="1:40" hidden="1" x14ac:dyDescent="0.25">
      <c r="A709" s="1">
        <v>50245</v>
      </c>
      <c r="B709" s="1" t="s">
        <v>724</v>
      </c>
      <c r="C709" s="1">
        <v>50</v>
      </c>
      <c r="D709" s="1" t="s">
        <v>717</v>
      </c>
      <c r="E709" s="2">
        <v>227</v>
      </c>
      <c r="F709" s="2">
        <v>2</v>
      </c>
      <c r="G709" s="2">
        <v>0</v>
      </c>
      <c r="H709" s="2">
        <v>0</v>
      </c>
      <c r="I709" s="75">
        <v>0</v>
      </c>
      <c r="J709">
        <v>1</v>
      </c>
      <c r="K709">
        <v>0</v>
      </c>
      <c r="L709">
        <v>0</v>
      </c>
      <c r="M709">
        <v>0</v>
      </c>
      <c r="N709">
        <v>13</v>
      </c>
      <c r="O709">
        <v>0</v>
      </c>
      <c r="P709">
        <v>0</v>
      </c>
      <c r="Q709">
        <v>0</v>
      </c>
      <c r="R709" s="2">
        <v>86</v>
      </c>
      <c r="S709" s="2">
        <v>0</v>
      </c>
      <c r="T709" s="2">
        <v>0</v>
      </c>
      <c r="U709" s="75">
        <v>1</v>
      </c>
      <c r="V709" s="2">
        <v>12</v>
      </c>
      <c r="W709" s="2">
        <v>0</v>
      </c>
      <c r="X709" s="2">
        <v>0</v>
      </c>
      <c r="Y709" s="75">
        <v>0</v>
      </c>
      <c r="Z709" s="2">
        <v>10</v>
      </c>
      <c r="AA709" s="2">
        <v>0</v>
      </c>
      <c r="AB709" s="2">
        <v>0</v>
      </c>
      <c r="AC709" s="75">
        <v>0</v>
      </c>
      <c r="AD709" s="2">
        <v>1905</v>
      </c>
      <c r="AE709" s="3">
        <f t="shared" si="11"/>
        <v>0.11916010498687664</v>
      </c>
      <c r="AF709" s="1">
        <v>0</v>
      </c>
      <c r="AG709" s="1" t="s">
        <v>44</v>
      </c>
      <c r="AH709" s="1" t="s">
        <v>45</v>
      </c>
      <c r="AI709" s="1">
        <v>2.87</v>
      </c>
      <c r="AJ709" s="1">
        <v>0</v>
      </c>
      <c r="AK709" s="1" t="s">
        <v>46</v>
      </c>
      <c r="AL709" s="1">
        <v>1</v>
      </c>
      <c r="AM709" s="1">
        <v>1</v>
      </c>
      <c r="AN709" s="1">
        <v>0</v>
      </c>
    </row>
    <row r="710" spans="1:40" hidden="1" x14ac:dyDescent="0.25">
      <c r="A710" s="1">
        <v>50251</v>
      </c>
      <c r="B710" s="1" t="s">
        <v>725</v>
      </c>
      <c r="C710" s="1">
        <v>50</v>
      </c>
      <c r="D710" s="1" t="s">
        <v>717</v>
      </c>
      <c r="E710" s="2">
        <v>4123</v>
      </c>
      <c r="F710" s="2">
        <v>51</v>
      </c>
      <c r="G710" s="2">
        <v>0</v>
      </c>
      <c r="H710" s="2">
        <v>0</v>
      </c>
      <c r="I710" s="75">
        <v>0</v>
      </c>
      <c r="J710">
        <v>43</v>
      </c>
      <c r="K710">
        <v>0</v>
      </c>
      <c r="L710">
        <v>1</v>
      </c>
      <c r="M710">
        <v>0</v>
      </c>
      <c r="N710">
        <v>100</v>
      </c>
      <c r="O710">
        <v>0</v>
      </c>
      <c r="P710">
        <v>4</v>
      </c>
      <c r="Q710">
        <v>1</v>
      </c>
      <c r="R710" s="2">
        <v>1259</v>
      </c>
      <c r="S710" s="2">
        <v>0</v>
      </c>
      <c r="T710" s="2">
        <v>61</v>
      </c>
      <c r="U710" s="75">
        <v>44</v>
      </c>
      <c r="V710" s="2">
        <v>250</v>
      </c>
      <c r="W710" s="2">
        <v>0</v>
      </c>
      <c r="X710" s="2">
        <v>18</v>
      </c>
      <c r="Y710" s="75">
        <v>11</v>
      </c>
      <c r="Z710" s="2">
        <v>291</v>
      </c>
      <c r="AA710" s="2">
        <v>0</v>
      </c>
      <c r="AB710" s="2">
        <v>9</v>
      </c>
      <c r="AC710" s="75">
        <v>7</v>
      </c>
      <c r="AD710" s="2">
        <v>8665</v>
      </c>
      <c r="AE710" s="3">
        <f t="shared" si="11"/>
        <v>0.47582227351413736</v>
      </c>
      <c r="AF710" s="1">
        <v>0</v>
      </c>
      <c r="AG710" s="1" t="s">
        <v>44</v>
      </c>
      <c r="AH710" s="1" t="s">
        <v>41</v>
      </c>
      <c r="AI710" s="1">
        <v>2.87</v>
      </c>
      <c r="AJ710" s="1">
        <v>0</v>
      </c>
      <c r="AK710" s="1" t="s">
        <v>46</v>
      </c>
      <c r="AL710" s="1">
        <v>6</v>
      </c>
      <c r="AM710" s="1">
        <v>4</v>
      </c>
      <c r="AN710" s="1">
        <v>0</v>
      </c>
    </row>
    <row r="711" spans="1:40" hidden="1" x14ac:dyDescent="0.25">
      <c r="A711" s="1">
        <v>50270</v>
      </c>
      <c r="B711" s="1" t="s">
        <v>726</v>
      </c>
      <c r="C711" s="1">
        <v>50</v>
      </c>
      <c r="D711" s="1" t="s">
        <v>717</v>
      </c>
      <c r="E711" s="2">
        <v>2099</v>
      </c>
      <c r="F711" s="2">
        <v>19</v>
      </c>
      <c r="G711" s="2">
        <v>0</v>
      </c>
      <c r="H711" s="2">
        <v>0</v>
      </c>
      <c r="I711" s="75">
        <v>0</v>
      </c>
      <c r="J711">
        <v>17</v>
      </c>
      <c r="K711">
        <v>0</v>
      </c>
      <c r="L711">
        <v>0</v>
      </c>
      <c r="M711">
        <v>0</v>
      </c>
      <c r="N711">
        <v>54</v>
      </c>
      <c r="O711">
        <v>0</v>
      </c>
      <c r="P711">
        <v>0</v>
      </c>
      <c r="Q711">
        <v>2</v>
      </c>
      <c r="R711" s="2">
        <v>434</v>
      </c>
      <c r="S711" s="2">
        <v>0</v>
      </c>
      <c r="T711" s="2">
        <v>13</v>
      </c>
      <c r="U711" s="75">
        <v>5</v>
      </c>
      <c r="V711" s="2">
        <v>125</v>
      </c>
      <c r="W711" s="2">
        <v>0</v>
      </c>
      <c r="X711" s="2">
        <v>0</v>
      </c>
      <c r="Y711" s="75">
        <v>4</v>
      </c>
      <c r="Z711" s="2">
        <v>91</v>
      </c>
      <c r="AA711" s="2">
        <v>0</v>
      </c>
      <c r="AB711" s="2">
        <v>4</v>
      </c>
      <c r="AC711" s="75">
        <v>0</v>
      </c>
      <c r="AD711" s="2">
        <v>4341</v>
      </c>
      <c r="AE711" s="3">
        <f t="shared" si="11"/>
        <v>0.48352914075097903</v>
      </c>
      <c r="AF711" s="1">
        <v>0</v>
      </c>
      <c r="AG711" s="1" t="s">
        <v>44</v>
      </c>
      <c r="AH711" s="1" t="s">
        <v>45</v>
      </c>
      <c r="AI711" s="1">
        <v>2.87</v>
      </c>
      <c r="AJ711" s="1">
        <v>0</v>
      </c>
      <c r="AK711" s="1" t="s">
        <v>46</v>
      </c>
      <c r="AL711" s="1">
        <v>1</v>
      </c>
      <c r="AM711" s="1">
        <v>1</v>
      </c>
      <c r="AN711" s="1">
        <v>0</v>
      </c>
    </row>
    <row r="712" spans="1:40" hidden="1" x14ac:dyDescent="0.25">
      <c r="A712" s="1">
        <v>50287</v>
      </c>
      <c r="B712" s="1" t="s">
        <v>727</v>
      </c>
      <c r="C712" s="1">
        <v>50</v>
      </c>
      <c r="D712" s="1" t="s">
        <v>717</v>
      </c>
      <c r="E712" s="2">
        <v>2612</v>
      </c>
      <c r="F712" s="2">
        <v>38</v>
      </c>
      <c r="G712" s="2">
        <v>0</v>
      </c>
      <c r="H712" s="2">
        <v>0</v>
      </c>
      <c r="I712" s="75">
        <v>3</v>
      </c>
      <c r="J712">
        <v>45</v>
      </c>
      <c r="K712">
        <v>0</v>
      </c>
      <c r="L712">
        <v>1</v>
      </c>
      <c r="M712">
        <v>3</v>
      </c>
      <c r="N712">
        <v>151</v>
      </c>
      <c r="O712">
        <v>0</v>
      </c>
      <c r="P712">
        <v>5</v>
      </c>
      <c r="Q712">
        <v>4</v>
      </c>
      <c r="R712" s="2">
        <v>907</v>
      </c>
      <c r="S712" s="2">
        <v>0</v>
      </c>
      <c r="T712" s="2">
        <v>24</v>
      </c>
      <c r="U712" s="75">
        <v>23</v>
      </c>
      <c r="V712" s="2">
        <v>255</v>
      </c>
      <c r="W712" s="2">
        <v>0</v>
      </c>
      <c r="X712" s="2">
        <v>8</v>
      </c>
      <c r="Y712" s="75">
        <v>7</v>
      </c>
      <c r="Z712" s="2">
        <v>137</v>
      </c>
      <c r="AA712" s="2">
        <v>0</v>
      </c>
      <c r="AB712" s="2">
        <v>2</v>
      </c>
      <c r="AC712" s="75">
        <v>7</v>
      </c>
      <c r="AD712" s="2">
        <v>13347</v>
      </c>
      <c r="AE712" s="3">
        <f t="shared" si="11"/>
        <v>0.19569940810669065</v>
      </c>
      <c r="AF712" s="1">
        <v>0</v>
      </c>
      <c r="AG712" s="1" t="s">
        <v>44</v>
      </c>
      <c r="AH712" s="1" t="s">
        <v>45</v>
      </c>
      <c r="AI712" s="1">
        <v>2.87</v>
      </c>
      <c r="AJ712" s="1">
        <v>0</v>
      </c>
      <c r="AK712" s="1" t="s">
        <v>46</v>
      </c>
      <c r="AL712" s="1">
        <v>10</v>
      </c>
      <c r="AM712" s="1">
        <v>6</v>
      </c>
      <c r="AN712" s="1">
        <v>0</v>
      </c>
    </row>
    <row r="713" spans="1:40" hidden="1" x14ac:dyDescent="0.25">
      <c r="A713" s="1">
        <v>50313</v>
      </c>
      <c r="B713" s="1" t="s">
        <v>98</v>
      </c>
      <c r="C713" s="1">
        <v>50</v>
      </c>
      <c r="D713" s="1" t="s">
        <v>717</v>
      </c>
      <c r="E713" s="2">
        <v>23359</v>
      </c>
      <c r="F713" s="2">
        <v>360</v>
      </c>
      <c r="G713" s="2">
        <v>1</v>
      </c>
      <c r="H713" s="2">
        <v>5</v>
      </c>
      <c r="I713" s="75">
        <v>5</v>
      </c>
      <c r="J713">
        <v>281</v>
      </c>
      <c r="K713">
        <v>0</v>
      </c>
      <c r="L713">
        <v>5</v>
      </c>
      <c r="M713">
        <v>2</v>
      </c>
      <c r="N713">
        <v>1071</v>
      </c>
      <c r="O713">
        <v>0</v>
      </c>
      <c r="P713">
        <v>76</v>
      </c>
      <c r="Q713">
        <v>63</v>
      </c>
      <c r="R713" s="2">
        <v>8134</v>
      </c>
      <c r="S713" s="2">
        <v>6</v>
      </c>
      <c r="T713" s="2">
        <v>204</v>
      </c>
      <c r="U713" s="75">
        <v>285</v>
      </c>
      <c r="V713" s="2">
        <v>1844</v>
      </c>
      <c r="W713" s="2">
        <v>0</v>
      </c>
      <c r="X713" s="2">
        <v>55</v>
      </c>
      <c r="Y713" s="75">
        <v>40</v>
      </c>
      <c r="Z713" s="2">
        <v>992</v>
      </c>
      <c r="AA713" s="2">
        <v>0</v>
      </c>
      <c r="AB713" s="2">
        <v>45</v>
      </c>
      <c r="AC713" s="75">
        <v>47</v>
      </c>
      <c r="AD713" s="2">
        <v>76058</v>
      </c>
      <c r="AE713" s="3">
        <f t="shared" si="11"/>
        <v>0.30712088143259092</v>
      </c>
      <c r="AF713" s="1">
        <v>0</v>
      </c>
      <c r="AG713" s="1" t="s">
        <v>44</v>
      </c>
      <c r="AH713" s="1" t="s">
        <v>45</v>
      </c>
      <c r="AI713" s="1">
        <v>2.87</v>
      </c>
      <c r="AJ713" s="1">
        <v>0</v>
      </c>
      <c r="AK713" s="1" t="s">
        <v>46</v>
      </c>
      <c r="AL713" s="1">
        <v>63</v>
      </c>
      <c r="AM713" s="1">
        <v>286</v>
      </c>
      <c r="AN713" s="1">
        <v>1</v>
      </c>
    </row>
    <row r="714" spans="1:40" hidden="1" x14ac:dyDescent="0.25">
      <c r="A714" s="1">
        <v>50318</v>
      </c>
      <c r="B714" s="1" t="s">
        <v>699</v>
      </c>
      <c r="C714" s="1">
        <v>50</v>
      </c>
      <c r="D714" s="1" t="s">
        <v>717</v>
      </c>
      <c r="E714" s="2">
        <v>2084</v>
      </c>
      <c r="F714" s="2">
        <v>32</v>
      </c>
      <c r="G714" s="2">
        <v>0</v>
      </c>
      <c r="H714" s="2">
        <v>0</v>
      </c>
      <c r="I714" s="75">
        <v>2</v>
      </c>
      <c r="J714">
        <v>30</v>
      </c>
      <c r="K714">
        <v>0</v>
      </c>
      <c r="L714">
        <v>0</v>
      </c>
      <c r="M714">
        <v>0</v>
      </c>
      <c r="N714">
        <v>91</v>
      </c>
      <c r="O714">
        <v>0</v>
      </c>
      <c r="P714">
        <v>5</v>
      </c>
      <c r="Q714">
        <v>1</v>
      </c>
      <c r="R714" s="2">
        <v>464</v>
      </c>
      <c r="S714" s="2">
        <v>0</v>
      </c>
      <c r="T714" s="2">
        <v>13</v>
      </c>
      <c r="U714" s="75">
        <v>12</v>
      </c>
      <c r="V714" s="2">
        <v>170</v>
      </c>
      <c r="W714" s="2">
        <v>0</v>
      </c>
      <c r="X714" s="2">
        <v>4</v>
      </c>
      <c r="Y714" s="75">
        <v>1</v>
      </c>
      <c r="Z714" s="2">
        <v>157</v>
      </c>
      <c r="AA714" s="2">
        <v>0</v>
      </c>
      <c r="AB714" s="2">
        <v>6</v>
      </c>
      <c r="AC714" s="75">
        <v>17</v>
      </c>
      <c r="AD714" s="2">
        <v>15593</v>
      </c>
      <c r="AE714" s="3">
        <f t="shared" si="11"/>
        <v>0.1336497146155326</v>
      </c>
      <c r="AF714" s="1">
        <v>0</v>
      </c>
      <c r="AG714" s="1" t="s">
        <v>44</v>
      </c>
      <c r="AH714" s="1" t="s">
        <v>45</v>
      </c>
      <c r="AI714" s="1">
        <v>2.87</v>
      </c>
      <c r="AJ714" s="1">
        <v>0</v>
      </c>
      <c r="AK714" s="1" t="s">
        <v>46</v>
      </c>
      <c r="AL714" s="1">
        <v>34</v>
      </c>
      <c r="AM714" s="1">
        <v>28</v>
      </c>
      <c r="AN714" s="1">
        <v>0</v>
      </c>
    </row>
    <row r="715" spans="1:40" hidden="1" x14ac:dyDescent="0.25">
      <c r="A715" s="1">
        <v>50325</v>
      </c>
      <c r="B715" s="1" t="s">
        <v>728</v>
      </c>
      <c r="C715" s="1">
        <v>50</v>
      </c>
      <c r="D715" s="1" t="s">
        <v>717</v>
      </c>
      <c r="E715" s="2">
        <v>3679</v>
      </c>
      <c r="F715" s="2">
        <v>87</v>
      </c>
      <c r="G715" s="2">
        <v>0</v>
      </c>
      <c r="H715" s="2">
        <v>40</v>
      </c>
      <c r="I715" s="75">
        <v>3</v>
      </c>
      <c r="J715">
        <v>49</v>
      </c>
      <c r="K715">
        <v>0</v>
      </c>
      <c r="L715">
        <v>47</v>
      </c>
      <c r="M715">
        <v>0</v>
      </c>
      <c r="N715">
        <v>123</v>
      </c>
      <c r="O715">
        <v>0</v>
      </c>
      <c r="P715">
        <v>169</v>
      </c>
      <c r="Q715">
        <v>8</v>
      </c>
      <c r="R715" s="2">
        <v>1091</v>
      </c>
      <c r="S715" s="2">
        <v>3</v>
      </c>
      <c r="T715" s="2">
        <v>540</v>
      </c>
      <c r="U715" s="75">
        <v>30</v>
      </c>
      <c r="V715" s="2">
        <v>227</v>
      </c>
      <c r="W715" s="2">
        <v>0</v>
      </c>
      <c r="X715" s="2">
        <v>239</v>
      </c>
      <c r="Y715" s="75">
        <v>2</v>
      </c>
      <c r="Z715" s="2">
        <v>60</v>
      </c>
      <c r="AA715" s="2">
        <v>0</v>
      </c>
      <c r="AB715" s="2">
        <v>34</v>
      </c>
      <c r="AC715" s="75">
        <v>2</v>
      </c>
      <c r="AD715" s="2">
        <v>7573</v>
      </c>
      <c r="AE715" s="3">
        <f t="shared" si="11"/>
        <v>0.48580483295919713</v>
      </c>
      <c r="AF715" s="1">
        <v>0</v>
      </c>
      <c r="AG715" s="1" t="s">
        <v>44</v>
      </c>
      <c r="AH715" s="1" t="s">
        <v>41</v>
      </c>
      <c r="AI715" s="1">
        <v>2.87</v>
      </c>
      <c r="AJ715" s="1">
        <v>0</v>
      </c>
      <c r="AK715" s="1" t="s">
        <v>46</v>
      </c>
      <c r="AL715" s="1">
        <v>24</v>
      </c>
      <c r="AM715" s="1">
        <v>22</v>
      </c>
      <c r="AN715" s="1">
        <v>0</v>
      </c>
    </row>
    <row r="716" spans="1:40" hidden="1" x14ac:dyDescent="0.25">
      <c r="A716" s="1">
        <v>50330</v>
      </c>
      <c r="B716" s="1" t="s">
        <v>729</v>
      </c>
      <c r="C716" s="1">
        <v>50</v>
      </c>
      <c r="D716" s="1" t="s">
        <v>717</v>
      </c>
      <c r="E716" s="2">
        <v>3762</v>
      </c>
      <c r="F716" s="2">
        <v>38</v>
      </c>
      <c r="G716" s="2">
        <v>0</v>
      </c>
      <c r="H716" s="2">
        <v>1</v>
      </c>
      <c r="I716" s="75">
        <v>1</v>
      </c>
      <c r="J716">
        <v>55</v>
      </c>
      <c r="K716">
        <v>0</v>
      </c>
      <c r="L716">
        <v>0</v>
      </c>
      <c r="M716">
        <v>1</v>
      </c>
      <c r="N716">
        <v>231</v>
      </c>
      <c r="O716">
        <v>0</v>
      </c>
      <c r="P716">
        <v>24</v>
      </c>
      <c r="Q716">
        <v>8</v>
      </c>
      <c r="R716" s="2">
        <v>1349</v>
      </c>
      <c r="S716" s="2">
        <v>0</v>
      </c>
      <c r="T716" s="2">
        <v>105</v>
      </c>
      <c r="U716" s="75">
        <v>34</v>
      </c>
      <c r="V716" s="2">
        <v>352</v>
      </c>
      <c r="W716" s="2">
        <v>0</v>
      </c>
      <c r="X716" s="2">
        <v>26</v>
      </c>
      <c r="Y716" s="75">
        <v>9</v>
      </c>
      <c r="Z716" s="2">
        <v>197</v>
      </c>
      <c r="AA716" s="2">
        <v>0</v>
      </c>
      <c r="AB716" s="2">
        <v>18</v>
      </c>
      <c r="AC716" s="75">
        <v>7</v>
      </c>
      <c r="AD716" s="2">
        <v>12370</v>
      </c>
      <c r="AE716" s="3">
        <f t="shared" si="11"/>
        <v>0.30412287793047699</v>
      </c>
      <c r="AF716" s="1">
        <v>0</v>
      </c>
      <c r="AG716" s="1" t="s">
        <v>44</v>
      </c>
      <c r="AH716" s="1" t="s">
        <v>41</v>
      </c>
      <c r="AI716" s="1">
        <v>2.87</v>
      </c>
      <c r="AJ716" s="1">
        <v>0</v>
      </c>
      <c r="AK716" s="1" t="s">
        <v>46</v>
      </c>
      <c r="AL716" s="1">
        <v>4</v>
      </c>
      <c r="AM716" s="1">
        <v>17</v>
      </c>
      <c r="AN716" s="1">
        <v>0</v>
      </c>
    </row>
    <row r="717" spans="1:40" hidden="1" x14ac:dyDescent="0.25">
      <c r="A717" s="1">
        <v>50350</v>
      </c>
      <c r="B717" s="1" t="s">
        <v>730</v>
      </c>
      <c r="C717" s="1">
        <v>50</v>
      </c>
      <c r="D717" s="1" t="s">
        <v>717</v>
      </c>
      <c r="E717" s="2">
        <v>3954</v>
      </c>
      <c r="F717" s="2">
        <v>92</v>
      </c>
      <c r="G717" s="2">
        <v>0</v>
      </c>
      <c r="H717" s="2">
        <v>3</v>
      </c>
      <c r="I717" s="75">
        <v>0</v>
      </c>
      <c r="J717">
        <v>83</v>
      </c>
      <c r="K717">
        <v>0</v>
      </c>
      <c r="L717">
        <v>1</v>
      </c>
      <c r="M717">
        <v>1</v>
      </c>
      <c r="N717">
        <v>246</v>
      </c>
      <c r="O717">
        <v>0</v>
      </c>
      <c r="P717">
        <v>27</v>
      </c>
      <c r="Q717">
        <v>8</v>
      </c>
      <c r="R717" s="2">
        <v>2015</v>
      </c>
      <c r="S717" s="2">
        <v>2</v>
      </c>
      <c r="T717" s="2">
        <v>128</v>
      </c>
      <c r="U717" s="75">
        <v>39</v>
      </c>
      <c r="V717" s="2">
        <v>309</v>
      </c>
      <c r="W717" s="2">
        <v>0</v>
      </c>
      <c r="X717" s="2">
        <v>16</v>
      </c>
      <c r="Y717" s="75">
        <v>11</v>
      </c>
      <c r="Z717" s="2">
        <v>181</v>
      </c>
      <c r="AA717" s="2">
        <v>0</v>
      </c>
      <c r="AB717" s="2">
        <v>11</v>
      </c>
      <c r="AC717" s="75">
        <v>4</v>
      </c>
      <c r="AD717" s="2">
        <v>29267</v>
      </c>
      <c r="AE717" s="3">
        <f t="shared" si="11"/>
        <v>0.13510096695937404</v>
      </c>
      <c r="AF717" s="1">
        <v>0</v>
      </c>
      <c r="AG717" s="1" t="s">
        <v>44</v>
      </c>
      <c r="AH717" s="1" t="s">
        <v>45</v>
      </c>
      <c r="AI717" s="1">
        <v>2.87</v>
      </c>
      <c r="AJ717" s="1">
        <v>0</v>
      </c>
      <c r="AK717" s="1" t="s">
        <v>46</v>
      </c>
      <c r="AL717" s="1">
        <v>21</v>
      </c>
      <c r="AM717" s="1">
        <v>13</v>
      </c>
      <c r="AN717" s="1">
        <v>0</v>
      </c>
    </row>
    <row r="718" spans="1:40" hidden="1" x14ac:dyDescent="0.25">
      <c r="A718" s="1">
        <v>50370</v>
      </c>
      <c r="B718" s="1" t="s">
        <v>731</v>
      </c>
      <c r="C718" s="1">
        <v>50</v>
      </c>
      <c r="D718" s="1" t="s">
        <v>717</v>
      </c>
      <c r="E718" s="2">
        <v>2039</v>
      </c>
      <c r="F718" s="2">
        <v>66</v>
      </c>
      <c r="G718" s="2">
        <v>0</v>
      </c>
      <c r="H718" s="2">
        <v>1</v>
      </c>
      <c r="I718" s="75">
        <v>0</v>
      </c>
      <c r="J718">
        <v>55</v>
      </c>
      <c r="K718">
        <v>0</v>
      </c>
      <c r="L718">
        <v>2</v>
      </c>
      <c r="M718">
        <v>0</v>
      </c>
      <c r="N718">
        <v>161</v>
      </c>
      <c r="O718">
        <v>0</v>
      </c>
      <c r="P718">
        <v>43</v>
      </c>
      <c r="Q718">
        <v>9</v>
      </c>
      <c r="R718" s="2">
        <v>1220</v>
      </c>
      <c r="S718" s="2">
        <v>0</v>
      </c>
      <c r="T718" s="2">
        <v>154</v>
      </c>
      <c r="U718" s="75">
        <v>34</v>
      </c>
      <c r="V718" s="2">
        <v>247</v>
      </c>
      <c r="W718" s="2">
        <v>0</v>
      </c>
      <c r="X718" s="2">
        <v>24</v>
      </c>
      <c r="Y718" s="75">
        <v>6</v>
      </c>
      <c r="Z718" s="2">
        <v>155</v>
      </c>
      <c r="AA718" s="2">
        <v>0</v>
      </c>
      <c r="AB718" s="2">
        <v>29</v>
      </c>
      <c r="AC718" s="75">
        <v>12</v>
      </c>
      <c r="AD718" s="2">
        <v>10124</v>
      </c>
      <c r="AE718" s="3">
        <f t="shared" si="11"/>
        <v>0.20140260766495457</v>
      </c>
      <c r="AF718" s="1">
        <v>0</v>
      </c>
      <c r="AG718" s="1" t="s">
        <v>40</v>
      </c>
      <c r="AH718" s="1" t="s">
        <v>45</v>
      </c>
      <c r="AI718" s="1">
        <v>2.87</v>
      </c>
      <c r="AJ718" s="1">
        <v>0</v>
      </c>
      <c r="AK718" s="1" t="s">
        <v>46</v>
      </c>
      <c r="AL718" s="1">
        <v>13</v>
      </c>
      <c r="AM718" s="1">
        <v>21</v>
      </c>
      <c r="AN718" s="1">
        <v>0</v>
      </c>
    </row>
    <row r="719" spans="1:40" hidden="1" x14ac:dyDescent="0.25">
      <c r="A719" s="1">
        <v>50400</v>
      </c>
      <c r="B719" s="1" t="s">
        <v>732</v>
      </c>
      <c r="C719" s="1">
        <v>50</v>
      </c>
      <c r="D719" s="1" t="s">
        <v>717</v>
      </c>
      <c r="E719" s="2">
        <v>4668</v>
      </c>
      <c r="F719" s="2">
        <v>53</v>
      </c>
      <c r="G719" s="2">
        <v>0</v>
      </c>
      <c r="H719" s="2">
        <v>1</v>
      </c>
      <c r="I719" s="75">
        <v>2</v>
      </c>
      <c r="J719">
        <v>42</v>
      </c>
      <c r="K719">
        <v>0</v>
      </c>
      <c r="L719">
        <v>1</v>
      </c>
      <c r="M719">
        <v>3</v>
      </c>
      <c r="N719">
        <v>151</v>
      </c>
      <c r="O719">
        <v>0</v>
      </c>
      <c r="P719">
        <v>39</v>
      </c>
      <c r="Q719">
        <v>6</v>
      </c>
      <c r="R719" s="2">
        <v>1253</v>
      </c>
      <c r="S719" s="2">
        <v>0</v>
      </c>
      <c r="T719" s="2">
        <v>88</v>
      </c>
      <c r="U719" s="75">
        <v>56</v>
      </c>
      <c r="V719" s="2">
        <v>354</v>
      </c>
      <c r="W719" s="2">
        <v>0</v>
      </c>
      <c r="X719" s="2">
        <v>14</v>
      </c>
      <c r="Y719" s="75">
        <v>10</v>
      </c>
      <c r="Z719" s="2">
        <v>166</v>
      </c>
      <c r="AA719" s="2">
        <v>0</v>
      </c>
      <c r="AB719" s="2">
        <v>22</v>
      </c>
      <c r="AC719" s="75">
        <v>5</v>
      </c>
      <c r="AD719" s="2">
        <v>12550</v>
      </c>
      <c r="AE719" s="3">
        <f t="shared" si="11"/>
        <v>0.37195219123505974</v>
      </c>
      <c r="AF719" s="1">
        <v>0</v>
      </c>
      <c r="AG719" s="1" t="s">
        <v>44</v>
      </c>
      <c r="AH719" s="1" t="s">
        <v>41</v>
      </c>
      <c r="AI719" s="1">
        <v>2.87</v>
      </c>
      <c r="AJ719" s="1">
        <v>0</v>
      </c>
      <c r="AK719" s="1" t="s">
        <v>46</v>
      </c>
      <c r="AL719" s="1">
        <v>1</v>
      </c>
      <c r="AM719" s="1">
        <v>7</v>
      </c>
      <c r="AN719" s="1">
        <v>0</v>
      </c>
    </row>
    <row r="720" spans="1:40" hidden="1" x14ac:dyDescent="0.25">
      <c r="A720" s="1">
        <v>50450</v>
      </c>
      <c r="B720" s="1" t="s">
        <v>733</v>
      </c>
      <c r="C720" s="1">
        <v>50</v>
      </c>
      <c r="D720" s="1" t="s">
        <v>717</v>
      </c>
      <c r="E720" s="2">
        <v>4534</v>
      </c>
      <c r="F720" s="2">
        <v>75</v>
      </c>
      <c r="G720" s="2">
        <v>0</v>
      </c>
      <c r="H720" s="2">
        <v>9</v>
      </c>
      <c r="I720" s="75">
        <v>3</v>
      </c>
      <c r="J720">
        <v>80</v>
      </c>
      <c r="K720">
        <v>0</v>
      </c>
      <c r="L720">
        <v>12</v>
      </c>
      <c r="M720">
        <v>1</v>
      </c>
      <c r="N720">
        <v>249</v>
      </c>
      <c r="O720">
        <v>0</v>
      </c>
      <c r="P720">
        <v>103</v>
      </c>
      <c r="Q720">
        <v>20</v>
      </c>
      <c r="R720" s="2">
        <v>1949</v>
      </c>
      <c r="S720" s="2">
        <v>1</v>
      </c>
      <c r="T720" s="2">
        <v>258</v>
      </c>
      <c r="U720" s="75">
        <v>92</v>
      </c>
      <c r="V720" s="2">
        <v>283</v>
      </c>
      <c r="W720" s="2">
        <v>0</v>
      </c>
      <c r="X720" s="2">
        <v>24</v>
      </c>
      <c r="Y720" s="75">
        <v>19</v>
      </c>
      <c r="Z720" s="2">
        <v>200</v>
      </c>
      <c r="AA720" s="2">
        <v>0</v>
      </c>
      <c r="AB720" s="2">
        <v>25</v>
      </c>
      <c r="AC720" s="75">
        <v>12</v>
      </c>
      <c r="AD720" s="2">
        <v>9171</v>
      </c>
      <c r="AE720" s="3">
        <f t="shared" si="11"/>
        <v>0.4943844727946789</v>
      </c>
      <c r="AF720" s="1">
        <v>0</v>
      </c>
      <c r="AG720" s="1" t="s">
        <v>44</v>
      </c>
      <c r="AH720" s="1" t="s">
        <v>45</v>
      </c>
      <c r="AI720" s="1">
        <v>2.87</v>
      </c>
      <c r="AJ720" s="1">
        <v>0</v>
      </c>
      <c r="AK720" s="1" t="s">
        <v>46</v>
      </c>
      <c r="AL720" s="1">
        <v>22</v>
      </c>
      <c r="AM720" s="1">
        <v>43</v>
      </c>
      <c r="AN720" s="1">
        <v>0</v>
      </c>
    </row>
    <row r="721" spans="1:40" hidden="1" x14ac:dyDescent="0.25">
      <c r="A721" s="1">
        <v>50568</v>
      </c>
      <c r="B721" s="1" t="s">
        <v>734</v>
      </c>
      <c r="C721" s="1">
        <v>50</v>
      </c>
      <c r="D721" s="1" t="s">
        <v>717</v>
      </c>
      <c r="E721" s="2">
        <v>11480</v>
      </c>
      <c r="F721" s="2">
        <v>173</v>
      </c>
      <c r="G721" s="2">
        <v>0</v>
      </c>
      <c r="H721" s="2">
        <v>12</v>
      </c>
      <c r="I721" s="75">
        <v>7</v>
      </c>
      <c r="J721">
        <v>222</v>
      </c>
      <c r="K721">
        <v>0</v>
      </c>
      <c r="L721">
        <v>19</v>
      </c>
      <c r="M721">
        <v>6</v>
      </c>
      <c r="N721">
        <v>495</v>
      </c>
      <c r="O721">
        <v>0</v>
      </c>
      <c r="P721">
        <v>108</v>
      </c>
      <c r="Q721">
        <v>32</v>
      </c>
      <c r="R721" s="2">
        <v>3044</v>
      </c>
      <c r="S721" s="2">
        <v>2</v>
      </c>
      <c r="T721" s="2">
        <v>412</v>
      </c>
      <c r="U721" s="75">
        <v>146</v>
      </c>
      <c r="V721" s="2">
        <v>652</v>
      </c>
      <c r="W721" s="2">
        <v>1</v>
      </c>
      <c r="X721" s="2">
        <v>114</v>
      </c>
      <c r="Y721" s="75">
        <v>34</v>
      </c>
      <c r="Z721" s="2">
        <v>900</v>
      </c>
      <c r="AA721" s="2">
        <v>1</v>
      </c>
      <c r="AB721" s="2">
        <v>131</v>
      </c>
      <c r="AC721" s="75">
        <v>49</v>
      </c>
      <c r="AD721" s="2">
        <v>46127</v>
      </c>
      <c r="AE721" s="3">
        <f t="shared" si="11"/>
        <v>0.24887809742666986</v>
      </c>
      <c r="AF721" s="1">
        <v>0</v>
      </c>
      <c r="AG721" s="1" t="s">
        <v>44</v>
      </c>
      <c r="AH721" s="1" t="s">
        <v>41</v>
      </c>
      <c r="AI721" s="1">
        <v>2.87</v>
      </c>
      <c r="AJ721" s="1">
        <v>0</v>
      </c>
      <c r="AK721" s="1" t="s">
        <v>46</v>
      </c>
      <c r="AL721" s="1">
        <v>102</v>
      </c>
      <c r="AM721" s="1">
        <v>72</v>
      </c>
      <c r="AN721" s="1">
        <v>0</v>
      </c>
    </row>
    <row r="722" spans="1:40" hidden="1" x14ac:dyDescent="0.25">
      <c r="A722" s="1">
        <v>50573</v>
      </c>
      <c r="B722" s="1" t="s">
        <v>735</v>
      </c>
      <c r="C722" s="1">
        <v>50</v>
      </c>
      <c r="D722" s="1" t="s">
        <v>717</v>
      </c>
      <c r="E722" s="2">
        <v>7171</v>
      </c>
      <c r="F722" s="2">
        <v>112</v>
      </c>
      <c r="G722" s="2">
        <v>0</v>
      </c>
      <c r="H722" s="2">
        <v>3</v>
      </c>
      <c r="I722" s="75">
        <v>0</v>
      </c>
      <c r="J722">
        <v>127</v>
      </c>
      <c r="K722">
        <v>0</v>
      </c>
      <c r="L722">
        <v>9</v>
      </c>
      <c r="M722">
        <v>5</v>
      </c>
      <c r="N722">
        <v>425</v>
      </c>
      <c r="O722">
        <v>0</v>
      </c>
      <c r="P722">
        <v>54</v>
      </c>
      <c r="Q722">
        <v>31</v>
      </c>
      <c r="R722" s="2">
        <v>2118</v>
      </c>
      <c r="S722" s="2">
        <v>1</v>
      </c>
      <c r="T722" s="2">
        <v>124</v>
      </c>
      <c r="U722" s="75">
        <v>74</v>
      </c>
      <c r="V722" s="2">
        <v>606</v>
      </c>
      <c r="W722" s="2">
        <v>1</v>
      </c>
      <c r="X722" s="2">
        <v>27</v>
      </c>
      <c r="Y722" s="75">
        <v>13</v>
      </c>
      <c r="Z722" s="2">
        <v>620</v>
      </c>
      <c r="AA722" s="2">
        <v>0</v>
      </c>
      <c r="AB722" s="2">
        <v>42</v>
      </c>
      <c r="AC722" s="75">
        <v>53</v>
      </c>
      <c r="AD722" s="2">
        <v>33556</v>
      </c>
      <c r="AE722" s="3">
        <f t="shared" si="11"/>
        <v>0.21370246751698652</v>
      </c>
      <c r="AF722" s="1">
        <v>0</v>
      </c>
      <c r="AG722" s="1" t="s">
        <v>44</v>
      </c>
      <c r="AH722" s="1" t="s">
        <v>45</v>
      </c>
      <c r="AI722" s="1">
        <v>2.87</v>
      </c>
      <c r="AJ722" s="1">
        <v>0</v>
      </c>
      <c r="AK722" s="1" t="s">
        <v>46</v>
      </c>
      <c r="AL722" s="1">
        <v>46</v>
      </c>
      <c r="AM722" s="1">
        <v>49</v>
      </c>
      <c r="AN722" s="1">
        <v>0</v>
      </c>
    </row>
    <row r="723" spans="1:40" hidden="1" x14ac:dyDescent="0.25">
      <c r="A723" s="1">
        <v>50577</v>
      </c>
      <c r="B723" s="1" t="s">
        <v>736</v>
      </c>
      <c r="C723" s="1">
        <v>50</v>
      </c>
      <c r="D723" s="1" t="s">
        <v>717</v>
      </c>
      <c r="E723" s="2">
        <v>3371</v>
      </c>
      <c r="F723" s="2">
        <v>36</v>
      </c>
      <c r="G723" s="2">
        <v>0</v>
      </c>
      <c r="H723" s="2">
        <v>0</v>
      </c>
      <c r="I723" s="75">
        <v>2</v>
      </c>
      <c r="J723">
        <v>69</v>
      </c>
      <c r="K723">
        <v>0</v>
      </c>
      <c r="L723">
        <v>0</v>
      </c>
      <c r="M723">
        <v>1</v>
      </c>
      <c r="N723">
        <v>129</v>
      </c>
      <c r="O723">
        <v>0</v>
      </c>
      <c r="P723">
        <v>7</v>
      </c>
      <c r="Q723">
        <v>25</v>
      </c>
      <c r="R723" s="2">
        <v>1295</v>
      </c>
      <c r="S723" s="2">
        <v>1</v>
      </c>
      <c r="T723" s="2">
        <v>27</v>
      </c>
      <c r="U723" s="75">
        <v>83</v>
      </c>
      <c r="V723" s="2">
        <v>292</v>
      </c>
      <c r="W723" s="2">
        <v>0</v>
      </c>
      <c r="X723" s="2">
        <v>3</v>
      </c>
      <c r="Y723" s="75">
        <v>8</v>
      </c>
      <c r="Z723" s="2">
        <v>252</v>
      </c>
      <c r="AA723" s="2">
        <v>1</v>
      </c>
      <c r="AB723" s="2">
        <v>4</v>
      </c>
      <c r="AC723" s="75">
        <v>10</v>
      </c>
      <c r="AD723" s="2">
        <v>11461</v>
      </c>
      <c r="AE723" s="3">
        <f t="shared" si="11"/>
        <v>0.29412791204955935</v>
      </c>
      <c r="AF723" s="1">
        <v>0</v>
      </c>
      <c r="AG723" s="1" t="s">
        <v>40</v>
      </c>
      <c r="AH723" s="1" t="s">
        <v>45</v>
      </c>
      <c r="AI723" s="1">
        <v>2.87</v>
      </c>
      <c r="AJ723" s="1">
        <v>0</v>
      </c>
      <c r="AK723" s="1" t="s">
        <v>46</v>
      </c>
      <c r="AL723" s="1">
        <v>9</v>
      </c>
      <c r="AM723" s="1">
        <v>17</v>
      </c>
      <c r="AN723" s="1">
        <v>0</v>
      </c>
    </row>
    <row r="724" spans="1:40" hidden="1" x14ac:dyDescent="0.25">
      <c r="A724" s="1">
        <v>50590</v>
      </c>
      <c r="B724" s="1" t="s">
        <v>402</v>
      </c>
      <c r="C724" s="1">
        <v>50</v>
      </c>
      <c r="D724" s="1" t="s">
        <v>717</v>
      </c>
      <c r="E724" s="2">
        <v>5564</v>
      </c>
      <c r="F724" s="2">
        <v>125</v>
      </c>
      <c r="G724" s="2">
        <v>0</v>
      </c>
      <c r="H724" s="2">
        <v>0</v>
      </c>
      <c r="I724" s="75">
        <v>1</v>
      </c>
      <c r="J724">
        <v>85</v>
      </c>
      <c r="K724">
        <v>0</v>
      </c>
      <c r="L724">
        <v>1</v>
      </c>
      <c r="M724">
        <v>4</v>
      </c>
      <c r="N724">
        <v>393</v>
      </c>
      <c r="O724">
        <v>0</v>
      </c>
      <c r="P724">
        <v>27</v>
      </c>
      <c r="Q724">
        <v>24</v>
      </c>
      <c r="R724" s="2">
        <v>2228</v>
      </c>
      <c r="S724" s="2">
        <v>2</v>
      </c>
      <c r="T724" s="2">
        <v>51</v>
      </c>
      <c r="U724" s="75">
        <v>76</v>
      </c>
      <c r="V724" s="2">
        <v>580</v>
      </c>
      <c r="W724" s="2">
        <v>0</v>
      </c>
      <c r="X724" s="2">
        <v>12</v>
      </c>
      <c r="Y724" s="75">
        <v>9</v>
      </c>
      <c r="Z724" s="2">
        <v>482</v>
      </c>
      <c r="AA724" s="2">
        <v>1</v>
      </c>
      <c r="AB724" s="2">
        <v>14</v>
      </c>
      <c r="AC724" s="75">
        <v>17</v>
      </c>
      <c r="AD724" s="2">
        <v>13832</v>
      </c>
      <c r="AE724" s="3">
        <f t="shared" si="11"/>
        <v>0.40225563909774437</v>
      </c>
      <c r="AF724" s="1">
        <v>0</v>
      </c>
      <c r="AG724" s="1" t="s">
        <v>40</v>
      </c>
      <c r="AH724" s="1" t="s">
        <v>45</v>
      </c>
      <c r="AI724" s="1">
        <v>2.87</v>
      </c>
      <c r="AJ724" s="1">
        <v>0</v>
      </c>
      <c r="AK724" s="1" t="s">
        <v>46</v>
      </c>
      <c r="AL724" s="1">
        <v>15</v>
      </c>
      <c r="AM724" s="1">
        <v>27</v>
      </c>
      <c r="AN724" s="1">
        <v>0</v>
      </c>
    </row>
    <row r="725" spans="1:40" hidden="1" x14ac:dyDescent="0.25">
      <c r="A725" s="1">
        <v>50606</v>
      </c>
      <c r="B725" s="1" t="s">
        <v>737</v>
      </c>
      <c r="C725" s="1">
        <v>50</v>
      </c>
      <c r="D725" s="1" t="s">
        <v>717</v>
      </c>
      <c r="E725" s="2">
        <v>3041</v>
      </c>
      <c r="F725" s="2">
        <v>34</v>
      </c>
      <c r="G725" s="2">
        <v>0</v>
      </c>
      <c r="H725" s="2">
        <v>0</v>
      </c>
      <c r="I725" s="75">
        <v>7</v>
      </c>
      <c r="J725">
        <v>33</v>
      </c>
      <c r="K725">
        <v>0</v>
      </c>
      <c r="L725">
        <v>1</v>
      </c>
      <c r="M725">
        <v>3</v>
      </c>
      <c r="N725">
        <v>73</v>
      </c>
      <c r="O725">
        <v>0</v>
      </c>
      <c r="P725">
        <v>11</v>
      </c>
      <c r="Q725">
        <v>14</v>
      </c>
      <c r="R725" s="2">
        <v>600</v>
      </c>
      <c r="S725" s="2">
        <v>0</v>
      </c>
      <c r="T725" s="2">
        <v>24</v>
      </c>
      <c r="U725" s="75">
        <v>75</v>
      </c>
      <c r="V725" s="2">
        <v>191</v>
      </c>
      <c r="W725" s="2">
        <v>0</v>
      </c>
      <c r="X725" s="2">
        <v>2</v>
      </c>
      <c r="Y725" s="75">
        <v>11</v>
      </c>
      <c r="Z725" s="2">
        <v>254</v>
      </c>
      <c r="AA725" s="2">
        <v>0</v>
      </c>
      <c r="AB725" s="2">
        <v>10</v>
      </c>
      <c r="AC725" s="75">
        <v>55</v>
      </c>
      <c r="AD725" s="2">
        <v>20176</v>
      </c>
      <c r="AE725" s="3">
        <f t="shared" si="11"/>
        <v>0.15072363203806502</v>
      </c>
      <c r="AF725" s="1">
        <v>0</v>
      </c>
      <c r="AG725" s="1" t="s">
        <v>44</v>
      </c>
      <c r="AH725" s="1" t="s">
        <v>45</v>
      </c>
      <c r="AI725" s="1">
        <v>2.87</v>
      </c>
      <c r="AJ725" s="1">
        <v>0</v>
      </c>
      <c r="AK725" s="1" t="s">
        <v>46</v>
      </c>
      <c r="AL725" s="1">
        <v>6</v>
      </c>
      <c r="AM725" s="1">
        <v>12</v>
      </c>
      <c r="AN725" s="1">
        <v>0</v>
      </c>
    </row>
    <row r="726" spans="1:40" hidden="1" x14ac:dyDescent="0.25">
      <c r="A726" s="1">
        <v>50680</v>
      </c>
      <c r="B726" s="1" t="s">
        <v>738</v>
      </c>
      <c r="C726" s="1">
        <v>50</v>
      </c>
      <c r="D726" s="1" t="s">
        <v>717</v>
      </c>
      <c r="E726" s="2">
        <v>2460</v>
      </c>
      <c r="F726" s="2">
        <v>38</v>
      </c>
      <c r="G726" s="2">
        <v>0</v>
      </c>
      <c r="H726" s="2">
        <v>1</v>
      </c>
      <c r="I726" s="75">
        <v>1</v>
      </c>
      <c r="J726">
        <v>38</v>
      </c>
      <c r="K726">
        <v>0</v>
      </c>
      <c r="L726">
        <v>1</v>
      </c>
      <c r="M726">
        <v>1</v>
      </c>
      <c r="N726">
        <v>103</v>
      </c>
      <c r="O726">
        <v>0</v>
      </c>
      <c r="P726">
        <v>2</v>
      </c>
      <c r="Q726">
        <v>14</v>
      </c>
      <c r="R726" s="2">
        <v>545</v>
      </c>
      <c r="S726" s="2">
        <v>0</v>
      </c>
      <c r="T726" s="2">
        <v>7</v>
      </c>
      <c r="U726" s="75">
        <v>47</v>
      </c>
      <c r="V726" s="2">
        <v>199</v>
      </c>
      <c r="W726" s="2">
        <v>0</v>
      </c>
      <c r="X726" s="2">
        <v>1</v>
      </c>
      <c r="Y726" s="75">
        <v>16</v>
      </c>
      <c r="Z726" s="2">
        <v>123</v>
      </c>
      <c r="AA726" s="2">
        <v>0</v>
      </c>
      <c r="AB726" s="2">
        <v>5</v>
      </c>
      <c r="AC726" s="75">
        <v>13</v>
      </c>
      <c r="AD726" s="2">
        <v>13620</v>
      </c>
      <c r="AE726" s="3">
        <f t="shared" si="11"/>
        <v>0.18061674008810572</v>
      </c>
      <c r="AF726" s="1">
        <v>0</v>
      </c>
      <c r="AG726" s="1" t="s">
        <v>40</v>
      </c>
      <c r="AH726" s="1" t="s">
        <v>45</v>
      </c>
      <c r="AI726" s="1">
        <v>2.87</v>
      </c>
      <c r="AJ726" s="1">
        <v>0</v>
      </c>
      <c r="AK726" s="1" t="s">
        <v>46</v>
      </c>
      <c r="AL726" s="1">
        <v>5</v>
      </c>
      <c r="AM726" s="1">
        <v>12</v>
      </c>
      <c r="AN726" s="1">
        <v>0</v>
      </c>
    </row>
    <row r="727" spans="1:40" hidden="1" x14ac:dyDescent="0.25">
      <c r="A727" s="1">
        <v>50683</v>
      </c>
      <c r="B727" s="1" t="s">
        <v>739</v>
      </c>
      <c r="C727" s="1">
        <v>50</v>
      </c>
      <c r="D727" s="1" t="s">
        <v>717</v>
      </c>
      <c r="E727" s="2">
        <v>3072</v>
      </c>
      <c r="F727" s="2">
        <v>36</v>
      </c>
      <c r="G727" s="2">
        <v>0</v>
      </c>
      <c r="H727" s="2">
        <v>0</v>
      </c>
      <c r="I727" s="75">
        <v>2</v>
      </c>
      <c r="J727">
        <v>35</v>
      </c>
      <c r="K727">
        <v>0</v>
      </c>
      <c r="L727">
        <v>0</v>
      </c>
      <c r="M727">
        <v>0</v>
      </c>
      <c r="N727">
        <v>133</v>
      </c>
      <c r="O727">
        <v>0</v>
      </c>
      <c r="P727">
        <v>4</v>
      </c>
      <c r="Q727">
        <v>11</v>
      </c>
      <c r="R727" s="2">
        <v>804</v>
      </c>
      <c r="S727" s="2">
        <v>0</v>
      </c>
      <c r="T727" s="2">
        <v>15</v>
      </c>
      <c r="U727" s="75">
        <v>23</v>
      </c>
      <c r="V727" s="2">
        <v>268</v>
      </c>
      <c r="W727" s="2">
        <v>0</v>
      </c>
      <c r="X727" s="2">
        <v>10</v>
      </c>
      <c r="Y727" s="75">
        <v>7</v>
      </c>
      <c r="Z727" s="2">
        <v>226</v>
      </c>
      <c r="AA727" s="2">
        <v>0</v>
      </c>
      <c r="AB727" s="2">
        <v>1</v>
      </c>
      <c r="AC727" s="75">
        <v>14</v>
      </c>
      <c r="AD727" s="2">
        <v>9993</v>
      </c>
      <c r="AE727" s="3">
        <f t="shared" si="11"/>
        <v>0.30741519063344341</v>
      </c>
      <c r="AF727" s="1">
        <v>0</v>
      </c>
      <c r="AG727" s="1" t="s">
        <v>44</v>
      </c>
      <c r="AH727" s="1" t="s">
        <v>45</v>
      </c>
      <c r="AI727" s="1">
        <v>2.87</v>
      </c>
      <c r="AJ727" s="1">
        <v>0</v>
      </c>
      <c r="AK727" s="1" t="s">
        <v>46</v>
      </c>
      <c r="AL727" s="1">
        <v>1</v>
      </c>
      <c r="AM727" s="1">
        <v>7</v>
      </c>
      <c r="AN727" s="1">
        <v>0</v>
      </c>
    </row>
    <row r="728" spans="1:40" hidden="1" x14ac:dyDescent="0.25">
      <c r="A728" s="1">
        <v>50686</v>
      </c>
      <c r="B728" s="1" t="s">
        <v>740</v>
      </c>
      <c r="C728" s="1">
        <v>50</v>
      </c>
      <c r="D728" s="1" t="s">
        <v>717</v>
      </c>
      <c r="E728" s="2">
        <v>324</v>
      </c>
      <c r="F728" s="2">
        <v>2</v>
      </c>
      <c r="G728" s="2">
        <v>0</v>
      </c>
      <c r="H728" s="2">
        <v>1</v>
      </c>
      <c r="I728" s="75">
        <v>0</v>
      </c>
      <c r="J728">
        <v>3</v>
      </c>
      <c r="K728">
        <v>0</v>
      </c>
      <c r="L728">
        <v>0</v>
      </c>
      <c r="M728">
        <v>0</v>
      </c>
      <c r="N728">
        <v>7</v>
      </c>
      <c r="O728">
        <v>0</v>
      </c>
      <c r="P728">
        <v>1</v>
      </c>
      <c r="Q728">
        <v>2</v>
      </c>
      <c r="R728" s="2">
        <v>88</v>
      </c>
      <c r="S728" s="2">
        <v>0</v>
      </c>
      <c r="T728" s="2">
        <v>2</v>
      </c>
      <c r="U728" s="75">
        <v>2</v>
      </c>
      <c r="V728" s="2">
        <v>42</v>
      </c>
      <c r="W728" s="2">
        <v>0</v>
      </c>
      <c r="X728" s="2">
        <v>0</v>
      </c>
      <c r="Y728" s="75">
        <v>0</v>
      </c>
      <c r="Z728" s="2">
        <v>80</v>
      </c>
      <c r="AA728" s="2">
        <v>0</v>
      </c>
      <c r="AB728" s="2">
        <v>1</v>
      </c>
      <c r="AC728" s="75">
        <v>3</v>
      </c>
      <c r="AD728" s="2">
        <v>1415</v>
      </c>
      <c r="AE728" s="3">
        <f t="shared" si="11"/>
        <v>0.22897526501766785</v>
      </c>
      <c r="AF728" s="1">
        <v>0</v>
      </c>
      <c r="AG728" s="1" t="s">
        <v>40</v>
      </c>
      <c r="AH728" s="1" t="s">
        <v>45</v>
      </c>
      <c r="AI728" s="1">
        <v>2.87</v>
      </c>
      <c r="AJ728" s="1">
        <v>0</v>
      </c>
      <c r="AK728" s="1" t="s">
        <v>46</v>
      </c>
      <c r="AL728" s="1">
        <v>1</v>
      </c>
      <c r="AM728" s="1">
        <v>1</v>
      </c>
      <c r="AN728" s="1">
        <v>0</v>
      </c>
    </row>
    <row r="729" spans="1:40" hidden="1" x14ac:dyDescent="0.25">
      <c r="A729" s="1">
        <v>50689</v>
      </c>
      <c r="B729" s="1" t="s">
        <v>468</v>
      </c>
      <c r="C729" s="1">
        <v>50</v>
      </c>
      <c r="D729" s="1" t="s">
        <v>717</v>
      </c>
      <c r="E729" s="2">
        <v>6773</v>
      </c>
      <c r="F729" s="2">
        <v>112</v>
      </c>
      <c r="G729" s="2">
        <v>0</v>
      </c>
      <c r="H729" s="2">
        <v>0</v>
      </c>
      <c r="I729" s="75">
        <v>4</v>
      </c>
      <c r="J729">
        <v>68</v>
      </c>
      <c r="K729">
        <v>0</v>
      </c>
      <c r="L729">
        <v>1</v>
      </c>
      <c r="M729">
        <v>5</v>
      </c>
      <c r="N729">
        <v>333</v>
      </c>
      <c r="O729">
        <v>0</v>
      </c>
      <c r="P729">
        <v>10</v>
      </c>
      <c r="Q729">
        <v>28</v>
      </c>
      <c r="R729" s="2">
        <v>1619</v>
      </c>
      <c r="S729" s="2">
        <v>5</v>
      </c>
      <c r="T729" s="2">
        <v>62</v>
      </c>
      <c r="U729" s="75">
        <v>94</v>
      </c>
      <c r="V729" s="2">
        <v>502</v>
      </c>
      <c r="W729" s="2">
        <v>0</v>
      </c>
      <c r="X729" s="2">
        <v>27</v>
      </c>
      <c r="Y729" s="75">
        <v>12</v>
      </c>
      <c r="Z729" s="2">
        <v>414</v>
      </c>
      <c r="AA729" s="2">
        <v>0</v>
      </c>
      <c r="AB729" s="2">
        <v>13</v>
      </c>
      <c r="AC729" s="75">
        <v>31</v>
      </c>
      <c r="AD729" s="2">
        <v>29867</v>
      </c>
      <c r="AE729" s="3">
        <f t="shared" si="11"/>
        <v>0.22677202263367596</v>
      </c>
      <c r="AF729" s="1">
        <v>0</v>
      </c>
      <c r="AG729" s="1" t="s">
        <v>44</v>
      </c>
      <c r="AH729" s="1" t="s">
        <v>45</v>
      </c>
      <c r="AI729" s="1">
        <v>2.87</v>
      </c>
      <c r="AJ729" s="1">
        <v>0</v>
      </c>
      <c r="AK729" s="1" t="s">
        <v>46</v>
      </c>
      <c r="AL729" s="1">
        <v>9</v>
      </c>
      <c r="AM729" s="1">
        <v>13</v>
      </c>
      <c r="AN729" s="1">
        <v>0</v>
      </c>
    </row>
    <row r="730" spans="1:40" hidden="1" x14ac:dyDescent="0.25">
      <c r="A730" s="1">
        <v>50711</v>
      </c>
      <c r="B730" s="1" t="s">
        <v>741</v>
      </c>
      <c r="C730" s="1">
        <v>50</v>
      </c>
      <c r="D730" s="1" t="s">
        <v>717</v>
      </c>
      <c r="E730" s="2">
        <v>8514</v>
      </c>
      <c r="F730" s="2">
        <v>140</v>
      </c>
      <c r="G730" s="2">
        <v>0</v>
      </c>
      <c r="H730" s="2">
        <v>7</v>
      </c>
      <c r="I730" s="75">
        <v>3</v>
      </c>
      <c r="J730">
        <v>106</v>
      </c>
      <c r="K730">
        <v>0</v>
      </c>
      <c r="L730">
        <v>3</v>
      </c>
      <c r="M730">
        <v>0</v>
      </c>
      <c r="N730">
        <v>409</v>
      </c>
      <c r="O730">
        <v>0</v>
      </c>
      <c r="P730">
        <v>30</v>
      </c>
      <c r="Q730">
        <v>33</v>
      </c>
      <c r="R730" s="2">
        <v>3758</v>
      </c>
      <c r="S730" s="2">
        <v>5</v>
      </c>
      <c r="T730" s="2">
        <v>64</v>
      </c>
      <c r="U730" s="75">
        <v>156</v>
      </c>
      <c r="V730" s="2">
        <v>793</v>
      </c>
      <c r="W730" s="2">
        <v>3</v>
      </c>
      <c r="X730" s="2">
        <v>11</v>
      </c>
      <c r="Y730" s="75">
        <v>45</v>
      </c>
      <c r="Z730" s="2">
        <v>534</v>
      </c>
      <c r="AA730" s="2">
        <v>0</v>
      </c>
      <c r="AB730" s="2">
        <v>23</v>
      </c>
      <c r="AC730" s="75">
        <v>29</v>
      </c>
      <c r="AD730" s="2">
        <v>19392</v>
      </c>
      <c r="AE730" s="3">
        <f t="shared" si="11"/>
        <v>0.43904702970297027</v>
      </c>
      <c r="AF730" s="1">
        <v>0</v>
      </c>
      <c r="AG730" s="1" t="s">
        <v>44</v>
      </c>
      <c r="AH730" s="1" t="s">
        <v>41</v>
      </c>
      <c r="AI730" s="1">
        <v>2.87</v>
      </c>
      <c r="AJ730" s="1">
        <v>0</v>
      </c>
      <c r="AK730" s="1" t="s">
        <v>46</v>
      </c>
      <c r="AL730" s="1">
        <v>88</v>
      </c>
      <c r="AM730" s="1">
        <v>85</v>
      </c>
      <c r="AN730" s="1">
        <v>0</v>
      </c>
    </row>
    <row r="731" spans="1:40" x14ac:dyDescent="0.25">
      <c r="A731" s="1">
        <f>C731</f>
        <v>50</v>
      </c>
      <c r="B731" s="1" t="s">
        <v>171</v>
      </c>
      <c r="C731" s="1">
        <f>C730</f>
        <v>50</v>
      </c>
      <c r="D731" s="1" t="str">
        <f>D730</f>
        <v>Meta</v>
      </c>
      <c r="E731" s="2">
        <v>223569</v>
      </c>
      <c r="F731" s="2">
        <v>3830</v>
      </c>
      <c r="G731" s="2">
        <v>13</v>
      </c>
      <c r="H731" s="2">
        <v>121</v>
      </c>
      <c r="I731" s="2">
        <v>140</v>
      </c>
      <c r="J731" s="2">
        <v>2008</v>
      </c>
      <c r="K731" s="2">
        <v>0</v>
      </c>
      <c r="L731" s="2">
        <v>116</v>
      </c>
      <c r="M731" s="2">
        <v>51</v>
      </c>
      <c r="N731" s="2">
        <v>9824</v>
      </c>
      <c r="O731" s="2">
        <v>1</v>
      </c>
      <c r="P731" s="2">
        <v>1139</v>
      </c>
      <c r="Q731" s="2">
        <v>947</v>
      </c>
      <c r="R731" s="2">
        <v>62165</v>
      </c>
      <c r="S731" s="2">
        <v>35</v>
      </c>
      <c r="T731" s="2">
        <v>3540</v>
      </c>
      <c r="U731" s="2">
        <v>2868</v>
      </c>
      <c r="V731" s="2">
        <v>16455</v>
      </c>
      <c r="W731" s="2">
        <v>6</v>
      </c>
      <c r="X731" s="2">
        <v>932</v>
      </c>
      <c r="Y731" s="2">
        <v>701</v>
      </c>
      <c r="Z731" s="2">
        <v>11841</v>
      </c>
      <c r="AA731" s="2">
        <v>5</v>
      </c>
      <c r="AB731" s="2">
        <v>807</v>
      </c>
      <c r="AC731" s="2">
        <v>791</v>
      </c>
      <c r="AD731" s="2">
        <v>1145766</v>
      </c>
      <c r="AE731" s="3">
        <f t="shared" si="11"/>
        <v>0.19512622996318621</v>
      </c>
      <c r="AF731" s="1">
        <f>SUM(AF702:AF730)</f>
        <v>1</v>
      </c>
      <c r="AG731" s="1" t="s">
        <v>44</v>
      </c>
      <c r="AH731" s="1" t="s">
        <v>41</v>
      </c>
      <c r="AI731" s="1">
        <v>2.87</v>
      </c>
      <c r="AJ731" s="1">
        <v>1</v>
      </c>
      <c r="AK731" s="1" t="s">
        <v>172</v>
      </c>
      <c r="AL731" s="1">
        <v>970</v>
      </c>
      <c r="AM731" s="1">
        <v>1778</v>
      </c>
      <c r="AN731" s="1">
        <v>1</v>
      </c>
    </row>
    <row r="732" spans="1:40" hidden="1" x14ac:dyDescent="0.25">
      <c r="A732" s="1">
        <v>52001</v>
      </c>
      <c r="B732" s="1" t="s">
        <v>742</v>
      </c>
      <c r="C732" s="1">
        <v>52</v>
      </c>
      <c r="D732" s="1" t="s">
        <v>118</v>
      </c>
      <c r="E732" s="2">
        <v>44502</v>
      </c>
      <c r="F732" s="2">
        <v>530</v>
      </c>
      <c r="G732" s="2">
        <v>2</v>
      </c>
      <c r="H732" s="2">
        <v>44</v>
      </c>
      <c r="I732" s="75">
        <v>71</v>
      </c>
      <c r="J732">
        <v>523</v>
      </c>
      <c r="K732">
        <v>7</v>
      </c>
      <c r="L732">
        <v>62</v>
      </c>
      <c r="M732">
        <v>77</v>
      </c>
      <c r="N732">
        <v>2775</v>
      </c>
      <c r="O732">
        <v>4</v>
      </c>
      <c r="P732">
        <v>893</v>
      </c>
      <c r="Q732">
        <v>1088</v>
      </c>
      <c r="R732" s="2">
        <v>10526</v>
      </c>
      <c r="S732" s="2">
        <v>14</v>
      </c>
      <c r="T732" s="2">
        <v>1582</v>
      </c>
      <c r="U732" s="75">
        <v>1781</v>
      </c>
      <c r="V732" s="2">
        <v>3786</v>
      </c>
      <c r="W732" s="2">
        <v>1</v>
      </c>
      <c r="X732" s="2">
        <v>440</v>
      </c>
      <c r="Y732" s="75">
        <v>484</v>
      </c>
      <c r="Z732" s="2">
        <v>4782</v>
      </c>
      <c r="AA732" s="2">
        <v>2</v>
      </c>
      <c r="AB732" s="2">
        <v>740</v>
      </c>
      <c r="AC732" s="75">
        <v>598</v>
      </c>
      <c r="AD732" s="2">
        <v>413484</v>
      </c>
      <c r="AE732" s="3">
        <f t="shared" si="11"/>
        <v>0.10762689729227733</v>
      </c>
      <c r="AF732" s="1">
        <v>1</v>
      </c>
      <c r="AG732" s="1" t="s">
        <v>40</v>
      </c>
      <c r="AH732" s="1" t="s">
        <v>45</v>
      </c>
      <c r="AI732" s="1">
        <v>2.77</v>
      </c>
      <c r="AJ732" s="68">
        <v>1</v>
      </c>
      <c r="AK732" s="1" t="s">
        <v>42</v>
      </c>
      <c r="AL732" s="1">
        <v>765</v>
      </c>
      <c r="AM732" s="1">
        <v>1232</v>
      </c>
      <c r="AN732" s="1">
        <v>0</v>
      </c>
    </row>
    <row r="733" spans="1:40" hidden="1" x14ac:dyDescent="0.25">
      <c r="A733" s="1">
        <v>52019</v>
      </c>
      <c r="B733" s="1" t="s">
        <v>500</v>
      </c>
      <c r="C733" s="1">
        <v>52</v>
      </c>
      <c r="D733" s="1" t="s">
        <v>118</v>
      </c>
      <c r="E733" s="2">
        <v>2478</v>
      </c>
      <c r="F733" s="2">
        <v>20</v>
      </c>
      <c r="G733" s="2">
        <v>0</v>
      </c>
      <c r="H733" s="2">
        <v>0</v>
      </c>
      <c r="I733" s="75">
        <v>0</v>
      </c>
      <c r="J733">
        <v>19</v>
      </c>
      <c r="K733">
        <v>0</v>
      </c>
      <c r="L733">
        <v>0</v>
      </c>
      <c r="M733">
        <v>0</v>
      </c>
      <c r="N733">
        <v>318</v>
      </c>
      <c r="O733">
        <v>0</v>
      </c>
      <c r="P733">
        <v>3</v>
      </c>
      <c r="Q733">
        <v>6</v>
      </c>
      <c r="R733" s="2">
        <v>861</v>
      </c>
      <c r="S733" s="2">
        <v>0</v>
      </c>
      <c r="T733" s="2">
        <v>19</v>
      </c>
      <c r="U733" s="75">
        <v>18</v>
      </c>
      <c r="V733" s="2">
        <v>153</v>
      </c>
      <c r="W733" s="2">
        <v>0</v>
      </c>
      <c r="X733" s="2">
        <v>0</v>
      </c>
      <c r="Y733" s="75">
        <v>4</v>
      </c>
      <c r="Z733" s="2">
        <v>386</v>
      </c>
      <c r="AA733" s="2">
        <v>0</v>
      </c>
      <c r="AB733" s="2">
        <v>4</v>
      </c>
      <c r="AC733" s="75">
        <v>5</v>
      </c>
      <c r="AD733" s="2">
        <v>10070</v>
      </c>
      <c r="AE733" s="3">
        <f t="shared" si="11"/>
        <v>0.24607745779543197</v>
      </c>
      <c r="AF733" s="1">
        <v>0</v>
      </c>
      <c r="AG733" s="1" t="s">
        <v>44</v>
      </c>
      <c r="AH733" s="1" t="s">
        <v>45</v>
      </c>
      <c r="AI733" s="1">
        <v>2.77</v>
      </c>
      <c r="AJ733" s="68">
        <v>0</v>
      </c>
      <c r="AK733" s="1" t="s">
        <v>46</v>
      </c>
      <c r="AL733" s="1">
        <v>24</v>
      </c>
      <c r="AM733" s="1">
        <v>24</v>
      </c>
      <c r="AN733" s="1">
        <v>0</v>
      </c>
    </row>
    <row r="734" spans="1:40" hidden="1" x14ac:dyDescent="0.25">
      <c r="A734" s="1">
        <v>52022</v>
      </c>
      <c r="B734" s="1" t="s">
        <v>743</v>
      </c>
      <c r="C734" s="1">
        <v>52</v>
      </c>
      <c r="D734" s="1" t="s">
        <v>118</v>
      </c>
      <c r="E734" s="2">
        <v>304</v>
      </c>
      <c r="F734" s="2">
        <v>3</v>
      </c>
      <c r="G734" s="2">
        <v>0</v>
      </c>
      <c r="H734" s="2">
        <v>0</v>
      </c>
      <c r="I734" s="75">
        <v>0</v>
      </c>
      <c r="J734" s="75">
        <v>0</v>
      </c>
      <c r="K734" s="75">
        <v>0</v>
      </c>
      <c r="L734" s="75">
        <v>0</v>
      </c>
      <c r="M734">
        <v>0</v>
      </c>
      <c r="N734">
        <v>17</v>
      </c>
      <c r="O734">
        <v>0</v>
      </c>
      <c r="P734">
        <v>19</v>
      </c>
      <c r="Q734">
        <v>4</v>
      </c>
      <c r="R734" s="2">
        <v>54</v>
      </c>
      <c r="S734" s="2">
        <v>0</v>
      </c>
      <c r="T734" s="2">
        <v>43</v>
      </c>
      <c r="U734" s="75">
        <v>6</v>
      </c>
      <c r="V734" s="2">
        <v>8</v>
      </c>
      <c r="W734" s="2">
        <v>0</v>
      </c>
      <c r="X734" s="2">
        <v>5</v>
      </c>
      <c r="Y734" s="75">
        <v>1</v>
      </c>
      <c r="Z734" s="2">
        <v>6</v>
      </c>
      <c r="AA734" s="2">
        <v>0</v>
      </c>
      <c r="AB734" s="2">
        <v>14</v>
      </c>
      <c r="AC734" s="75">
        <v>3</v>
      </c>
      <c r="AD734" s="2">
        <v>7769</v>
      </c>
      <c r="AE734" s="3">
        <f t="shared" si="11"/>
        <v>3.912987514480628E-2</v>
      </c>
      <c r="AF734" s="1">
        <v>0</v>
      </c>
      <c r="AG734" s="1" t="s">
        <v>40</v>
      </c>
      <c r="AH734" s="1" t="s">
        <v>45</v>
      </c>
      <c r="AI734" s="1">
        <v>2.77</v>
      </c>
      <c r="AJ734" s="68">
        <v>0</v>
      </c>
      <c r="AK734" s="1" t="s">
        <v>46</v>
      </c>
      <c r="AL734" s="1">
        <v>1</v>
      </c>
      <c r="AM734" s="1">
        <v>4</v>
      </c>
      <c r="AN734" s="1">
        <v>0</v>
      </c>
    </row>
    <row r="735" spans="1:40" hidden="1" x14ac:dyDescent="0.25">
      <c r="A735" s="1">
        <v>52036</v>
      </c>
      <c r="B735" s="1" t="s">
        <v>744</v>
      </c>
      <c r="C735" s="1">
        <v>52</v>
      </c>
      <c r="D735" s="1" t="s">
        <v>118</v>
      </c>
      <c r="E735" s="2">
        <v>1378</v>
      </c>
      <c r="F735" s="2">
        <v>9</v>
      </c>
      <c r="G735" s="2">
        <v>0</v>
      </c>
      <c r="H735" s="2">
        <v>0</v>
      </c>
      <c r="I735" s="75">
        <v>1</v>
      </c>
      <c r="J735">
        <v>15</v>
      </c>
      <c r="K735">
        <v>0</v>
      </c>
      <c r="L735">
        <v>0</v>
      </c>
      <c r="M735">
        <v>1</v>
      </c>
      <c r="N735">
        <v>162</v>
      </c>
      <c r="O735">
        <v>0</v>
      </c>
      <c r="P735">
        <v>2</v>
      </c>
      <c r="Q735">
        <v>6</v>
      </c>
      <c r="R735" s="2">
        <v>375</v>
      </c>
      <c r="S735" s="2">
        <v>0</v>
      </c>
      <c r="T735" s="2">
        <v>9</v>
      </c>
      <c r="U735" s="75">
        <v>15</v>
      </c>
      <c r="V735" s="2">
        <v>81</v>
      </c>
      <c r="W735" s="2">
        <v>0</v>
      </c>
      <c r="X735" s="2">
        <v>1</v>
      </c>
      <c r="Y735" s="75">
        <v>3</v>
      </c>
      <c r="Z735" s="2">
        <v>127</v>
      </c>
      <c r="AA735" s="2">
        <v>0</v>
      </c>
      <c r="AB735" s="2">
        <v>4</v>
      </c>
      <c r="AC735" s="75">
        <v>1</v>
      </c>
      <c r="AD735" s="2">
        <v>9108</v>
      </c>
      <c r="AE735" s="3">
        <f t="shared" ref="AE735:AE798" si="12">E735/AD735</f>
        <v>0.15129556433904259</v>
      </c>
      <c r="AF735" s="1">
        <v>0</v>
      </c>
      <c r="AG735" s="1" t="s">
        <v>40</v>
      </c>
      <c r="AH735" s="1" t="s">
        <v>45</v>
      </c>
      <c r="AI735" s="1">
        <v>2.77</v>
      </c>
      <c r="AJ735" s="68">
        <v>0</v>
      </c>
      <c r="AK735" s="1" t="s">
        <v>46</v>
      </c>
      <c r="AL735" s="1">
        <v>1</v>
      </c>
      <c r="AM735" s="1">
        <v>41</v>
      </c>
      <c r="AN735" s="1">
        <v>0</v>
      </c>
    </row>
    <row r="736" spans="1:40" hidden="1" x14ac:dyDescent="0.25">
      <c r="A736" s="1">
        <v>52051</v>
      </c>
      <c r="B736" s="1" t="s">
        <v>745</v>
      </c>
      <c r="C736" s="1">
        <v>52</v>
      </c>
      <c r="D736" s="1" t="s">
        <v>118</v>
      </c>
      <c r="E736" s="2">
        <v>1264</v>
      </c>
      <c r="F736" s="2">
        <v>11</v>
      </c>
      <c r="G736" s="2">
        <v>0</v>
      </c>
      <c r="H736" s="2">
        <v>0</v>
      </c>
      <c r="I736" s="75">
        <v>0</v>
      </c>
      <c r="J736">
        <v>12</v>
      </c>
      <c r="K736">
        <v>0</v>
      </c>
      <c r="L736">
        <v>0</v>
      </c>
      <c r="M736">
        <v>1</v>
      </c>
      <c r="N736">
        <v>135</v>
      </c>
      <c r="O736">
        <v>0</v>
      </c>
      <c r="P736">
        <v>1</v>
      </c>
      <c r="Q736">
        <v>1</v>
      </c>
      <c r="R736" s="2">
        <v>446</v>
      </c>
      <c r="S736" s="2">
        <v>0</v>
      </c>
      <c r="T736" s="2">
        <v>21</v>
      </c>
      <c r="U736" s="75">
        <v>11</v>
      </c>
      <c r="V736" s="2">
        <v>114</v>
      </c>
      <c r="W736" s="2">
        <v>0</v>
      </c>
      <c r="X736" s="2">
        <v>11</v>
      </c>
      <c r="Y736" s="75">
        <v>0</v>
      </c>
      <c r="Z736" s="2">
        <v>231</v>
      </c>
      <c r="AA736" s="2">
        <v>0</v>
      </c>
      <c r="AB736" s="2">
        <v>1</v>
      </c>
      <c r="AC736" s="75">
        <v>3</v>
      </c>
      <c r="AD736" s="2">
        <v>9146</v>
      </c>
      <c r="AE736" s="3">
        <f t="shared" si="12"/>
        <v>0.13820249289306802</v>
      </c>
      <c r="AF736" s="1">
        <v>0</v>
      </c>
      <c r="AG736" s="1" t="s">
        <v>40</v>
      </c>
      <c r="AH736" s="1" t="s">
        <v>45</v>
      </c>
      <c r="AI736" s="1">
        <v>2.77</v>
      </c>
      <c r="AJ736" s="68">
        <v>0</v>
      </c>
      <c r="AK736" s="1" t="s">
        <v>46</v>
      </c>
      <c r="AL736" s="1">
        <v>38</v>
      </c>
      <c r="AM736" s="1">
        <v>36</v>
      </c>
      <c r="AN736" s="1">
        <v>0</v>
      </c>
    </row>
    <row r="737" spans="1:40" hidden="1" x14ac:dyDescent="0.25">
      <c r="A737" s="1">
        <v>52079</v>
      </c>
      <c r="B737" s="1" t="s">
        <v>746</v>
      </c>
      <c r="C737" s="1">
        <v>52</v>
      </c>
      <c r="D737" s="1" t="s">
        <v>118</v>
      </c>
      <c r="E737" s="2">
        <v>11464</v>
      </c>
      <c r="F737" s="2">
        <v>91</v>
      </c>
      <c r="G737" s="2">
        <v>0</v>
      </c>
      <c r="H737" s="2">
        <v>45</v>
      </c>
      <c r="I737" s="75">
        <v>205</v>
      </c>
      <c r="J737">
        <v>88</v>
      </c>
      <c r="K737">
        <v>0</v>
      </c>
      <c r="L737">
        <v>99</v>
      </c>
      <c r="M737">
        <v>286</v>
      </c>
      <c r="N737">
        <v>407</v>
      </c>
      <c r="O737">
        <v>0</v>
      </c>
      <c r="P737">
        <v>787</v>
      </c>
      <c r="Q737">
        <v>3188</v>
      </c>
      <c r="R737" s="2">
        <v>1371</v>
      </c>
      <c r="S737" s="2">
        <v>1</v>
      </c>
      <c r="T737" s="2">
        <v>1076</v>
      </c>
      <c r="U737" s="75">
        <v>4938</v>
      </c>
      <c r="V737" s="2">
        <v>195</v>
      </c>
      <c r="W737" s="2">
        <v>0</v>
      </c>
      <c r="X737" s="2">
        <v>126</v>
      </c>
      <c r="Y737" s="75">
        <v>977</v>
      </c>
      <c r="Z737" s="2">
        <v>192</v>
      </c>
      <c r="AA737" s="2">
        <v>0</v>
      </c>
      <c r="AB737" s="2">
        <v>267</v>
      </c>
      <c r="AC737" s="75">
        <v>1234</v>
      </c>
      <c r="AD737" s="2">
        <v>58608</v>
      </c>
      <c r="AE737" s="3">
        <f t="shared" si="12"/>
        <v>0.19560469560469559</v>
      </c>
      <c r="AF737" s="1">
        <v>0</v>
      </c>
      <c r="AG737" s="1" t="s">
        <v>44</v>
      </c>
      <c r="AH737" s="1" t="s">
        <v>41</v>
      </c>
      <c r="AI737" s="1">
        <v>2.77</v>
      </c>
      <c r="AJ737" s="68">
        <v>0</v>
      </c>
      <c r="AK737" s="1" t="s">
        <v>46</v>
      </c>
      <c r="AL737" s="1">
        <v>14</v>
      </c>
      <c r="AM737" s="1">
        <v>1068</v>
      </c>
      <c r="AN737" s="1">
        <v>2</v>
      </c>
    </row>
    <row r="738" spans="1:40" hidden="1" x14ac:dyDescent="0.25">
      <c r="A738" s="1">
        <v>52083</v>
      </c>
      <c r="B738" s="1" t="s">
        <v>249</v>
      </c>
      <c r="C738" s="1">
        <v>52</v>
      </c>
      <c r="D738" s="1" t="s">
        <v>118</v>
      </c>
      <c r="E738" s="2">
        <v>619</v>
      </c>
      <c r="F738" s="2">
        <v>2</v>
      </c>
      <c r="G738" s="2">
        <v>0</v>
      </c>
      <c r="H738" s="2">
        <v>0</v>
      </c>
      <c r="I738" s="75">
        <v>0</v>
      </c>
      <c r="J738">
        <v>6</v>
      </c>
      <c r="K738">
        <v>0</v>
      </c>
      <c r="L738">
        <v>0</v>
      </c>
      <c r="M738">
        <v>0</v>
      </c>
      <c r="N738">
        <v>41</v>
      </c>
      <c r="O738">
        <v>0</v>
      </c>
      <c r="P738">
        <v>0</v>
      </c>
      <c r="Q738">
        <v>2</v>
      </c>
      <c r="R738" s="2">
        <v>197</v>
      </c>
      <c r="S738" s="2">
        <v>0</v>
      </c>
      <c r="T738" s="2">
        <v>1</v>
      </c>
      <c r="U738" s="75">
        <v>3</v>
      </c>
      <c r="V738" s="2">
        <v>47</v>
      </c>
      <c r="W738" s="2">
        <v>0</v>
      </c>
      <c r="X738" s="2">
        <v>0</v>
      </c>
      <c r="Y738" s="75">
        <v>0</v>
      </c>
      <c r="Z738" s="2">
        <v>46</v>
      </c>
      <c r="AA738" s="2">
        <v>0</v>
      </c>
      <c r="AB738" s="2">
        <v>0</v>
      </c>
      <c r="AC738" s="75">
        <v>2</v>
      </c>
      <c r="AD738" s="2">
        <v>6636</v>
      </c>
      <c r="AE738" s="3">
        <f t="shared" si="12"/>
        <v>9.32790837854129E-2</v>
      </c>
      <c r="AF738" s="1">
        <v>0</v>
      </c>
      <c r="AG738" s="1" t="s">
        <v>40</v>
      </c>
      <c r="AH738" s="1" t="s">
        <v>45</v>
      </c>
      <c r="AI738" s="1">
        <v>2.77</v>
      </c>
      <c r="AJ738" s="68">
        <v>0</v>
      </c>
      <c r="AK738" s="1" t="s">
        <v>46</v>
      </c>
      <c r="AL738" s="1">
        <v>14</v>
      </c>
      <c r="AM738" s="1">
        <v>15</v>
      </c>
      <c r="AN738" s="1">
        <v>0</v>
      </c>
    </row>
    <row r="739" spans="1:40" hidden="1" x14ac:dyDescent="0.25">
      <c r="A739" s="1">
        <v>52110</v>
      </c>
      <c r="B739" s="1" t="s">
        <v>747</v>
      </c>
      <c r="C739" s="1">
        <v>52</v>
      </c>
      <c r="D739" s="1" t="s">
        <v>118</v>
      </c>
      <c r="E739" s="2">
        <v>3137</v>
      </c>
      <c r="F739" s="2">
        <v>19</v>
      </c>
      <c r="G739" s="2">
        <v>0</v>
      </c>
      <c r="H739" s="2">
        <v>2</v>
      </c>
      <c r="I739" s="75">
        <v>0</v>
      </c>
      <c r="J739">
        <v>48</v>
      </c>
      <c r="K739">
        <v>0</v>
      </c>
      <c r="L739">
        <v>1</v>
      </c>
      <c r="M739">
        <v>0</v>
      </c>
      <c r="N739">
        <v>240</v>
      </c>
      <c r="O739">
        <v>0</v>
      </c>
      <c r="P739">
        <v>37</v>
      </c>
      <c r="Q739">
        <v>3</v>
      </c>
      <c r="R739" s="2">
        <v>1205</v>
      </c>
      <c r="S739" s="2">
        <v>0</v>
      </c>
      <c r="T739" s="2">
        <v>58</v>
      </c>
      <c r="U739" s="75">
        <v>30</v>
      </c>
      <c r="V739" s="2">
        <v>266</v>
      </c>
      <c r="W739" s="2">
        <v>0</v>
      </c>
      <c r="X739" s="2">
        <v>4</v>
      </c>
      <c r="Y739" s="75">
        <v>8</v>
      </c>
      <c r="Z739" s="2">
        <v>444</v>
      </c>
      <c r="AA739" s="2">
        <v>0</v>
      </c>
      <c r="AB739" s="2">
        <v>11</v>
      </c>
      <c r="AC739" s="75">
        <v>8</v>
      </c>
      <c r="AD739" s="2">
        <v>25063</v>
      </c>
      <c r="AE739" s="3">
        <f t="shared" si="12"/>
        <v>0.12516458524518215</v>
      </c>
      <c r="AF739" s="1">
        <v>0</v>
      </c>
      <c r="AG739" s="1" t="s">
        <v>40</v>
      </c>
      <c r="AH739" s="1" t="s">
        <v>45</v>
      </c>
      <c r="AI739" s="1">
        <v>2.77</v>
      </c>
      <c r="AJ739" s="68">
        <v>0</v>
      </c>
      <c r="AK739" s="1" t="s">
        <v>46</v>
      </c>
      <c r="AL739" s="1">
        <v>9</v>
      </c>
      <c r="AM739" s="1">
        <v>31</v>
      </c>
      <c r="AN739" s="1">
        <v>0</v>
      </c>
    </row>
    <row r="740" spans="1:40" hidden="1" x14ac:dyDescent="0.25">
      <c r="A740" s="1">
        <v>52203</v>
      </c>
      <c r="B740" s="1" t="s">
        <v>748</v>
      </c>
      <c r="C740" s="1">
        <v>52</v>
      </c>
      <c r="D740" s="1" t="s">
        <v>118</v>
      </c>
      <c r="E740" s="2">
        <v>1437</v>
      </c>
      <c r="F740" s="2">
        <v>20</v>
      </c>
      <c r="G740" s="2">
        <v>0</v>
      </c>
      <c r="H740" s="2">
        <v>0</v>
      </c>
      <c r="I740" s="75">
        <v>3</v>
      </c>
      <c r="J740">
        <v>11</v>
      </c>
      <c r="K740">
        <v>0</v>
      </c>
      <c r="L740">
        <v>0</v>
      </c>
      <c r="M740">
        <v>1</v>
      </c>
      <c r="N740">
        <v>140</v>
      </c>
      <c r="O740">
        <v>0</v>
      </c>
      <c r="P740">
        <v>13</v>
      </c>
      <c r="Q740">
        <v>3</v>
      </c>
      <c r="R740" s="2">
        <v>485</v>
      </c>
      <c r="S740" s="2">
        <v>0</v>
      </c>
      <c r="T740" s="2">
        <v>18</v>
      </c>
      <c r="U740" s="75">
        <v>30</v>
      </c>
      <c r="V740" s="2">
        <v>50</v>
      </c>
      <c r="W740" s="2">
        <v>0</v>
      </c>
      <c r="X740" s="2">
        <v>6</v>
      </c>
      <c r="Y740" s="75">
        <v>0</v>
      </c>
      <c r="Z740" s="2">
        <v>217</v>
      </c>
      <c r="AA740" s="2">
        <v>0</v>
      </c>
      <c r="AB740" s="2">
        <v>8</v>
      </c>
      <c r="AC740" s="75">
        <v>9</v>
      </c>
      <c r="AD740" s="2">
        <v>8904</v>
      </c>
      <c r="AE740" s="3">
        <f t="shared" si="12"/>
        <v>0.16138814016172506</v>
      </c>
      <c r="AF740" s="1">
        <v>0</v>
      </c>
      <c r="AG740" s="1" t="s">
        <v>40</v>
      </c>
      <c r="AH740" s="1" t="s">
        <v>45</v>
      </c>
      <c r="AI740" s="1">
        <v>2.77</v>
      </c>
      <c r="AJ740" s="68">
        <v>0</v>
      </c>
      <c r="AK740" s="1" t="s">
        <v>46</v>
      </c>
      <c r="AL740" s="1">
        <v>29</v>
      </c>
      <c r="AM740" s="1">
        <v>30</v>
      </c>
      <c r="AN740" s="1">
        <v>0</v>
      </c>
    </row>
    <row r="741" spans="1:40" hidden="1" x14ac:dyDescent="0.25">
      <c r="A741" s="1">
        <v>52207</v>
      </c>
      <c r="B741" s="1" t="s">
        <v>749</v>
      </c>
      <c r="C741" s="1">
        <v>52</v>
      </c>
      <c r="D741" s="1" t="s">
        <v>118</v>
      </c>
      <c r="E741" s="2">
        <v>2016</v>
      </c>
      <c r="F741" s="2">
        <v>23</v>
      </c>
      <c r="G741" s="2">
        <v>0</v>
      </c>
      <c r="H741" s="2">
        <v>0</v>
      </c>
      <c r="I741" s="75">
        <v>1</v>
      </c>
      <c r="J741">
        <v>27</v>
      </c>
      <c r="K741">
        <v>0</v>
      </c>
      <c r="L741">
        <v>2</v>
      </c>
      <c r="M741">
        <v>0</v>
      </c>
      <c r="N741">
        <v>134</v>
      </c>
      <c r="O741">
        <v>0</v>
      </c>
      <c r="P741">
        <v>13</v>
      </c>
      <c r="Q741">
        <v>6</v>
      </c>
      <c r="R741" s="2">
        <v>765</v>
      </c>
      <c r="S741" s="2">
        <v>0</v>
      </c>
      <c r="T741" s="2">
        <v>30</v>
      </c>
      <c r="U741" s="75">
        <v>32</v>
      </c>
      <c r="V741" s="2">
        <v>158</v>
      </c>
      <c r="W741" s="2">
        <v>0</v>
      </c>
      <c r="X741" s="2">
        <v>2</v>
      </c>
      <c r="Y741" s="75">
        <v>4</v>
      </c>
      <c r="Z741" s="2">
        <v>282</v>
      </c>
      <c r="AA741" s="2">
        <v>0</v>
      </c>
      <c r="AB741" s="2">
        <v>16</v>
      </c>
      <c r="AC741" s="75">
        <v>2</v>
      </c>
      <c r="AD741" s="2">
        <v>14480</v>
      </c>
      <c r="AE741" s="3">
        <f t="shared" si="12"/>
        <v>0.13922651933701657</v>
      </c>
      <c r="AF741" s="1">
        <v>0</v>
      </c>
      <c r="AG741" s="1" t="s">
        <v>40</v>
      </c>
      <c r="AH741" s="1" t="s">
        <v>45</v>
      </c>
      <c r="AI741" s="1">
        <v>2.77</v>
      </c>
      <c r="AJ741" s="68">
        <v>0</v>
      </c>
      <c r="AK741" s="1" t="s">
        <v>46</v>
      </c>
      <c r="AL741" s="1">
        <v>14</v>
      </c>
      <c r="AM741" s="1">
        <v>22</v>
      </c>
      <c r="AN741" s="1">
        <v>0</v>
      </c>
    </row>
    <row r="742" spans="1:40" hidden="1" x14ac:dyDescent="0.25">
      <c r="A742" s="1">
        <v>52210</v>
      </c>
      <c r="B742" s="1" t="s">
        <v>750</v>
      </c>
      <c r="C742" s="1">
        <v>52</v>
      </c>
      <c r="D742" s="1" t="s">
        <v>118</v>
      </c>
      <c r="E742" s="2">
        <v>259</v>
      </c>
      <c r="F742" s="2">
        <v>2</v>
      </c>
      <c r="G742" s="2">
        <v>0</v>
      </c>
      <c r="H742" s="2">
        <v>2</v>
      </c>
      <c r="I742" s="75">
        <v>0</v>
      </c>
      <c r="J742">
        <v>2</v>
      </c>
      <c r="K742">
        <v>0</v>
      </c>
      <c r="L742">
        <v>0</v>
      </c>
      <c r="M742">
        <v>0</v>
      </c>
      <c r="N742">
        <v>3</v>
      </c>
      <c r="O742">
        <v>0</v>
      </c>
      <c r="P742">
        <v>5</v>
      </c>
      <c r="Q742">
        <v>0</v>
      </c>
      <c r="R742" s="2">
        <v>62</v>
      </c>
      <c r="S742" s="2">
        <v>0</v>
      </c>
      <c r="T742" s="2">
        <v>31</v>
      </c>
      <c r="U742" s="75">
        <v>6</v>
      </c>
      <c r="V742" s="2">
        <v>21</v>
      </c>
      <c r="W742" s="2">
        <v>0</v>
      </c>
      <c r="X742" s="2">
        <v>7</v>
      </c>
      <c r="Y742" s="75">
        <v>0</v>
      </c>
      <c r="Z742" s="2">
        <v>9</v>
      </c>
      <c r="AA742" s="2">
        <v>0</v>
      </c>
      <c r="AB742" s="2">
        <v>6</v>
      </c>
      <c r="AC742" s="75">
        <v>0</v>
      </c>
      <c r="AD742" s="2">
        <v>7618</v>
      </c>
      <c r="AE742" s="3">
        <f t="shared" si="12"/>
        <v>3.399842478340772E-2</v>
      </c>
      <c r="AF742" s="1">
        <v>0</v>
      </c>
      <c r="AG742" s="1" t="s">
        <v>40</v>
      </c>
      <c r="AH742" s="1" t="s">
        <v>45</v>
      </c>
      <c r="AI742" s="1">
        <v>2.77</v>
      </c>
      <c r="AJ742" s="68">
        <v>0</v>
      </c>
      <c r="AK742" s="1" t="s">
        <v>46</v>
      </c>
      <c r="AL742" s="1">
        <v>4</v>
      </c>
      <c r="AM742" s="1">
        <v>4</v>
      </c>
      <c r="AN742" s="1">
        <v>0</v>
      </c>
    </row>
    <row r="743" spans="1:40" hidden="1" x14ac:dyDescent="0.25">
      <c r="A743" s="1">
        <v>52215</v>
      </c>
      <c r="B743" s="1" t="s">
        <v>208</v>
      </c>
      <c r="C743" s="1">
        <v>52</v>
      </c>
      <c r="D743" s="1" t="s">
        <v>118</v>
      </c>
      <c r="E743" s="2">
        <v>2576</v>
      </c>
      <c r="F743" s="2">
        <v>15</v>
      </c>
      <c r="G743" s="2">
        <v>0</v>
      </c>
      <c r="H743" s="2">
        <v>21</v>
      </c>
      <c r="I743" s="75">
        <v>0</v>
      </c>
      <c r="J743">
        <v>8</v>
      </c>
      <c r="K743">
        <v>0</v>
      </c>
      <c r="L743">
        <v>37</v>
      </c>
      <c r="M743">
        <v>0</v>
      </c>
      <c r="N743">
        <v>15</v>
      </c>
      <c r="O743">
        <v>0</v>
      </c>
      <c r="P743">
        <v>106</v>
      </c>
      <c r="Q743">
        <v>0</v>
      </c>
      <c r="R743" s="2">
        <v>75</v>
      </c>
      <c r="S743" s="2">
        <v>0</v>
      </c>
      <c r="T743" s="2">
        <v>813</v>
      </c>
      <c r="U743" s="75">
        <v>0</v>
      </c>
      <c r="V743" s="2">
        <v>12</v>
      </c>
      <c r="W743" s="2">
        <v>0</v>
      </c>
      <c r="X743" s="2">
        <v>134</v>
      </c>
      <c r="Y743" s="75">
        <v>0</v>
      </c>
      <c r="Z743" s="2">
        <v>8</v>
      </c>
      <c r="AA743" s="2">
        <v>0</v>
      </c>
      <c r="AB743" s="2">
        <v>152</v>
      </c>
      <c r="AC743" s="75">
        <v>0</v>
      </c>
      <c r="AD743" s="2">
        <v>16338</v>
      </c>
      <c r="AE743" s="3">
        <f t="shared" si="12"/>
        <v>0.15766923736075408</v>
      </c>
      <c r="AF743" s="1">
        <v>0</v>
      </c>
      <c r="AG743" s="1" t="s">
        <v>40</v>
      </c>
      <c r="AH743" s="1" t="s">
        <v>45</v>
      </c>
      <c r="AI743" s="1">
        <v>2.77</v>
      </c>
      <c r="AJ743" s="68">
        <v>0</v>
      </c>
      <c r="AK743" s="1" t="s">
        <v>46</v>
      </c>
      <c r="AL743" s="1">
        <v>3</v>
      </c>
      <c r="AM743" s="1">
        <v>11</v>
      </c>
      <c r="AN743" s="1">
        <v>0</v>
      </c>
    </row>
    <row r="744" spans="1:40" hidden="1" x14ac:dyDescent="0.25">
      <c r="A744" s="1">
        <v>52224</v>
      </c>
      <c r="B744" s="1" t="s">
        <v>751</v>
      </c>
      <c r="C744" s="1">
        <v>52</v>
      </c>
      <c r="D744" s="1" t="s">
        <v>118</v>
      </c>
      <c r="E744" s="2">
        <v>1649</v>
      </c>
      <c r="F744" s="2">
        <v>14</v>
      </c>
      <c r="G744" s="2">
        <v>0</v>
      </c>
      <c r="H744" s="2">
        <v>8</v>
      </c>
      <c r="I744" s="75">
        <v>0</v>
      </c>
      <c r="J744">
        <v>5</v>
      </c>
      <c r="K744">
        <v>0</v>
      </c>
      <c r="L744">
        <v>23</v>
      </c>
      <c r="M744">
        <v>0</v>
      </c>
      <c r="N744">
        <v>18</v>
      </c>
      <c r="O744">
        <v>0</v>
      </c>
      <c r="P744">
        <v>120</v>
      </c>
      <c r="Q744">
        <v>5</v>
      </c>
      <c r="R744" s="2">
        <v>66</v>
      </c>
      <c r="S744" s="2">
        <v>0</v>
      </c>
      <c r="T744" s="2">
        <v>653</v>
      </c>
      <c r="U744" s="75">
        <v>5</v>
      </c>
      <c r="V744" s="2">
        <v>8</v>
      </c>
      <c r="W744" s="2">
        <v>0</v>
      </c>
      <c r="X744" s="2">
        <v>119</v>
      </c>
      <c r="Y744" s="75">
        <v>0</v>
      </c>
      <c r="Z744" s="2">
        <v>5</v>
      </c>
      <c r="AA744" s="2">
        <v>0</v>
      </c>
      <c r="AB744" s="2">
        <v>99</v>
      </c>
      <c r="AC744" s="75">
        <v>2</v>
      </c>
      <c r="AD744" s="2">
        <v>9675</v>
      </c>
      <c r="AE744" s="3">
        <f t="shared" si="12"/>
        <v>0.1704392764857881</v>
      </c>
      <c r="AF744" s="1">
        <v>0</v>
      </c>
      <c r="AG744" s="1" t="s">
        <v>40</v>
      </c>
      <c r="AH744" s="1" t="s">
        <v>45</v>
      </c>
      <c r="AI744" s="1">
        <v>2.77</v>
      </c>
      <c r="AJ744" s="68">
        <v>0</v>
      </c>
      <c r="AK744" s="1" t="s">
        <v>46</v>
      </c>
      <c r="AL744" s="1">
        <v>6</v>
      </c>
      <c r="AM744" s="1">
        <v>5</v>
      </c>
      <c r="AN744" s="1">
        <v>0</v>
      </c>
    </row>
    <row r="745" spans="1:40" hidden="1" x14ac:dyDescent="0.25">
      <c r="A745" s="1">
        <v>52227</v>
      </c>
      <c r="B745" s="1" t="s">
        <v>752</v>
      </c>
      <c r="C745" s="1">
        <v>52</v>
      </c>
      <c r="D745" s="1" t="s">
        <v>118</v>
      </c>
      <c r="E745" s="2">
        <v>2204</v>
      </c>
      <c r="F745" s="2">
        <v>28</v>
      </c>
      <c r="G745" s="2">
        <v>0</v>
      </c>
      <c r="H745" s="2">
        <v>33</v>
      </c>
      <c r="I745" s="75">
        <v>0</v>
      </c>
      <c r="J745">
        <v>16</v>
      </c>
      <c r="K745">
        <v>0</v>
      </c>
      <c r="L745">
        <v>49</v>
      </c>
      <c r="M745">
        <v>0</v>
      </c>
      <c r="N745">
        <v>46</v>
      </c>
      <c r="O745">
        <v>0</v>
      </c>
      <c r="P745">
        <v>291</v>
      </c>
      <c r="Q745">
        <v>3</v>
      </c>
      <c r="R745" s="2">
        <v>82</v>
      </c>
      <c r="S745" s="2">
        <v>0</v>
      </c>
      <c r="T745" s="2">
        <v>620</v>
      </c>
      <c r="U745" s="75">
        <v>6</v>
      </c>
      <c r="V745" s="2">
        <v>21</v>
      </c>
      <c r="W745" s="2">
        <v>0</v>
      </c>
      <c r="X745" s="2">
        <v>131</v>
      </c>
      <c r="Y745" s="75">
        <v>0</v>
      </c>
      <c r="Z745" s="2">
        <v>11</v>
      </c>
      <c r="AA745" s="2">
        <v>0</v>
      </c>
      <c r="AB745" s="2">
        <v>146</v>
      </c>
      <c r="AC745" s="75">
        <v>2</v>
      </c>
      <c r="AD745" s="2">
        <v>38792</v>
      </c>
      <c r="AE745" s="3">
        <f t="shared" si="12"/>
        <v>5.6815838317178798E-2</v>
      </c>
      <c r="AF745" s="1">
        <v>0</v>
      </c>
      <c r="AG745" s="1" t="s">
        <v>40</v>
      </c>
      <c r="AH745" s="1" t="s">
        <v>41</v>
      </c>
      <c r="AI745" s="1">
        <v>2.77</v>
      </c>
      <c r="AJ745" s="68">
        <v>0</v>
      </c>
      <c r="AK745" s="1" t="s">
        <v>46</v>
      </c>
      <c r="AL745" s="1">
        <v>34</v>
      </c>
      <c r="AM745" s="1">
        <v>12</v>
      </c>
      <c r="AN745" s="1">
        <v>0</v>
      </c>
    </row>
    <row r="746" spans="1:40" hidden="1" x14ac:dyDescent="0.25">
      <c r="A746" s="1">
        <v>52233</v>
      </c>
      <c r="B746" s="1" t="s">
        <v>753</v>
      </c>
      <c r="C746" s="1">
        <v>52</v>
      </c>
      <c r="D746" s="1" t="s">
        <v>118</v>
      </c>
      <c r="E746" s="2">
        <v>4280</v>
      </c>
      <c r="F746" s="2">
        <v>51</v>
      </c>
      <c r="G746" s="2">
        <v>0</v>
      </c>
      <c r="H746" s="2">
        <v>7</v>
      </c>
      <c r="I746" s="75">
        <v>9</v>
      </c>
      <c r="J746">
        <v>50</v>
      </c>
      <c r="K746">
        <v>0</v>
      </c>
      <c r="L746">
        <v>8</v>
      </c>
      <c r="M746">
        <v>6</v>
      </c>
      <c r="N746">
        <v>252</v>
      </c>
      <c r="O746">
        <v>0</v>
      </c>
      <c r="P746">
        <v>84</v>
      </c>
      <c r="Q746">
        <v>74</v>
      </c>
      <c r="R746" s="2">
        <v>1208</v>
      </c>
      <c r="S746" s="2">
        <v>2</v>
      </c>
      <c r="T746" s="2">
        <v>296</v>
      </c>
      <c r="U746" s="75">
        <v>210</v>
      </c>
      <c r="V746" s="2">
        <v>180</v>
      </c>
      <c r="W746" s="2">
        <v>0</v>
      </c>
      <c r="X746" s="2">
        <v>50</v>
      </c>
      <c r="Y746" s="75">
        <v>15</v>
      </c>
      <c r="Z746" s="2">
        <v>361</v>
      </c>
      <c r="AA746" s="2">
        <v>0</v>
      </c>
      <c r="AB746" s="2">
        <v>68</v>
      </c>
      <c r="AC746" s="75">
        <v>49</v>
      </c>
      <c r="AD746" s="2">
        <v>6188</v>
      </c>
      <c r="AE746" s="3">
        <f t="shared" si="12"/>
        <v>0.691661279896574</v>
      </c>
      <c r="AF746" s="1">
        <v>0</v>
      </c>
      <c r="AG746" s="1" t="s">
        <v>40</v>
      </c>
      <c r="AH746" s="1" t="s">
        <v>45</v>
      </c>
      <c r="AI746" s="1">
        <v>2.77</v>
      </c>
      <c r="AJ746" s="68">
        <v>0</v>
      </c>
      <c r="AK746" s="1" t="s">
        <v>46</v>
      </c>
      <c r="AL746" s="1">
        <v>4</v>
      </c>
      <c r="AM746" s="1">
        <v>82</v>
      </c>
      <c r="AN746" s="1">
        <v>0</v>
      </c>
    </row>
    <row r="747" spans="1:40" hidden="1" x14ac:dyDescent="0.25">
      <c r="A747" s="1">
        <v>52240</v>
      </c>
      <c r="B747" s="1" t="s">
        <v>754</v>
      </c>
      <c r="C747" s="1">
        <v>52</v>
      </c>
      <c r="D747" s="1" t="s">
        <v>118</v>
      </c>
      <c r="E747" s="2">
        <v>1563</v>
      </c>
      <c r="F747" s="2">
        <v>16</v>
      </c>
      <c r="G747" s="2">
        <v>0</v>
      </c>
      <c r="H747" s="2">
        <v>3</v>
      </c>
      <c r="I747" s="75">
        <v>3</v>
      </c>
      <c r="J747">
        <v>15</v>
      </c>
      <c r="K747">
        <v>0</v>
      </c>
      <c r="L747">
        <v>0</v>
      </c>
      <c r="M747">
        <v>5</v>
      </c>
      <c r="N747">
        <v>88</v>
      </c>
      <c r="O747">
        <v>0</v>
      </c>
      <c r="P747">
        <v>10</v>
      </c>
      <c r="Q747">
        <v>46</v>
      </c>
      <c r="R747" s="2">
        <v>584</v>
      </c>
      <c r="S747" s="2">
        <v>0</v>
      </c>
      <c r="T747" s="2">
        <v>36</v>
      </c>
      <c r="U747" s="75">
        <v>88</v>
      </c>
      <c r="V747" s="2">
        <v>127</v>
      </c>
      <c r="W747" s="2">
        <v>0</v>
      </c>
      <c r="X747" s="2">
        <v>0</v>
      </c>
      <c r="Y747" s="75">
        <v>24</v>
      </c>
      <c r="Z747" s="2">
        <v>131</v>
      </c>
      <c r="AA747" s="2">
        <v>0</v>
      </c>
      <c r="AB747" s="2">
        <v>10</v>
      </c>
      <c r="AC747" s="75">
        <v>24</v>
      </c>
      <c r="AD747" s="2">
        <v>15949</v>
      </c>
      <c r="AE747" s="3">
        <f t="shared" si="12"/>
        <v>9.7999874600288417E-2</v>
      </c>
      <c r="AF747" s="1">
        <v>0</v>
      </c>
      <c r="AG747" s="1" t="s">
        <v>40</v>
      </c>
      <c r="AH747" s="1" t="s">
        <v>45</v>
      </c>
      <c r="AI747" s="1">
        <v>2.77</v>
      </c>
      <c r="AJ747" s="68">
        <v>0</v>
      </c>
      <c r="AK747" s="1" t="s">
        <v>46</v>
      </c>
      <c r="AL747" s="1">
        <v>3</v>
      </c>
      <c r="AM747" s="1">
        <v>24</v>
      </c>
      <c r="AN747" s="1">
        <v>0</v>
      </c>
    </row>
    <row r="748" spans="1:40" hidden="1" x14ac:dyDescent="0.25">
      <c r="A748" s="1">
        <v>52250</v>
      </c>
      <c r="B748" s="1" t="s">
        <v>755</v>
      </c>
      <c r="C748" s="1">
        <v>52</v>
      </c>
      <c r="D748" s="1" t="s">
        <v>118</v>
      </c>
      <c r="E748" s="2">
        <v>15624</v>
      </c>
      <c r="F748" s="2">
        <v>115</v>
      </c>
      <c r="G748" s="2">
        <v>0</v>
      </c>
      <c r="H748" s="2">
        <v>8</v>
      </c>
      <c r="I748" s="75">
        <v>274</v>
      </c>
      <c r="J748">
        <v>84</v>
      </c>
      <c r="K748">
        <v>0</v>
      </c>
      <c r="L748">
        <v>16</v>
      </c>
      <c r="M748">
        <v>401</v>
      </c>
      <c r="N748">
        <v>391</v>
      </c>
      <c r="O748">
        <v>0</v>
      </c>
      <c r="P748">
        <v>180</v>
      </c>
      <c r="Q748">
        <v>5922</v>
      </c>
      <c r="R748" s="2">
        <v>1430</v>
      </c>
      <c r="S748" s="2">
        <v>1</v>
      </c>
      <c r="T748" s="2">
        <v>247</v>
      </c>
      <c r="U748" s="75">
        <v>8282</v>
      </c>
      <c r="V748" s="2">
        <v>227</v>
      </c>
      <c r="W748" s="2">
        <v>0</v>
      </c>
      <c r="X748" s="2">
        <v>33</v>
      </c>
      <c r="Y748" s="75">
        <v>1451</v>
      </c>
      <c r="Z748" s="2">
        <v>136</v>
      </c>
      <c r="AA748" s="2">
        <v>0</v>
      </c>
      <c r="AB748" s="2">
        <v>70</v>
      </c>
      <c r="AC748" s="75">
        <v>2486</v>
      </c>
      <c r="AD748" s="2">
        <v>23249</v>
      </c>
      <c r="AE748" s="3">
        <f t="shared" si="12"/>
        <v>0.67202890446900942</v>
      </c>
      <c r="AF748" s="1">
        <v>1</v>
      </c>
      <c r="AG748" s="1" t="s">
        <v>44</v>
      </c>
      <c r="AH748" s="1" t="s">
        <v>45</v>
      </c>
      <c r="AI748" s="1">
        <v>2.77</v>
      </c>
      <c r="AJ748" s="68">
        <v>0</v>
      </c>
      <c r="AK748" s="1" t="s">
        <v>46</v>
      </c>
      <c r="AL748" s="1">
        <v>211</v>
      </c>
      <c r="AM748" s="1">
        <v>575</v>
      </c>
      <c r="AN748" s="1">
        <v>0</v>
      </c>
    </row>
    <row r="749" spans="1:40" hidden="1" x14ac:dyDescent="0.25">
      <c r="A749" s="1">
        <v>52254</v>
      </c>
      <c r="B749" s="1" t="s">
        <v>756</v>
      </c>
      <c r="C749" s="1">
        <v>52</v>
      </c>
      <c r="D749" s="1" t="s">
        <v>118</v>
      </c>
      <c r="E749" s="2">
        <v>1476</v>
      </c>
      <c r="F749" s="2">
        <v>9</v>
      </c>
      <c r="G749" s="2">
        <v>0</v>
      </c>
      <c r="H749" s="2">
        <v>0</v>
      </c>
      <c r="I749" s="75">
        <v>0</v>
      </c>
      <c r="J749">
        <v>14</v>
      </c>
      <c r="K749">
        <v>0</v>
      </c>
      <c r="L749">
        <v>0</v>
      </c>
      <c r="M749">
        <v>1</v>
      </c>
      <c r="N749">
        <v>70</v>
      </c>
      <c r="O749">
        <v>0</v>
      </c>
      <c r="P749">
        <v>3</v>
      </c>
      <c r="Q749">
        <v>7</v>
      </c>
      <c r="R749" s="2">
        <v>422</v>
      </c>
      <c r="S749" s="2">
        <v>0</v>
      </c>
      <c r="T749" s="2">
        <v>14</v>
      </c>
      <c r="U749" s="75">
        <v>12</v>
      </c>
      <c r="V749" s="2">
        <v>63</v>
      </c>
      <c r="W749" s="2">
        <v>0</v>
      </c>
      <c r="X749" s="2">
        <v>2</v>
      </c>
      <c r="Y749" s="75">
        <v>1</v>
      </c>
      <c r="Z749" s="2">
        <v>217</v>
      </c>
      <c r="AA749" s="2">
        <v>0</v>
      </c>
      <c r="AB749" s="2">
        <v>6</v>
      </c>
      <c r="AC749" s="75">
        <v>4</v>
      </c>
      <c r="AD749" s="2">
        <v>7776</v>
      </c>
      <c r="AE749" s="3">
        <f t="shared" si="12"/>
        <v>0.18981481481481483</v>
      </c>
      <c r="AF749" s="1">
        <v>0</v>
      </c>
      <c r="AG749" s="1" t="s">
        <v>40</v>
      </c>
      <c r="AH749" s="1" t="s">
        <v>45</v>
      </c>
      <c r="AI749" s="1">
        <v>2.77</v>
      </c>
      <c r="AJ749" s="68">
        <v>0</v>
      </c>
      <c r="AK749" s="1" t="s">
        <v>46</v>
      </c>
      <c r="AL749" s="1">
        <v>1</v>
      </c>
      <c r="AM749" s="1">
        <v>12</v>
      </c>
      <c r="AN749" s="1">
        <v>0</v>
      </c>
    </row>
    <row r="750" spans="1:40" hidden="1" x14ac:dyDescent="0.25">
      <c r="A750" s="1">
        <v>52256</v>
      </c>
      <c r="B750" s="1" t="s">
        <v>757</v>
      </c>
      <c r="C750" s="1">
        <v>52</v>
      </c>
      <c r="D750" s="1" t="s">
        <v>118</v>
      </c>
      <c r="E750" s="2">
        <v>5052</v>
      </c>
      <c r="F750" s="2">
        <v>43</v>
      </c>
      <c r="G750" s="2">
        <v>0</v>
      </c>
      <c r="H750" s="2">
        <v>0</v>
      </c>
      <c r="I750" s="75">
        <v>1</v>
      </c>
      <c r="J750">
        <v>38</v>
      </c>
      <c r="K750">
        <v>0</v>
      </c>
      <c r="L750">
        <v>0</v>
      </c>
      <c r="M750">
        <v>0</v>
      </c>
      <c r="N750">
        <v>260</v>
      </c>
      <c r="O750">
        <v>0</v>
      </c>
      <c r="P750">
        <v>15</v>
      </c>
      <c r="Q750">
        <v>19</v>
      </c>
      <c r="R750" s="2">
        <v>1890</v>
      </c>
      <c r="S750" s="2">
        <v>0</v>
      </c>
      <c r="T750" s="2">
        <v>59</v>
      </c>
      <c r="U750" s="75">
        <v>56</v>
      </c>
      <c r="V750" s="2">
        <v>174</v>
      </c>
      <c r="W750" s="2">
        <v>0</v>
      </c>
      <c r="X750" s="2">
        <v>5</v>
      </c>
      <c r="Y750" s="75">
        <v>6</v>
      </c>
      <c r="Z750" s="2">
        <v>447</v>
      </c>
      <c r="AA750" s="2">
        <v>0</v>
      </c>
      <c r="AB750" s="2">
        <v>12</v>
      </c>
      <c r="AC750" s="75">
        <v>18</v>
      </c>
      <c r="AD750" s="2">
        <v>12935</v>
      </c>
      <c r="AE750" s="3">
        <f t="shared" si="12"/>
        <v>0.39056822574410516</v>
      </c>
      <c r="AF750" s="1">
        <v>0</v>
      </c>
      <c r="AG750" s="1" t="s">
        <v>44</v>
      </c>
      <c r="AH750" s="1" t="s">
        <v>45</v>
      </c>
      <c r="AI750" s="1">
        <v>2.77</v>
      </c>
      <c r="AJ750" s="68">
        <v>0</v>
      </c>
      <c r="AK750" s="1" t="s">
        <v>46</v>
      </c>
      <c r="AL750" s="1">
        <v>19</v>
      </c>
      <c r="AM750" s="1">
        <v>11</v>
      </c>
      <c r="AN750" s="1">
        <v>1</v>
      </c>
    </row>
    <row r="751" spans="1:40" hidden="1" x14ac:dyDescent="0.25">
      <c r="A751" s="1">
        <v>52258</v>
      </c>
      <c r="B751" s="1" t="s">
        <v>758</v>
      </c>
      <c r="C751" s="1">
        <v>52</v>
      </c>
      <c r="D751" s="1" t="s">
        <v>118</v>
      </c>
      <c r="E751" s="2">
        <v>6248</v>
      </c>
      <c r="F751" s="2">
        <v>28</v>
      </c>
      <c r="G751" s="2">
        <v>0</v>
      </c>
      <c r="H751" s="2">
        <v>4</v>
      </c>
      <c r="I751" s="75">
        <v>0</v>
      </c>
      <c r="J751">
        <v>58</v>
      </c>
      <c r="K751">
        <v>0</v>
      </c>
      <c r="L751">
        <v>7</v>
      </c>
      <c r="M751">
        <v>1</v>
      </c>
      <c r="N751">
        <v>364</v>
      </c>
      <c r="O751">
        <v>1</v>
      </c>
      <c r="P751">
        <v>69</v>
      </c>
      <c r="Q751">
        <v>6</v>
      </c>
      <c r="R751" s="2">
        <v>2336</v>
      </c>
      <c r="S751" s="2">
        <v>3</v>
      </c>
      <c r="T751" s="2">
        <v>172</v>
      </c>
      <c r="U751" s="75">
        <v>14</v>
      </c>
      <c r="V751" s="2">
        <v>359</v>
      </c>
      <c r="W751" s="2">
        <v>0</v>
      </c>
      <c r="X751" s="2">
        <v>13</v>
      </c>
      <c r="Y751" s="75">
        <v>2</v>
      </c>
      <c r="Z751" s="2">
        <v>456</v>
      </c>
      <c r="AA751" s="2">
        <v>2</v>
      </c>
      <c r="AB751" s="2">
        <v>49</v>
      </c>
      <c r="AC751" s="75">
        <v>5</v>
      </c>
      <c r="AD751" s="2">
        <v>15092</v>
      </c>
      <c r="AE751" s="3">
        <f t="shared" si="12"/>
        <v>0.4139941690962099</v>
      </c>
      <c r="AF751" s="1">
        <v>0</v>
      </c>
      <c r="AG751" s="1" t="s">
        <v>44</v>
      </c>
      <c r="AH751" s="1" t="s">
        <v>41</v>
      </c>
      <c r="AI751" s="1">
        <v>2.77</v>
      </c>
      <c r="AJ751" s="68">
        <v>0</v>
      </c>
      <c r="AK751" s="1" t="s">
        <v>46</v>
      </c>
      <c r="AL751" s="1">
        <v>5</v>
      </c>
      <c r="AM751" s="1">
        <v>50</v>
      </c>
      <c r="AN751" s="1">
        <v>1</v>
      </c>
    </row>
    <row r="752" spans="1:40" hidden="1" x14ac:dyDescent="0.25">
      <c r="A752" s="1">
        <v>52260</v>
      </c>
      <c r="B752" s="1" t="s">
        <v>416</v>
      </c>
      <c r="C752" s="1">
        <v>52</v>
      </c>
      <c r="D752" s="1" t="s">
        <v>118</v>
      </c>
      <c r="E752" s="2">
        <v>2770</v>
      </c>
      <c r="F752" s="2">
        <v>16</v>
      </c>
      <c r="G752" s="2">
        <v>0</v>
      </c>
      <c r="H752" s="2">
        <v>2</v>
      </c>
      <c r="I752" s="75">
        <v>1</v>
      </c>
      <c r="J752">
        <v>45</v>
      </c>
      <c r="K752">
        <v>0</v>
      </c>
      <c r="L752">
        <v>1</v>
      </c>
      <c r="M752">
        <v>4</v>
      </c>
      <c r="N752">
        <v>252</v>
      </c>
      <c r="O752">
        <v>0</v>
      </c>
      <c r="P752">
        <v>36</v>
      </c>
      <c r="Q752">
        <v>33</v>
      </c>
      <c r="R752" s="2">
        <v>1506</v>
      </c>
      <c r="S752" s="2">
        <v>1</v>
      </c>
      <c r="T752" s="2">
        <v>66</v>
      </c>
      <c r="U752" s="75">
        <v>57</v>
      </c>
      <c r="V752" s="2">
        <v>273</v>
      </c>
      <c r="W752" s="2">
        <v>0</v>
      </c>
      <c r="X752" s="2">
        <v>7</v>
      </c>
      <c r="Y752" s="75">
        <v>9</v>
      </c>
      <c r="Z752" s="2">
        <v>315</v>
      </c>
      <c r="AA752" s="2">
        <v>0</v>
      </c>
      <c r="AB752" s="2">
        <v>21</v>
      </c>
      <c r="AC752" s="75">
        <v>17</v>
      </c>
      <c r="AD752" s="2">
        <v>14900</v>
      </c>
      <c r="AE752" s="3">
        <f t="shared" si="12"/>
        <v>0.18590604026845636</v>
      </c>
      <c r="AF752" s="1">
        <v>0</v>
      </c>
      <c r="AG752" s="1" t="s">
        <v>40</v>
      </c>
      <c r="AH752" s="1" t="s">
        <v>45</v>
      </c>
      <c r="AI752" s="1">
        <v>2.77</v>
      </c>
      <c r="AJ752" s="68">
        <v>0</v>
      </c>
      <c r="AK752" s="1" t="s">
        <v>46</v>
      </c>
      <c r="AL752" s="1">
        <v>2</v>
      </c>
      <c r="AM752" s="1">
        <v>27</v>
      </c>
      <c r="AN752" s="1">
        <v>0</v>
      </c>
    </row>
    <row r="753" spans="1:40" hidden="1" x14ac:dyDescent="0.25">
      <c r="A753" s="1">
        <v>52287</v>
      </c>
      <c r="B753" s="1" t="s">
        <v>759</v>
      </c>
      <c r="C753" s="1">
        <v>52</v>
      </c>
      <c r="D753" s="1" t="s">
        <v>118</v>
      </c>
      <c r="E753" s="2">
        <v>585</v>
      </c>
      <c r="F753" s="2">
        <v>9</v>
      </c>
      <c r="G753" s="2">
        <v>0</v>
      </c>
      <c r="H753" s="2">
        <v>0</v>
      </c>
      <c r="I753" s="75">
        <v>0</v>
      </c>
      <c r="J753">
        <v>3</v>
      </c>
      <c r="K753">
        <v>0</v>
      </c>
      <c r="L753">
        <v>0</v>
      </c>
      <c r="M753">
        <v>0</v>
      </c>
      <c r="N753">
        <v>27</v>
      </c>
      <c r="O753">
        <v>0</v>
      </c>
      <c r="P753">
        <v>0</v>
      </c>
      <c r="Q753">
        <v>1</v>
      </c>
      <c r="R753" s="2">
        <v>126</v>
      </c>
      <c r="S753" s="2">
        <v>0</v>
      </c>
      <c r="T753" s="2">
        <v>13</v>
      </c>
      <c r="U753" s="75">
        <v>5</v>
      </c>
      <c r="V753" s="2">
        <v>31</v>
      </c>
      <c r="W753" s="2">
        <v>0</v>
      </c>
      <c r="X753" s="2">
        <v>1</v>
      </c>
      <c r="Y753" s="75">
        <v>0</v>
      </c>
      <c r="Z753" s="2">
        <v>58</v>
      </c>
      <c r="AA753" s="2">
        <v>0</v>
      </c>
      <c r="AB753" s="2">
        <v>3</v>
      </c>
      <c r="AC753" s="75">
        <v>6</v>
      </c>
      <c r="AD753" s="2">
        <v>7535</v>
      </c>
      <c r="AE753" s="3">
        <f t="shared" si="12"/>
        <v>7.7637690776376903E-2</v>
      </c>
      <c r="AF753" s="1">
        <v>0</v>
      </c>
      <c r="AG753" s="1" t="s">
        <v>40</v>
      </c>
      <c r="AH753" s="1" t="s">
        <v>45</v>
      </c>
      <c r="AI753" s="1">
        <v>2.77</v>
      </c>
      <c r="AJ753" s="68">
        <v>0</v>
      </c>
      <c r="AK753" s="1" t="s">
        <v>46</v>
      </c>
      <c r="AL753" s="1">
        <v>11</v>
      </c>
      <c r="AM753" s="1">
        <v>6</v>
      </c>
      <c r="AN753" s="1">
        <v>0</v>
      </c>
    </row>
    <row r="754" spans="1:40" hidden="1" x14ac:dyDescent="0.25">
      <c r="A754" s="1">
        <v>52317</v>
      </c>
      <c r="B754" s="1" t="s">
        <v>760</v>
      </c>
      <c r="C754" s="1">
        <v>52</v>
      </c>
      <c r="D754" s="1" t="s">
        <v>118</v>
      </c>
      <c r="E754" s="2">
        <v>325</v>
      </c>
      <c r="F754" s="2">
        <v>3</v>
      </c>
      <c r="G754" s="2">
        <v>0</v>
      </c>
      <c r="H754" s="2">
        <v>4</v>
      </c>
      <c r="I754" s="75">
        <v>0</v>
      </c>
      <c r="J754">
        <v>0</v>
      </c>
      <c r="K754">
        <v>0</v>
      </c>
      <c r="L754">
        <v>3</v>
      </c>
      <c r="M754">
        <v>0</v>
      </c>
      <c r="N754">
        <v>6</v>
      </c>
      <c r="O754">
        <v>0</v>
      </c>
      <c r="P754">
        <v>22</v>
      </c>
      <c r="Q754">
        <v>0</v>
      </c>
      <c r="R754" s="2">
        <v>10</v>
      </c>
      <c r="S754" s="2">
        <v>0</v>
      </c>
      <c r="T754" s="2">
        <v>58</v>
      </c>
      <c r="U754" s="75">
        <v>0</v>
      </c>
      <c r="V754" s="2">
        <v>4</v>
      </c>
      <c r="W754" s="2">
        <v>0</v>
      </c>
      <c r="X754" s="2">
        <v>9</v>
      </c>
      <c r="Y754" s="75">
        <v>0</v>
      </c>
      <c r="Z754" s="2">
        <v>3</v>
      </c>
      <c r="AA754" s="2">
        <v>0</v>
      </c>
      <c r="AB754" s="2">
        <v>24</v>
      </c>
      <c r="AC754" s="75">
        <v>0</v>
      </c>
      <c r="AD754" s="2">
        <v>20466</v>
      </c>
      <c r="AE754" s="3">
        <f t="shared" si="12"/>
        <v>1.5879996091077885E-2</v>
      </c>
      <c r="AF754" s="1">
        <v>0</v>
      </c>
      <c r="AG754" s="1" t="s">
        <v>40</v>
      </c>
      <c r="AH754" s="1" t="s">
        <v>45</v>
      </c>
      <c r="AI754" s="1">
        <v>2.77</v>
      </c>
      <c r="AJ754" s="68">
        <v>0</v>
      </c>
      <c r="AK754" s="1" t="s">
        <v>46</v>
      </c>
      <c r="AL754" s="1">
        <v>6</v>
      </c>
      <c r="AM754" s="1">
        <v>5</v>
      </c>
      <c r="AN754" s="1">
        <v>0</v>
      </c>
    </row>
    <row r="755" spans="1:40" hidden="1" x14ac:dyDescent="0.25">
      <c r="A755" s="1">
        <v>52320</v>
      </c>
      <c r="B755" s="1" t="s">
        <v>761</v>
      </c>
      <c r="C755" s="1">
        <v>52</v>
      </c>
      <c r="D755" s="1" t="s">
        <v>118</v>
      </c>
      <c r="E755" s="2">
        <v>715</v>
      </c>
      <c r="F755" s="2">
        <v>12</v>
      </c>
      <c r="G755" s="2">
        <v>0</v>
      </c>
      <c r="H755" s="2">
        <v>0</v>
      </c>
      <c r="I755" s="75">
        <v>1</v>
      </c>
      <c r="J755">
        <v>11</v>
      </c>
      <c r="K755">
        <v>0</v>
      </c>
      <c r="L755">
        <v>1</v>
      </c>
      <c r="M755">
        <v>1</v>
      </c>
      <c r="N755">
        <v>97</v>
      </c>
      <c r="O755">
        <v>1</v>
      </c>
      <c r="P755">
        <v>20</v>
      </c>
      <c r="Q755">
        <v>13</v>
      </c>
      <c r="R755" s="2">
        <v>357</v>
      </c>
      <c r="S755" s="2">
        <v>7</v>
      </c>
      <c r="T755" s="2">
        <v>48</v>
      </c>
      <c r="U755" s="75">
        <v>23</v>
      </c>
      <c r="V755" s="2">
        <v>46</v>
      </c>
      <c r="W755" s="2">
        <v>0</v>
      </c>
      <c r="X755" s="2">
        <v>7</v>
      </c>
      <c r="Y755" s="75">
        <v>2</v>
      </c>
      <c r="Z755" s="2">
        <v>58</v>
      </c>
      <c r="AA755" s="2">
        <v>0</v>
      </c>
      <c r="AB755" s="2">
        <v>10</v>
      </c>
      <c r="AC755" s="75">
        <v>4</v>
      </c>
      <c r="AD755" s="2">
        <v>11990</v>
      </c>
      <c r="AE755" s="3">
        <f t="shared" si="12"/>
        <v>5.9633027522935783E-2</v>
      </c>
      <c r="AF755" s="1">
        <v>0</v>
      </c>
      <c r="AG755" s="1" t="s">
        <v>40</v>
      </c>
      <c r="AH755" s="1" t="s">
        <v>45</v>
      </c>
      <c r="AI755" s="1">
        <v>2.77</v>
      </c>
      <c r="AJ755" s="68">
        <v>0</v>
      </c>
      <c r="AK755" s="1" t="s">
        <v>46</v>
      </c>
      <c r="AL755" s="1">
        <v>18</v>
      </c>
      <c r="AM755" s="1">
        <v>11</v>
      </c>
      <c r="AN755" s="1">
        <v>0</v>
      </c>
    </row>
    <row r="756" spans="1:40" hidden="1" x14ac:dyDescent="0.25">
      <c r="A756" s="1">
        <v>52323</v>
      </c>
      <c r="B756" s="1" t="s">
        <v>762</v>
      </c>
      <c r="C756" s="1">
        <v>52</v>
      </c>
      <c r="D756" s="1" t="s">
        <v>118</v>
      </c>
      <c r="E756" s="2">
        <v>138</v>
      </c>
      <c r="F756" s="2">
        <v>6</v>
      </c>
      <c r="G756" s="2">
        <v>0</v>
      </c>
      <c r="H756" s="2">
        <v>0</v>
      </c>
      <c r="I756" s="75">
        <v>0</v>
      </c>
      <c r="J756" s="75">
        <v>0</v>
      </c>
      <c r="K756" s="75">
        <v>0</v>
      </c>
      <c r="L756" s="75">
        <v>0</v>
      </c>
      <c r="M756">
        <v>0</v>
      </c>
      <c r="N756">
        <v>7</v>
      </c>
      <c r="O756">
        <v>0</v>
      </c>
      <c r="P756">
        <v>0</v>
      </c>
      <c r="Q756">
        <v>0</v>
      </c>
      <c r="R756" s="2">
        <v>48</v>
      </c>
      <c r="S756" s="2">
        <v>0</v>
      </c>
      <c r="T756" s="2">
        <v>4</v>
      </c>
      <c r="U756" s="75">
        <v>1</v>
      </c>
      <c r="V756" s="2">
        <v>4</v>
      </c>
      <c r="W756" s="2">
        <v>0</v>
      </c>
      <c r="X756" s="2">
        <v>0</v>
      </c>
      <c r="Y756" s="75">
        <v>0</v>
      </c>
      <c r="Z756" s="2">
        <v>5</v>
      </c>
      <c r="AA756" s="2">
        <v>0</v>
      </c>
      <c r="AB756" s="2">
        <v>0</v>
      </c>
      <c r="AC756" s="75">
        <v>0</v>
      </c>
      <c r="AD756" s="2">
        <v>7398</v>
      </c>
      <c r="AE756" s="3">
        <f t="shared" si="12"/>
        <v>1.8653690186536901E-2</v>
      </c>
      <c r="AF756" s="1">
        <v>0</v>
      </c>
      <c r="AG756" s="1" t="s">
        <v>40</v>
      </c>
      <c r="AH756" s="1" t="s">
        <v>45</v>
      </c>
      <c r="AI756" s="1">
        <v>2.77</v>
      </c>
      <c r="AJ756" s="68">
        <v>0</v>
      </c>
      <c r="AK756" s="1" t="s">
        <v>46</v>
      </c>
      <c r="AL756" s="1">
        <v>1</v>
      </c>
      <c r="AM756" s="1">
        <v>1</v>
      </c>
      <c r="AN756" s="1">
        <v>0</v>
      </c>
    </row>
    <row r="757" spans="1:40" hidden="1" x14ac:dyDescent="0.25">
      <c r="A757" s="1">
        <v>52352</v>
      </c>
      <c r="B757" s="1" t="s">
        <v>763</v>
      </c>
      <c r="C757" s="1">
        <v>52</v>
      </c>
      <c r="D757" s="1" t="s">
        <v>118</v>
      </c>
      <c r="E757" s="2">
        <v>465</v>
      </c>
      <c r="F757" s="2">
        <v>6</v>
      </c>
      <c r="G757" s="2">
        <v>0</v>
      </c>
      <c r="H757" s="2">
        <v>2</v>
      </c>
      <c r="I757" s="75">
        <v>0</v>
      </c>
      <c r="J757">
        <v>6</v>
      </c>
      <c r="K757">
        <v>0</v>
      </c>
      <c r="L757">
        <v>3</v>
      </c>
      <c r="M757">
        <v>0</v>
      </c>
      <c r="N757">
        <v>19</v>
      </c>
      <c r="O757">
        <v>0</v>
      </c>
      <c r="P757">
        <v>0</v>
      </c>
      <c r="Q757">
        <v>0</v>
      </c>
      <c r="R757" s="2">
        <v>132</v>
      </c>
      <c r="S757" s="2">
        <v>0</v>
      </c>
      <c r="T757" s="2">
        <v>46</v>
      </c>
      <c r="U757" s="75">
        <v>0</v>
      </c>
      <c r="V757" s="2">
        <v>27</v>
      </c>
      <c r="W757" s="2">
        <v>0</v>
      </c>
      <c r="X757" s="2">
        <v>5</v>
      </c>
      <c r="Y757" s="75">
        <v>0</v>
      </c>
      <c r="Z757" s="2">
        <v>23</v>
      </c>
      <c r="AA757" s="2">
        <v>0</v>
      </c>
      <c r="AB757" s="2">
        <v>15</v>
      </c>
      <c r="AC757" s="75">
        <v>0</v>
      </c>
      <c r="AD757" s="2">
        <v>7995</v>
      </c>
      <c r="AE757" s="3">
        <f t="shared" si="12"/>
        <v>5.8161350844277676E-2</v>
      </c>
      <c r="AF757" s="1">
        <v>0</v>
      </c>
      <c r="AG757" s="1" t="s">
        <v>44</v>
      </c>
      <c r="AH757" s="1" t="s">
        <v>45</v>
      </c>
      <c r="AI757" s="1">
        <v>2.77</v>
      </c>
      <c r="AJ757" s="68">
        <v>0</v>
      </c>
      <c r="AK757" s="1" t="s">
        <v>46</v>
      </c>
      <c r="AL757" s="1">
        <v>3</v>
      </c>
      <c r="AM757" s="1">
        <v>6</v>
      </c>
      <c r="AN757" s="1">
        <v>0</v>
      </c>
    </row>
    <row r="758" spans="1:40" hidden="1" x14ac:dyDescent="0.25">
      <c r="A758" s="1">
        <v>52354</v>
      </c>
      <c r="B758" s="1" t="s">
        <v>764</v>
      </c>
      <c r="C758" s="1">
        <v>52</v>
      </c>
      <c r="D758" s="1" t="s">
        <v>118</v>
      </c>
      <c r="E758" s="2">
        <v>489</v>
      </c>
      <c r="F758" s="2">
        <v>8</v>
      </c>
      <c r="G758" s="2">
        <v>0</v>
      </c>
      <c r="H758" s="2">
        <v>3</v>
      </c>
      <c r="I758" s="75">
        <v>0</v>
      </c>
      <c r="J758">
        <v>5</v>
      </c>
      <c r="K758">
        <v>0</v>
      </c>
      <c r="L758">
        <v>1</v>
      </c>
      <c r="M758">
        <v>1</v>
      </c>
      <c r="N758">
        <v>34</v>
      </c>
      <c r="O758">
        <v>0</v>
      </c>
      <c r="P758">
        <v>3</v>
      </c>
      <c r="Q758">
        <v>1</v>
      </c>
      <c r="R758" s="2">
        <v>125</v>
      </c>
      <c r="S758" s="2">
        <v>0</v>
      </c>
      <c r="T758" s="2">
        <v>20</v>
      </c>
      <c r="U758" s="75">
        <v>3</v>
      </c>
      <c r="V758" s="2">
        <v>29</v>
      </c>
      <c r="W758" s="2">
        <v>0</v>
      </c>
      <c r="X758" s="2">
        <v>6</v>
      </c>
      <c r="Y758" s="75">
        <v>0</v>
      </c>
      <c r="Z758" s="2">
        <v>30</v>
      </c>
      <c r="AA758" s="2">
        <v>0</v>
      </c>
      <c r="AB758" s="2">
        <v>4</v>
      </c>
      <c r="AC758" s="75">
        <v>1</v>
      </c>
      <c r="AD758" s="2">
        <v>7994</v>
      </c>
      <c r="AE758" s="3">
        <f t="shared" si="12"/>
        <v>6.1170878158618963E-2</v>
      </c>
      <c r="AF758" s="1">
        <v>0</v>
      </c>
      <c r="AG758" s="1" t="s">
        <v>40</v>
      </c>
      <c r="AH758" s="1" t="s">
        <v>45</v>
      </c>
      <c r="AI758" s="1">
        <v>2.77</v>
      </c>
      <c r="AJ758" s="68">
        <v>0</v>
      </c>
      <c r="AK758" s="1" t="s">
        <v>46</v>
      </c>
      <c r="AL758" s="1">
        <v>6</v>
      </c>
      <c r="AM758" s="1">
        <v>5</v>
      </c>
      <c r="AN758" s="1">
        <v>0</v>
      </c>
    </row>
    <row r="759" spans="1:40" hidden="1" x14ac:dyDescent="0.25">
      <c r="A759" s="1">
        <v>52356</v>
      </c>
      <c r="B759" s="1" t="s">
        <v>765</v>
      </c>
      <c r="C759" s="1">
        <v>52</v>
      </c>
      <c r="D759" s="1" t="s">
        <v>118</v>
      </c>
      <c r="E759" s="2">
        <v>11702</v>
      </c>
      <c r="F759" s="2">
        <v>186</v>
      </c>
      <c r="G759" s="2">
        <v>0</v>
      </c>
      <c r="H759" s="2">
        <v>29</v>
      </c>
      <c r="I759" s="75">
        <v>27</v>
      </c>
      <c r="J759">
        <v>215</v>
      </c>
      <c r="K759">
        <v>0</v>
      </c>
      <c r="L759">
        <v>40</v>
      </c>
      <c r="M759">
        <v>36</v>
      </c>
      <c r="N759">
        <v>767</v>
      </c>
      <c r="O759">
        <v>0</v>
      </c>
      <c r="P759">
        <v>479</v>
      </c>
      <c r="Q759">
        <v>257</v>
      </c>
      <c r="R759" s="2">
        <v>2516</v>
      </c>
      <c r="S759" s="2">
        <v>3</v>
      </c>
      <c r="T759" s="2">
        <v>942</v>
      </c>
      <c r="U759" s="75">
        <v>512</v>
      </c>
      <c r="V759" s="2">
        <v>766</v>
      </c>
      <c r="W759" s="2">
        <v>0</v>
      </c>
      <c r="X759" s="2">
        <v>195</v>
      </c>
      <c r="Y759" s="75">
        <v>164</v>
      </c>
      <c r="Z759" s="2">
        <v>926</v>
      </c>
      <c r="AA759" s="2">
        <v>2</v>
      </c>
      <c r="AB759" s="2">
        <v>330</v>
      </c>
      <c r="AC759" s="75">
        <v>180</v>
      </c>
      <c r="AD759" s="2">
        <v>121546</v>
      </c>
      <c r="AE759" s="3">
        <f t="shared" si="12"/>
        <v>9.6276306912609216E-2</v>
      </c>
      <c r="AF759" s="1">
        <v>0</v>
      </c>
      <c r="AG759" s="1" t="s">
        <v>40</v>
      </c>
      <c r="AH759" s="1" t="s">
        <v>45</v>
      </c>
      <c r="AI759" s="1">
        <v>2.77</v>
      </c>
      <c r="AJ759" s="68">
        <v>1</v>
      </c>
      <c r="AK759" s="1" t="s">
        <v>42</v>
      </c>
      <c r="AL759" s="1">
        <v>117</v>
      </c>
      <c r="AM759" s="1">
        <v>114</v>
      </c>
      <c r="AN759" s="1">
        <v>1</v>
      </c>
    </row>
    <row r="760" spans="1:40" hidden="1" x14ac:dyDescent="0.25">
      <c r="A760" s="1">
        <v>52378</v>
      </c>
      <c r="B760" s="1" t="s">
        <v>766</v>
      </c>
      <c r="C760" s="1">
        <v>52</v>
      </c>
      <c r="D760" s="1" t="s">
        <v>118</v>
      </c>
      <c r="E760" s="2">
        <v>2946</v>
      </c>
      <c r="F760" s="2">
        <v>17</v>
      </c>
      <c r="G760" s="2">
        <v>0</v>
      </c>
      <c r="H760" s="2">
        <v>4</v>
      </c>
      <c r="I760" s="75">
        <v>0</v>
      </c>
      <c r="J760">
        <v>23</v>
      </c>
      <c r="K760">
        <v>0</v>
      </c>
      <c r="L760">
        <v>1</v>
      </c>
      <c r="M760">
        <v>1</v>
      </c>
      <c r="N760">
        <v>301</v>
      </c>
      <c r="O760">
        <v>0</v>
      </c>
      <c r="P760">
        <v>14</v>
      </c>
      <c r="Q760">
        <v>12</v>
      </c>
      <c r="R760" s="2">
        <v>1168</v>
      </c>
      <c r="S760" s="2">
        <v>0</v>
      </c>
      <c r="T760" s="2">
        <v>29</v>
      </c>
      <c r="U760" s="75">
        <v>35</v>
      </c>
      <c r="V760" s="2">
        <v>286</v>
      </c>
      <c r="W760" s="2">
        <v>0</v>
      </c>
      <c r="X760" s="2">
        <v>6</v>
      </c>
      <c r="Y760" s="75">
        <v>11</v>
      </c>
      <c r="Z760" s="2">
        <v>279</v>
      </c>
      <c r="AA760" s="2">
        <v>0</v>
      </c>
      <c r="AB760" s="2">
        <v>8</v>
      </c>
      <c r="AC760" s="75">
        <v>8</v>
      </c>
      <c r="AD760" s="2">
        <v>19528</v>
      </c>
      <c r="AE760" s="3">
        <f t="shared" si="12"/>
        <v>0.1508603031544449</v>
      </c>
      <c r="AF760" s="1">
        <v>0</v>
      </c>
      <c r="AG760" s="1" t="s">
        <v>40</v>
      </c>
      <c r="AH760" s="1" t="s">
        <v>45</v>
      </c>
      <c r="AI760" s="1">
        <v>2.77</v>
      </c>
      <c r="AJ760" s="68">
        <v>0</v>
      </c>
      <c r="AK760" s="1" t="s">
        <v>46</v>
      </c>
      <c r="AL760" s="1">
        <v>9</v>
      </c>
      <c r="AM760" s="1">
        <v>21</v>
      </c>
      <c r="AN760" s="1">
        <v>0</v>
      </c>
    </row>
    <row r="761" spans="1:40" hidden="1" x14ac:dyDescent="0.25">
      <c r="A761" s="1">
        <v>52381</v>
      </c>
      <c r="B761" s="1" t="s">
        <v>767</v>
      </c>
      <c r="C761" s="1">
        <v>52</v>
      </c>
      <c r="D761" s="1" t="s">
        <v>118</v>
      </c>
      <c r="E761" s="2">
        <v>2074</v>
      </c>
      <c r="F761" s="2">
        <v>21</v>
      </c>
      <c r="G761" s="2">
        <v>0</v>
      </c>
      <c r="H761" s="2">
        <v>0</v>
      </c>
      <c r="I761" s="75">
        <v>0</v>
      </c>
      <c r="J761">
        <v>13</v>
      </c>
      <c r="K761">
        <v>0</v>
      </c>
      <c r="L761">
        <v>0</v>
      </c>
      <c r="M761">
        <v>1</v>
      </c>
      <c r="N761">
        <v>153</v>
      </c>
      <c r="O761">
        <v>0</v>
      </c>
      <c r="P761">
        <v>12</v>
      </c>
      <c r="Q761">
        <v>8</v>
      </c>
      <c r="R761" s="2">
        <v>859</v>
      </c>
      <c r="S761" s="2">
        <v>0</v>
      </c>
      <c r="T761" s="2">
        <v>27</v>
      </c>
      <c r="U761" s="75">
        <v>15</v>
      </c>
      <c r="V761" s="2">
        <v>207</v>
      </c>
      <c r="W761" s="2">
        <v>0</v>
      </c>
      <c r="X761" s="2">
        <v>12</v>
      </c>
      <c r="Y761" s="75">
        <v>4</v>
      </c>
      <c r="Z761" s="2">
        <v>253</v>
      </c>
      <c r="AA761" s="2">
        <v>0</v>
      </c>
      <c r="AB761" s="2">
        <v>27</v>
      </c>
      <c r="AC761" s="75">
        <v>3</v>
      </c>
      <c r="AD761" s="2">
        <v>10516</v>
      </c>
      <c r="AE761" s="3">
        <f t="shared" si="12"/>
        <v>0.19722327881323698</v>
      </c>
      <c r="AF761" s="1">
        <v>0</v>
      </c>
      <c r="AG761" s="1" t="s">
        <v>40</v>
      </c>
      <c r="AH761" s="1" t="s">
        <v>45</v>
      </c>
      <c r="AI761" s="1">
        <v>2.77</v>
      </c>
      <c r="AJ761" s="68">
        <v>0</v>
      </c>
      <c r="AK761" s="1" t="s">
        <v>46</v>
      </c>
      <c r="AL761" s="1">
        <v>1</v>
      </c>
      <c r="AM761" s="1">
        <v>8</v>
      </c>
      <c r="AN761" s="1">
        <v>0</v>
      </c>
    </row>
    <row r="762" spans="1:40" hidden="1" x14ac:dyDescent="0.25">
      <c r="A762" s="1">
        <v>52385</v>
      </c>
      <c r="B762" s="1" t="s">
        <v>768</v>
      </c>
      <c r="C762" s="1">
        <v>52</v>
      </c>
      <c r="D762" s="1" t="s">
        <v>118</v>
      </c>
      <c r="E762" s="2">
        <v>2619</v>
      </c>
      <c r="F762" s="2">
        <v>11</v>
      </c>
      <c r="G762" s="2">
        <v>0</v>
      </c>
      <c r="H762" s="2">
        <v>0</v>
      </c>
      <c r="I762" s="75">
        <v>0</v>
      </c>
      <c r="J762">
        <v>33</v>
      </c>
      <c r="K762">
        <v>0</v>
      </c>
      <c r="L762">
        <v>1</v>
      </c>
      <c r="M762">
        <v>0</v>
      </c>
      <c r="N762">
        <v>129</v>
      </c>
      <c r="O762">
        <v>0</v>
      </c>
      <c r="P762">
        <v>9</v>
      </c>
      <c r="Q762">
        <v>8</v>
      </c>
      <c r="R762" s="2">
        <v>765</v>
      </c>
      <c r="S762" s="2">
        <v>0</v>
      </c>
      <c r="T762" s="2">
        <v>55</v>
      </c>
      <c r="U762" s="75">
        <v>40</v>
      </c>
      <c r="V762" s="2">
        <v>187</v>
      </c>
      <c r="W762" s="2">
        <v>0</v>
      </c>
      <c r="X762" s="2">
        <v>9</v>
      </c>
      <c r="Y762" s="75">
        <v>5</v>
      </c>
      <c r="Z762" s="2">
        <v>244</v>
      </c>
      <c r="AA762" s="2">
        <v>0</v>
      </c>
      <c r="AB762" s="2">
        <v>12</v>
      </c>
      <c r="AC762" s="75">
        <v>10</v>
      </c>
      <c r="AD762" s="2">
        <v>6683</v>
      </c>
      <c r="AE762" s="3">
        <f t="shared" si="12"/>
        <v>0.39188986981894358</v>
      </c>
      <c r="AF762" s="1">
        <v>0</v>
      </c>
      <c r="AG762" s="1" t="s">
        <v>44</v>
      </c>
      <c r="AH762" s="1" t="s">
        <v>45</v>
      </c>
      <c r="AI762" s="1">
        <v>2.77</v>
      </c>
      <c r="AJ762" s="68">
        <v>0</v>
      </c>
      <c r="AK762" s="1" t="s">
        <v>46</v>
      </c>
      <c r="AL762" s="1">
        <v>20</v>
      </c>
      <c r="AM762" s="1">
        <v>503</v>
      </c>
      <c r="AN762" s="1">
        <v>0</v>
      </c>
    </row>
    <row r="763" spans="1:40" hidden="1" x14ac:dyDescent="0.25">
      <c r="A763" s="1">
        <v>52390</v>
      </c>
      <c r="B763" s="1" t="s">
        <v>769</v>
      </c>
      <c r="C763" s="1">
        <v>52</v>
      </c>
      <c r="D763" s="1" t="s">
        <v>118</v>
      </c>
      <c r="E763" s="2">
        <v>3973</v>
      </c>
      <c r="F763" s="2">
        <v>24</v>
      </c>
      <c r="G763" s="2">
        <v>0</v>
      </c>
      <c r="H763" s="2">
        <v>0</v>
      </c>
      <c r="I763" s="75">
        <v>95</v>
      </c>
      <c r="J763">
        <v>32</v>
      </c>
      <c r="K763">
        <v>0</v>
      </c>
      <c r="L763">
        <v>3</v>
      </c>
      <c r="M763">
        <v>145</v>
      </c>
      <c r="N763">
        <v>295</v>
      </c>
      <c r="O763">
        <v>0</v>
      </c>
      <c r="P763">
        <v>39</v>
      </c>
      <c r="Q763">
        <v>3328</v>
      </c>
      <c r="R763" s="2">
        <v>337</v>
      </c>
      <c r="S763" s="2">
        <v>0</v>
      </c>
      <c r="T763" s="2">
        <v>33</v>
      </c>
      <c r="U763" s="75">
        <v>2837</v>
      </c>
      <c r="V763" s="2">
        <v>75</v>
      </c>
      <c r="W763" s="2">
        <v>0</v>
      </c>
      <c r="X763" s="2">
        <v>3</v>
      </c>
      <c r="Y763" s="75">
        <v>638</v>
      </c>
      <c r="Z763" s="2">
        <v>18</v>
      </c>
      <c r="AA763" s="2">
        <v>0</v>
      </c>
      <c r="AB763" s="2">
        <v>9</v>
      </c>
      <c r="AC763" s="75">
        <v>283</v>
      </c>
      <c r="AD763" s="2">
        <v>7709</v>
      </c>
      <c r="AE763" s="3">
        <f t="shared" si="12"/>
        <v>0.51537164353353226</v>
      </c>
      <c r="AF763" s="1">
        <v>0</v>
      </c>
      <c r="AG763" s="1" t="s">
        <v>40</v>
      </c>
      <c r="AH763" s="1" t="s">
        <v>45</v>
      </c>
      <c r="AI763" s="1">
        <v>2.77</v>
      </c>
      <c r="AJ763" s="68">
        <v>0</v>
      </c>
      <c r="AK763" s="1" t="s">
        <v>46</v>
      </c>
      <c r="AL763" s="1">
        <v>9</v>
      </c>
      <c r="AM763" s="1">
        <v>265</v>
      </c>
      <c r="AN763" s="1">
        <v>0</v>
      </c>
    </row>
    <row r="764" spans="1:40" hidden="1" x14ac:dyDescent="0.25">
      <c r="A764" s="1">
        <v>52399</v>
      </c>
      <c r="B764" s="1" t="s">
        <v>111</v>
      </c>
      <c r="C764" s="1">
        <v>52</v>
      </c>
      <c r="D764" s="1" t="s">
        <v>118</v>
      </c>
      <c r="E764" s="2">
        <v>4242</v>
      </c>
      <c r="F764" s="2">
        <v>69</v>
      </c>
      <c r="G764" s="2">
        <v>0</v>
      </c>
      <c r="H764" s="2">
        <v>0</v>
      </c>
      <c r="I764" s="75">
        <v>3</v>
      </c>
      <c r="J764">
        <v>54</v>
      </c>
      <c r="K764">
        <v>0</v>
      </c>
      <c r="L764">
        <v>2</v>
      </c>
      <c r="M764">
        <v>0</v>
      </c>
      <c r="N764">
        <v>310</v>
      </c>
      <c r="O764">
        <v>0</v>
      </c>
      <c r="P764">
        <v>16</v>
      </c>
      <c r="Q764">
        <v>40</v>
      </c>
      <c r="R764" s="2">
        <v>1872</v>
      </c>
      <c r="S764" s="2">
        <v>0</v>
      </c>
      <c r="T764" s="2">
        <v>57</v>
      </c>
      <c r="U764" s="75">
        <v>76</v>
      </c>
      <c r="V764" s="2">
        <v>382</v>
      </c>
      <c r="W764" s="2">
        <v>0</v>
      </c>
      <c r="X764" s="2">
        <v>19</v>
      </c>
      <c r="Y764" s="75">
        <v>14</v>
      </c>
      <c r="Z764" s="2">
        <v>333</v>
      </c>
      <c r="AA764" s="2">
        <v>0</v>
      </c>
      <c r="AB764" s="2">
        <v>23</v>
      </c>
      <c r="AC764" s="75">
        <v>12</v>
      </c>
      <c r="AD764" s="2">
        <v>33456</v>
      </c>
      <c r="AE764" s="3">
        <f t="shared" si="12"/>
        <v>0.12679340028694405</v>
      </c>
      <c r="AF764" s="1">
        <v>0</v>
      </c>
      <c r="AG764" s="1" t="s">
        <v>40</v>
      </c>
      <c r="AH764" s="1" t="s">
        <v>45</v>
      </c>
      <c r="AI764" s="1">
        <v>2.77</v>
      </c>
      <c r="AJ764" s="68">
        <v>0</v>
      </c>
      <c r="AK764" s="1" t="s">
        <v>46</v>
      </c>
      <c r="AL764" s="1">
        <v>10</v>
      </c>
      <c r="AM764" s="1">
        <v>65</v>
      </c>
      <c r="AN764" s="1">
        <v>1</v>
      </c>
    </row>
    <row r="765" spans="1:40" hidden="1" x14ac:dyDescent="0.25">
      <c r="A765" s="1">
        <v>52405</v>
      </c>
      <c r="B765" s="1" t="s">
        <v>770</v>
      </c>
      <c r="C765" s="1">
        <v>52</v>
      </c>
      <c r="D765" s="1" t="s">
        <v>118</v>
      </c>
      <c r="E765" s="2">
        <v>4253</v>
      </c>
      <c r="F765" s="2">
        <v>38</v>
      </c>
      <c r="G765" s="2">
        <v>0</v>
      </c>
      <c r="H765" s="2">
        <v>2</v>
      </c>
      <c r="I765" s="75">
        <v>2</v>
      </c>
      <c r="J765">
        <v>50</v>
      </c>
      <c r="K765">
        <v>0</v>
      </c>
      <c r="L765">
        <v>6</v>
      </c>
      <c r="M765">
        <v>2</v>
      </c>
      <c r="N765">
        <v>377</v>
      </c>
      <c r="O765">
        <v>0</v>
      </c>
      <c r="P765">
        <v>22</v>
      </c>
      <c r="Q765">
        <v>68</v>
      </c>
      <c r="R765" s="2">
        <v>1743</v>
      </c>
      <c r="S765" s="2">
        <v>2</v>
      </c>
      <c r="T765" s="2">
        <v>59</v>
      </c>
      <c r="U765" s="75">
        <v>195</v>
      </c>
      <c r="V765" s="2">
        <v>257</v>
      </c>
      <c r="W765" s="2">
        <v>0</v>
      </c>
      <c r="X765" s="2">
        <v>7</v>
      </c>
      <c r="Y765" s="75">
        <v>18</v>
      </c>
      <c r="Z765" s="2">
        <v>251</v>
      </c>
      <c r="AA765" s="2">
        <v>0</v>
      </c>
      <c r="AB765" s="2">
        <v>16</v>
      </c>
      <c r="AC765" s="75">
        <v>34</v>
      </c>
      <c r="AD765" s="2">
        <v>10207</v>
      </c>
      <c r="AE765" s="3">
        <f t="shared" si="12"/>
        <v>0.41667483099833447</v>
      </c>
      <c r="AF765" s="1">
        <v>0</v>
      </c>
      <c r="AG765" s="1" t="s">
        <v>44</v>
      </c>
      <c r="AH765" s="1" t="s">
        <v>41</v>
      </c>
      <c r="AI765" s="1">
        <v>2.77</v>
      </c>
      <c r="AJ765" s="68">
        <v>0</v>
      </c>
      <c r="AK765" s="1" t="s">
        <v>46</v>
      </c>
      <c r="AL765" s="1">
        <v>4</v>
      </c>
      <c r="AM765" s="1">
        <v>55</v>
      </c>
      <c r="AN765" s="1">
        <v>0</v>
      </c>
    </row>
    <row r="766" spans="1:40" hidden="1" x14ac:dyDescent="0.25">
      <c r="A766" s="1">
        <v>52411</v>
      </c>
      <c r="B766" s="1" t="s">
        <v>771</v>
      </c>
      <c r="C766" s="1">
        <v>52</v>
      </c>
      <c r="D766" s="1" t="s">
        <v>118</v>
      </c>
      <c r="E766" s="2">
        <v>4360</v>
      </c>
      <c r="F766" s="2">
        <v>29</v>
      </c>
      <c r="G766" s="2">
        <v>0</v>
      </c>
      <c r="H766" s="2">
        <v>3</v>
      </c>
      <c r="I766" s="75">
        <v>0</v>
      </c>
      <c r="J766">
        <v>57</v>
      </c>
      <c r="K766">
        <v>0</v>
      </c>
      <c r="L766">
        <v>2</v>
      </c>
      <c r="M766">
        <v>0</v>
      </c>
      <c r="N766">
        <v>404</v>
      </c>
      <c r="O766">
        <v>0</v>
      </c>
      <c r="P766">
        <v>25</v>
      </c>
      <c r="Q766">
        <v>8</v>
      </c>
      <c r="R766" s="2">
        <v>1574</v>
      </c>
      <c r="S766" s="2">
        <v>0</v>
      </c>
      <c r="T766" s="2">
        <v>49</v>
      </c>
      <c r="U766" s="75">
        <v>23</v>
      </c>
      <c r="V766" s="2">
        <v>236</v>
      </c>
      <c r="W766" s="2">
        <v>0</v>
      </c>
      <c r="X766" s="2">
        <v>10</v>
      </c>
      <c r="Y766" s="75">
        <v>8</v>
      </c>
      <c r="Z766" s="2">
        <v>433</v>
      </c>
      <c r="AA766" s="2">
        <v>0</v>
      </c>
      <c r="AB766" s="2">
        <v>13</v>
      </c>
      <c r="AC766" s="75">
        <v>17</v>
      </c>
      <c r="AD766" s="2">
        <v>10592</v>
      </c>
      <c r="AE766" s="3">
        <f t="shared" si="12"/>
        <v>0.41163141993957703</v>
      </c>
      <c r="AF766" s="1">
        <v>0</v>
      </c>
      <c r="AG766" s="1" t="s">
        <v>40</v>
      </c>
      <c r="AH766" s="1" t="s">
        <v>45</v>
      </c>
      <c r="AI766" s="1">
        <v>2.77</v>
      </c>
      <c r="AJ766" s="68">
        <v>0</v>
      </c>
      <c r="AK766" s="1" t="s">
        <v>46</v>
      </c>
      <c r="AL766" s="1">
        <v>40</v>
      </c>
      <c r="AM766" s="1">
        <v>42</v>
      </c>
      <c r="AN766" s="1">
        <v>0</v>
      </c>
    </row>
    <row r="767" spans="1:40" hidden="1" x14ac:dyDescent="0.25">
      <c r="A767" s="1">
        <v>52418</v>
      </c>
      <c r="B767" s="1" t="s">
        <v>772</v>
      </c>
      <c r="C767" s="1">
        <v>52</v>
      </c>
      <c r="D767" s="1" t="s">
        <v>118</v>
      </c>
      <c r="E767" s="2">
        <v>7055</v>
      </c>
      <c r="F767" s="2">
        <v>52</v>
      </c>
      <c r="G767" s="2">
        <v>0</v>
      </c>
      <c r="H767" s="2">
        <v>2</v>
      </c>
      <c r="I767" s="75">
        <v>1</v>
      </c>
      <c r="J767">
        <v>78</v>
      </c>
      <c r="K767">
        <v>0</v>
      </c>
      <c r="L767">
        <v>3</v>
      </c>
      <c r="M767">
        <v>2</v>
      </c>
      <c r="N767">
        <v>330</v>
      </c>
      <c r="O767">
        <v>0</v>
      </c>
      <c r="P767">
        <v>30</v>
      </c>
      <c r="Q767">
        <v>17</v>
      </c>
      <c r="R767" s="2">
        <v>2003</v>
      </c>
      <c r="S767" s="2">
        <v>0</v>
      </c>
      <c r="T767" s="2">
        <v>87</v>
      </c>
      <c r="U767" s="75">
        <v>40</v>
      </c>
      <c r="V767" s="2">
        <v>482</v>
      </c>
      <c r="W767" s="2">
        <v>0</v>
      </c>
      <c r="X767" s="2">
        <v>13</v>
      </c>
      <c r="Y767" s="75">
        <v>4</v>
      </c>
      <c r="Z767" s="2">
        <v>479</v>
      </c>
      <c r="AA767" s="2">
        <v>0</v>
      </c>
      <c r="AB767" s="2">
        <v>13</v>
      </c>
      <c r="AC767" s="75">
        <v>8</v>
      </c>
      <c r="AD767" s="2">
        <v>9809</v>
      </c>
      <c r="AE767" s="3">
        <f t="shared" si="12"/>
        <v>0.71923743500866555</v>
      </c>
      <c r="AF767" s="1">
        <v>0</v>
      </c>
      <c r="AG767" s="1" t="s">
        <v>44</v>
      </c>
      <c r="AH767" s="1" t="s">
        <v>41</v>
      </c>
      <c r="AI767" s="1">
        <v>2.77</v>
      </c>
      <c r="AJ767" s="68">
        <v>0</v>
      </c>
      <c r="AK767" s="1" t="s">
        <v>46</v>
      </c>
      <c r="AL767" s="1">
        <v>9</v>
      </c>
      <c r="AM767" s="1">
        <v>474</v>
      </c>
      <c r="AN767" s="1">
        <v>0</v>
      </c>
    </row>
    <row r="768" spans="1:40" hidden="1" x14ac:dyDescent="0.25">
      <c r="A768" s="1">
        <v>52427</v>
      </c>
      <c r="B768" s="1" t="s">
        <v>773</v>
      </c>
      <c r="C768" s="1">
        <v>52</v>
      </c>
      <c r="D768" s="1" t="s">
        <v>118</v>
      </c>
      <c r="E768" s="2">
        <v>4488</v>
      </c>
      <c r="F768" s="2">
        <v>43</v>
      </c>
      <c r="G768" s="2">
        <v>0</v>
      </c>
      <c r="H768" s="2">
        <v>2</v>
      </c>
      <c r="I768" s="75">
        <v>178</v>
      </c>
      <c r="J768">
        <v>34</v>
      </c>
      <c r="K768">
        <v>0</v>
      </c>
      <c r="L768">
        <v>0</v>
      </c>
      <c r="M768">
        <v>227</v>
      </c>
      <c r="N768">
        <v>60</v>
      </c>
      <c r="O768">
        <v>0</v>
      </c>
      <c r="P768">
        <v>12</v>
      </c>
      <c r="Q768">
        <v>2141</v>
      </c>
      <c r="R768" s="2">
        <v>169</v>
      </c>
      <c r="S768" s="2">
        <v>0</v>
      </c>
      <c r="T768" s="2">
        <v>18</v>
      </c>
      <c r="U768" s="75">
        <v>2496</v>
      </c>
      <c r="V768" s="2">
        <v>31</v>
      </c>
      <c r="W768" s="2">
        <v>0</v>
      </c>
      <c r="X768" s="2">
        <v>9</v>
      </c>
      <c r="Y768" s="75">
        <v>342</v>
      </c>
      <c r="Z768" s="2">
        <v>9</v>
      </c>
      <c r="AA768" s="2">
        <v>0</v>
      </c>
      <c r="AB768" s="2">
        <v>1</v>
      </c>
      <c r="AC768" s="75">
        <v>239</v>
      </c>
      <c r="AD768" s="2">
        <v>26143</v>
      </c>
      <c r="AE768" s="3">
        <f t="shared" si="12"/>
        <v>0.17167119305358988</v>
      </c>
      <c r="AF768" s="1">
        <v>0</v>
      </c>
      <c r="AG768" s="1" t="s">
        <v>40</v>
      </c>
      <c r="AH768" s="1" t="s">
        <v>45</v>
      </c>
      <c r="AI768" s="1">
        <v>2.77</v>
      </c>
      <c r="AJ768" s="68">
        <v>0</v>
      </c>
      <c r="AK768" s="1" t="s">
        <v>46</v>
      </c>
      <c r="AL768" s="1">
        <v>21</v>
      </c>
      <c r="AM768" s="1">
        <v>588</v>
      </c>
      <c r="AN768" s="1">
        <v>0</v>
      </c>
    </row>
    <row r="769" spans="1:40" hidden="1" x14ac:dyDescent="0.25">
      <c r="A769" s="1">
        <v>52435</v>
      </c>
      <c r="B769" s="1" t="s">
        <v>774</v>
      </c>
      <c r="C769" s="1">
        <v>52</v>
      </c>
      <c r="D769" s="1" t="s">
        <v>118</v>
      </c>
      <c r="E769" s="2">
        <v>2422</v>
      </c>
      <c r="F769" s="2">
        <v>24</v>
      </c>
      <c r="G769" s="2">
        <v>0</v>
      </c>
      <c r="H769" s="2">
        <v>26</v>
      </c>
      <c r="I769" s="75">
        <v>0</v>
      </c>
      <c r="J769">
        <v>15</v>
      </c>
      <c r="K769">
        <v>0</v>
      </c>
      <c r="L769">
        <v>50</v>
      </c>
      <c r="M769">
        <v>0</v>
      </c>
      <c r="N769">
        <v>109</v>
      </c>
      <c r="O769">
        <v>1</v>
      </c>
      <c r="P769">
        <v>628</v>
      </c>
      <c r="Q769">
        <v>15</v>
      </c>
      <c r="R769" s="2">
        <v>145</v>
      </c>
      <c r="S769" s="2">
        <v>2</v>
      </c>
      <c r="T769" s="2">
        <v>1052</v>
      </c>
      <c r="U769" s="75">
        <v>20</v>
      </c>
      <c r="V769" s="2">
        <v>48</v>
      </c>
      <c r="W769" s="2">
        <v>0</v>
      </c>
      <c r="X769" s="2">
        <v>190</v>
      </c>
      <c r="Y769" s="75">
        <v>8</v>
      </c>
      <c r="Z769" s="2">
        <v>33</v>
      </c>
      <c r="AA769" s="2">
        <v>0</v>
      </c>
      <c r="AB769" s="2">
        <v>272</v>
      </c>
      <c r="AC769" s="75">
        <v>4</v>
      </c>
      <c r="AD769" s="2">
        <v>9440</v>
      </c>
      <c r="AE769" s="3">
        <f t="shared" si="12"/>
        <v>0.25656779661016949</v>
      </c>
      <c r="AF769" s="1">
        <v>0</v>
      </c>
      <c r="AG769" s="1" t="s">
        <v>40</v>
      </c>
      <c r="AH769" s="1" t="s">
        <v>45</v>
      </c>
      <c r="AI769" s="1">
        <v>2.77</v>
      </c>
      <c r="AJ769" s="68">
        <v>0</v>
      </c>
      <c r="AK769" s="1" t="s">
        <v>46</v>
      </c>
      <c r="AL769" s="1">
        <v>42</v>
      </c>
      <c r="AM769" s="1">
        <v>51</v>
      </c>
      <c r="AN769" s="1">
        <v>0</v>
      </c>
    </row>
    <row r="770" spans="1:40" hidden="1" x14ac:dyDescent="0.25">
      <c r="A770" s="1">
        <v>52473</v>
      </c>
      <c r="B770" s="1" t="s">
        <v>553</v>
      </c>
      <c r="C770" s="1">
        <v>52</v>
      </c>
      <c r="D770" s="1" t="s">
        <v>118</v>
      </c>
      <c r="E770" s="2">
        <v>3019</v>
      </c>
      <c r="F770" s="2">
        <v>41</v>
      </c>
      <c r="G770" s="2">
        <v>0</v>
      </c>
      <c r="H770" s="2">
        <v>2</v>
      </c>
      <c r="I770" s="75">
        <v>104</v>
      </c>
      <c r="J770">
        <v>18</v>
      </c>
      <c r="K770">
        <v>0</v>
      </c>
      <c r="L770">
        <v>0</v>
      </c>
      <c r="M770">
        <v>101</v>
      </c>
      <c r="N770">
        <v>168</v>
      </c>
      <c r="O770">
        <v>0</v>
      </c>
      <c r="P770">
        <v>1</v>
      </c>
      <c r="Q770">
        <v>2048</v>
      </c>
      <c r="R770" s="2">
        <v>332</v>
      </c>
      <c r="S770" s="2">
        <v>0</v>
      </c>
      <c r="T770" s="2">
        <v>6</v>
      </c>
      <c r="U770" s="75">
        <v>2424</v>
      </c>
      <c r="V770" s="2">
        <v>65</v>
      </c>
      <c r="W770" s="2">
        <v>0</v>
      </c>
      <c r="X770" s="2">
        <v>1</v>
      </c>
      <c r="Y770" s="75">
        <v>387</v>
      </c>
      <c r="Z770" s="2">
        <v>88</v>
      </c>
      <c r="AA770" s="2">
        <v>0</v>
      </c>
      <c r="AB770" s="2">
        <v>1</v>
      </c>
      <c r="AC770" s="75">
        <v>612</v>
      </c>
      <c r="AD770" s="2">
        <v>12625</v>
      </c>
      <c r="AE770" s="3">
        <f t="shared" si="12"/>
        <v>0.23912871287128712</v>
      </c>
      <c r="AF770" s="1">
        <v>0</v>
      </c>
      <c r="AG770" s="1" t="s">
        <v>40</v>
      </c>
      <c r="AH770" s="1" t="s">
        <v>45</v>
      </c>
      <c r="AI770" s="1">
        <v>2.77</v>
      </c>
      <c r="AJ770" s="68">
        <v>0</v>
      </c>
      <c r="AK770" s="1" t="s">
        <v>46</v>
      </c>
      <c r="AL770" s="1">
        <v>7</v>
      </c>
      <c r="AM770" s="1">
        <v>68</v>
      </c>
      <c r="AN770" s="1">
        <v>0</v>
      </c>
    </row>
    <row r="771" spans="1:40" hidden="1" x14ac:dyDescent="0.25">
      <c r="A771" s="1">
        <v>52480</v>
      </c>
      <c r="B771" s="1" t="s">
        <v>118</v>
      </c>
      <c r="C771" s="1">
        <v>52</v>
      </c>
      <c r="D771" s="1" t="s">
        <v>118</v>
      </c>
      <c r="E771" s="2">
        <v>1878</v>
      </c>
      <c r="F771" s="2">
        <v>9</v>
      </c>
      <c r="G771" s="2">
        <v>0</v>
      </c>
      <c r="H771" s="2">
        <v>8</v>
      </c>
      <c r="I771" s="75">
        <v>13</v>
      </c>
      <c r="J771">
        <v>22</v>
      </c>
      <c r="K771">
        <v>0</v>
      </c>
      <c r="L771">
        <v>1</v>
      </c>
      <c r="M771">
        <v>11</v>
      </c>
      <c r="N771">
        <v>138</v>
      </c>
      <c r="O771">
        <v>0</v>
      </c>
      <c r="P771">
        <v>40</v>
      </c>
      <c r="Q771">
        <v>212</v>
      </c>
      <c r="R771" s="2">
        <v>476</v>
      </c>
      <c r="S771" s="2">
        <v>0</v>
      </c>
      <c r="T771" s="2">
        <v>57</v>
      </c>
      <c r="U771" s="75">
        <v>362</v>
      </c>
      <c r="V771" s="2">
        <v>105</v>
      </c>
      <c r="W771" s="2">
        <v>0</v>
      </c>
      <c r="X771" s="2">
        <v>12</v>
      </c>
      <c r="Y771" s="75">
        <v>57</v>
      </c>
      <c r="Z771" s="2">
        <v>137</v>
      </c>
      <c r="AA771" s="2">
        <v>0</v>
      </c>
      <c r="AB771" s="2">
        <v>23</v>
      </c>
      <c r="AC771" s="75">
        <v>82</v>
      </c>
      <c r="AD771" s="2">
        <v>4545</v>
      </c>
      <c r="AE771" s="3">
        <f t="shared" si="12"/>
        <v>0.41320132013201322</v>
      </c>
      <c r="AF771" s="1">
        <v>0</v>
      </c>
      <c r="AG771" s="1" t="s">
        <v>40</v>
      </c>
      <c r="AH771" s="1" t="s">
        <v>45</v>
      </c>
      <c r="AI771" s="1">
        <v>2.77</v>
      </c>
      <c r="AJ771" s="68">
        <v>0</v>
      </c>
      <c r="AK771" s="1" t="s">
        <v>46</v>
      </c>
      <c r="AL771" s="1">
        <v>28</v>
      </c>
      <c r="AM771" s="1">
        <v>37</v>
      </c>
      <c r="AN771" s="1">
        <v>0</v>
      </c>
    </row>
    <row r="772" spans="1:40" hidden="1" x14ac:dyDescent="0.25">
      <c r="A772" s="1">
        <v>52490</v>
      </c>
      <c r="B772" s="1" t="s">
        <v>775</v>
      </c>
      <c r="C772" s="1">
        <v>52</v>
      </c>
      <c r="D772" s="1" t="s">
        <v>118</v>
      </c>
      <c r="E772" s="2">
        <v>13782</v>
      </c>
      <c r="F772" s="2">
        <v>62</v>
      </c>
      <c r="G772" s="2">
        <v>0</v>
      </c>
      <c r="H772" s="2">
        <v>27</v>
      </c>
      <c r="I772" s="75">
        <v>477</v>
      </c>
      <c r="J772">
        <v>50</v>
      </c>
      <c r="K772">
        <v>0</v>
      </c>
      <c r="L772">
        <v>78</v>
      </c>
      <c r="M772">
        <v>858</v>
      </c>
      <c r="N772">
        <v>369</v>
      </c>
      <c r="O772">
        <v>0</v>
      </c>
      <c r="P772">
        <v>571</v>
      </c>
      <c r="Q772">
        <v>10962</v>
      </c>
      <c r="R772" s="2">
        <v>697</v>
      </c>
      <c r="S772" s="2">
        <v>0</v>
      </c>
      <c r="T772" s="2">
        <v>501</v>
      </c>
      <c r="U772" s="75">
        <v>8879</v>
      </c>
      <c r="V772" s="2">
        <v>96</v>
      </c>
      <c r="W772" s="2">
        <v>0</v>
      </c>
      <c r="X772" s="2">
        <v>61</v>
      </c>
      <c r="Y772" s="75">
        <v>1207</v>
      </c>
      <c r="Z772" s="2">
        <v>153</v>
      </c>
      <c r="AA772" s="2">
        <v>0</v>
      </c>
      <c r="AB772" s="2">
        <v>117</v>
      </c>
      <c r="AC772" s="75">
        <v>2087</v>
      </c>
      <c r="AD772" s="2">
        <v>26469</v>
      </c>
      <c r="AE772" s="3">
        <f t="shared" si="12"/>
        <v>0.52068457440779781</v>
      </c>
      <c r="AF772" s="1">
        <v>0</v>
      </c>
      <c r="AG772" s="1" t="s">
        <v>44</v>
      </c>
      <c r="AH772" s="1" t="s">
        <v>41</v>
      </c>
      <c r="AI772" s="1">
        <v>2.77</v>
      </c>
      <c r="AJ772" s="68">
        <v>0</v>
      </c>
      <c r="AK772" s="1" t="s">
        <v>46</v>
      </c>
      <c r="AL772" s="1">
        <v>11</v>
      </c>
      <c r="AM772" s="1">
        <v>1889</v>
      </c>
      <c r="AN772" s="1">
        <v>0</v>
      </c>
    </row>
    <row r="773" spans="1:40" hidden="1" x14ac:dyDescent="0.25">
      <c r="A773" s="1">
        <v>52506</v>
      </c>
      <c r="B773" s="1" t="s">
        <v>776</v>
      </c>
      <c r="C773" s="1">
        <v>52</v>
      </c>
      <c r="D773" s="1" t="s">
        <v>118</v>
      </c>
      <c r="E773" s="2">
        <v>139</v>
      </c>
      <c r="F773" s="2">
        <v>1</v>
      </c>
      <c r="G773" s="2">
        <v>0</v>
      </c>
      <c r="H773" s="2">
        <v>0</v>
      </c>
      <c r="I773" s="75">
        <v>0</v>
      </c>
      <c r="J773">
        <v>5</v>
      </c>
      <c r="K773">
        <v>0</v>
      </c>
      <c r="L773">
        <v>0</v>
      </c>
      <c r="M773">
        <v>0</v>
      </c>
      <c r="N773">
        <v>10</v>
      </c>
      <c r="O773">
        <v>0</v>
      </c>
      <c r="P773">
        <v>4</v>
      </c>
      <c r="Q773">
        <v>6</v>
      </c>
      <c r="R773" s="2">
        <v>43</v>
      </c>
      <c r="S773" s="2">
        <v>0</v>
      </c>
      <c r="T773" s="2">
        <v>8</v>
      </c>
      <c r="U773" s="75">
        <v>9</v>
      </c>
      <c r="V773" s="2">
        <v>6</v>
      </c>
      <c r="W773" s="2">
        <v>0</v>
      </c>
      <c r="X773" s="2">
        <v>3</v>
      </c>
      <c r="Y773" s="75">
        <v>1</v>
      </c>
      <c r="Z773" s="2">
        <v>11</v>
      </c>
      <c r="AA773" s="2">
        <v>0</v>
      </c>
      <c r="AB773" s="2">
        <v>1</v>
      </c>
      <c r="AC773" s="75">
        <v>0</v>
      </c>
      <c r="AD773" s="2">
        <v>7439</v>
      </c>
      <c r="AE773" s="3">
        <f t="shared" si="12"/>
        <v>1.8685307164941524E-2</v>
      </c>
      <c r="AF773" s="1">
        <v>0</v>
      </c>
      <c r="AG773" s="1" t="s">
        <v>40</v>
      </c>
      <c r="AH773" s="1" t="s">
        <v>45</v>
      </c>
      <c r="AI773" s="1">
        <v>2.77</v>
      </c>
      <c r="AJ773" s="68">
        <v>0</v>
      </c>
      <c r="AK773" s="1" t="s">
        <v>46</v>
      </c>
      <c r="AL773" s="1">
        <v>1</v>
      </c>
      <c r="AM773" s="1">
        <v>1</v>
      </c>
      <c r="AN773" s="1">
        <v>0</v>
      </c>
    </row>
    <row r="774" spans="1:40" hidden="1" x14ac:dyDescent="0.25">
      <c r="A774" s="1">
        <v>52520</v>
      </c>
      <c r="B774" s="1" t="s">
        <v>777</v>
      </c>
      <c r="C774" s="1">
        <v>52</v>
      </c>
      <c r="D774" s="1" t="s">
        <v>118</v>
      </c>
      <c r="E774" s="2">
        <v>2978</v>
      </c>
      <c r="F774" s="2">
        <v>28</v>
      </c>
      <c r="G774" s="2">
        <v>0</v>
      </c>
      <c r="H774" s="2">
        <v>0</v>
      </c>
      <c r="I774" s="75">
        <v>49</v>
      </c>
      <c r="J774">
        <v>42</v>
      </c>
      <c r="K774">
        <v>0</v>
      </c>
      <c r="L774">
        <v>1</v>
      </c>
      <c r="M774">
        <v>71</v>
      </c>
      <c r="N774">
        <v>370</v>
      </c>
      <c r="O774">
        <v>0</v>
      </c>
      <c r="P774">
        <v>17</v>
      </c>
      <c r="Q774">
        <v>1134</v>
      </c>
      <c r="R774" s="2">
        <v>667</v>
      </c>
      <c r="S774" s="2">
        <v>0</v>
      </c>
      <c r="T774" s="2">
        <v>36</v>
      </c>
      <c r="U774" s="75">
        <v>1950</v>
      </c>
      <c r="V774" s="2">
        <v>110</v>
      </c>
      <c r="W774" s="2">
        <v>0</v>
      </c>
      <c r="X774" s="2">
        <v>7</v>
      </c>
      <c r="Y774" s="75">
        <v>315</v>
      </c>
      <c r="Z774" s="2">
        <v>52</v>
      </c>
      <c r="AA774" s="2">
        <v>0</v>
      </c>
      <c r="AB774" s="2">
        <v>5</v>
      </c>
      <c r="AC774" s="75">
        <v>291</v>
      </c>
      <c r="AD774" s="2">
        <v>14944</v>
      </c>
      <c r="AE774" s="3">
        <f t="shared" si="12"/>
        <v>0.19927730192719487</v>
      </c>
      <c r="AF774" s="1">
        <v>0</v>
      </c>
      <c r="AG774" s="1" t="s">
        <v>40</v>
      </c>
      <c r="AH774" s="1" t="s">
        <v>45</v>
      </c>
      <c r="AI774" s="1">
        <v>2.77</v>
      </c>
      <c r="AJ774" s="68">
        <v>0</v>
      </c>
      <c r="AK774" s="1" t="s">
        <v>46</v>
      </c>
      <c r="AL774" s="1">
        <v>15</v>
      </c>
      <c r="AM774" s="1">
        <v>108</v>
      </c>
      <c r="AN774" s="1">
        <v>1</v>
      </c>
    </row>
    <row r="775" spans="1:40" hidden="1" x14ac:dyDescent="0.25">
      <c r="A775" s="1">
        <v>52540</v>
      </c>
      <c r="B775" s="1" t="s">
        <v>778</v>
      </c>
      <c r="C775" s="1">
        <v>52</v>
      </c>
      <c r="D775" s="1" t="s">
        <v>118</v>
      </c>
      <c r="E775" s="2">
        <v>9410</v>
      </c>
      <c r="F775" s="2">
        <v>139</v>
      </c>
      <c r="G775" s="2">
        <v>0</v>
      </c>
      <c r="H775" s="2">
        <v>3</v>
      </c>
      <c r="I775" s="75">
        <v>24</v>
      </c>
      <c r="J775">
        <v>145</v>
      </c>
      <c r="K775">
        <v>0</v>
      </c>
      <c r="L775">
        <v>1</v>
      </c>
      <c r="M775">
        <v>25</v>
      </c>
      <c r="N775">
        <v>1018</v>
      </c>
      <c r="O775">
        <v>0</v>
      </c>
      <c r="P775">
        <v>37</v>
      </c>
      <c r="Q775">
        <v>376</v>
      </c>
      <c r="R775" s="2">
        <v>4030</v>
      </c>
      <c r="S775" s="2">
        <v>3</v>
      </c>
      <c r="T775" s="2">
        <v>113</v>
      </c>
      <c r="U775" s="75">
        <v>806</v>
      </c>
      <c r="V775" s="2">
        <v>440</v>
      </c>
      <c r="W775" s="2">
        <v>1</v>
      </c>
      <c r="X775" s="2">
        <v>5</v>
      </c>
      <c r="Y775" s="75">
        <v>64</v>
      </c>
      <c r="Z775" s="2">
        <v>1111</v>
      </c>
      <c r="AA775" s="2">
        <v>0</v>
      </c>
      <c r="AB775" s="2">
        <v>41</v>
      </c>
      <c r="AC775" s="75">
        <v>240</v>
      </c>
      <c r="AD775" s="2">
        <v>10386</v>
      </c>
      <c r="AE775" s="3">
        <f t="shared" si="12"/>
        <v>0.90602734450221456</v>
      </c>
      <c r="AF775" s="1">
        <v>1</v>
      </c>
      <c r="AG775" s="1" t="s">
        <v>44</v>
      </c>
      <c r="AH775" s="1" t="s">
        <v>41</v>
      </c>
      <c r="AI775" s="1">
        <v>2.77</v>
      </c>
      <c r="AJ775" s="68">
        <v>0</v>
      </c>
      <c r="AK775" s="1" t="s">
        <v>46</v>
      </c>
      <c r="AL775" s="1">
        <v>10</v>
      </c>
      <c r="AM775" s="1">
        <v>127</v>
      </c>
      <c r="AN775" s="1">
        <v>0</v>
      </c>
    </row>
    <row r="776" spans="1:40" hidden="1" x14ac:dyDescent="0.25">
      <c r="A776" s="1">
        <v>52560</v>
      </c>
      <c r="B776" s="1" t="s">
        <v>779</v>
      </c>
      <c r="C776" s="1">
        <v>52</v>
      </c>
      <c r="D776" s="1" t="s">
        <v>118</v>
      </c>
      <c r="E776" s="2">
        <v>912</v>
      </c>
      <c r="F776" s="2">
        <v>11</v>
      </c>
      <c r="G776" s="2">
        <v>0</v>
      </c>
      <c r="H776" s="2">
        <v>2</v>
      </c>
      <c r="I776" s="75">
        <v>0</v>
      </c>
      <c r="J776">
        <v>13</v>
      </c>
      <c r="K776">
        <v>0</v>
      </c>
      <c r="L776">
        <v>2</v>
      </c>
      <c r="M776">
        <v>0</v>
      </c>
      <c r="N776">
        <v>30</v>
      </c>
      <c r="O776">
        <v>0</v>
      </c>
      <c r="P776">
        <v>17</v>
      </c>
      <c r="Q776">
        <v>0</v>
      </c>
      <c r="R776" s="2">
        <v>141</v>
      </c>
      <c r="S776" s="2">
        <v>0</v>
      </c>
      <c r="T776" s="2">
        <v>60</v>
      </c>
      <c r="U776" s="75">
        <v>6</v>
      </c>
      <c r="V776" s="2">
        <v>44</v>
      </c>
      <c r="W776" s="2">
        <v>0</v>
      </c>
      <c r="X776" s="2">
        <v>3</v>
      </c>
      <c r="Y776" s="75">
        <v>0</v>
      </c>
      <c r="Z776" s="2">
        <v>40</v>
      </c>
      <c r="AA776" s="2">
        <v>0</v>
      </c>
      <c r="AB776" s="2">
        <v>18</v>
      </c>
      <c r="AC776" s="75">
        <v>0</v>
      </c>
      <c r="AD776" s="2">
        <v>10777</v>
      </c>
      <c r="AE776" s="3">
        <f t="shared" si="12"/>
        <v>8.4624663635520084E-2</v>
      </c>
      <c r="AF776" s="1">
        <v>0</v>
      </c>
      <c r="AG776" s="1" t="s">
        <v>40</v>
      </c>
      <c r="AH776" s="1" t="s">
        <v>45</v>
      </c>
      <c r="AI776" s="1">
        <v>2.77</v>
      </c>
      <c r="AJ776" s="68">
        <v>0</v>
      </c>
      <c r="AK776" s="1" t="s">
        <v>46</v>
      </c>
      <c r="AL776" s="1">
        <v>1</v>
      </c>
      <c r="AM776" s="1">
        <v>7</v>
      </c>
      <c r="AN776" s="1">
        <v>0</v>
      </c>
    </row>
    <row r="777" spans="1:40" hidden="1" x14ac:dyDescent="0.25">
      <c r="A777" s="1">
        <v>52565</v>
      </c>
      <c r="B777" s="1" t="s">
        <v>780</v>
      </c>
      <c r="C777" s="1">
        <v>52</v>
      </c>
      <c r="D777" s="1" t="s">
        <v>118</v>
      </c>
      <c r="E777" s="2">
        <v>1897</v>
      </c>
      <c r="F777" s="2">
        <v>13</v>
      </c>
      <c r="G777" s="2">
        <v>0</v>
      </c>
      <c r="H777" s="2">
        <v>2</v>
      </c>
      <c r="I777" s="75">
        <v>1</v>
      </c>
      <c r="J777">
        <v>31</v>
      </c>
      <c r="K777">
        <v>0</v>
      </c>
      <c r="L777">
        <v>5</v>
      </c>
      <c r="M777">
        <v>0</v>
      </c>
      <c r="N777">
        <v>182</v>
      </c>
      <c r="O777">
        <v>0</v>
      </c>
      <c r="P777">
        <v>76</v>
      </c>
      <c r="Q777">
        <v>8</v>
      </c>
      <c r="R777" s="2">
        <v>936</v>
      </c>
      <c r="S777" s="2">
        <v>0</v>
      </c>
      <c r="T777" s="2">
        <v>178</v>
      </c>
      <c r="U777" s="75">
        <v>14</v>
      </c>
      <c r="V777" s="2">
        <v>101</v>
      </c>
      <c r="W777" s="2">
        <v>0</v>
      </c>
      <c r="X777" s="2">
        <v>33</v>
      </c>
      <c r="Y777" s="75">
        <v>0</v>
      </c>
      <c r="Z777" s="2">
        <v>232</v>
      </c>
      <c r="AA777" s="2">
        <v>0</v>
      </c>
      <c r="AB777" s="2">
        <v>48</v>
      </c>
      <c r="AC777" s="75">
        <v>1</v>
      </c>
      <c r="AD777" s="2">
        <v>5818</v>
      </c>
      <c r="AE777" s="3">
        <f t="shared" si="12"/>
        <v>0.32605706428325887</v>
      </c>
      <c r="AF777" s="1">
        <v>0</v>
      </c>
      <c r="AG777" s="1" t="s">
        <v>40</v>
      </c>
      <c r="AH777" s="1" t="s">
        <v>45</v>
      </c>
      <c r="AI777" s="1">
        <v>2.77</v>
      </c>
      <c r="AJ777" s="68">
        <v>0</v>
      </c>
      <c r="AK777" s="1" t="s">
        <v>46</v>
      </c>
      <c r="AL777" s="1">
        <v>10</v>
      </c>
      <c r="AM777" s="1">
        <v>26</v>
      </c>
      <c r="AN777" s="1">
        <v>0</v>
      </c>
    </row>
    <row r="778" spans="1:40" hidden="1" x14ac:dyDescent="0.25">
      <c r="A778" s="1">
        <v>52573</v>
      </c>
      <c r="B778" s="1" t="s">
        <v>781</v>
      </c>
      <c r="C778" s="1">
        <v>52</v>
      </c>
      <c r="D778" s="1" t="s">
        <v>118</v>
      </c>
      <c r="E778" s="2">
        <v>892</v>
      </c>
      <c r="F778" s="2">
        <v>9</v>
      </c>
      <c r="G778" s="2">
        <v>0</v>
      </c>
      <c r="H778" s="2">
        <v>1</v>
      </c>
      <c r="I778" s="75">
        <v>0</v>
      </c>
      <c r="J778">
        <v>18</v>
      </c>
      <c r="K778">
        <v>0</v>
      </c>
      <c r="L778">
        <v>3</v>
      </c>
      <c r="M778">
        <v>0</v>
      </c>
      <c r="N778">
        <v>29</v>
      </c>
      <c r="O778">
        <v>0</v>
      </c>
      <c r="P778">
        <v>12</v>
      </c>
      <c r="Q778">
        <v>3</v>
      </c>
      <c r="R778" s="2">
        <v>143</v>
      </c>
      <c r="S778" s="2">
        <v>0</v>
      </c>
      <c r="T778" s="2">
        <v>57</v>
      </c>
      <c r="U778" s="75">
        <v>9</v>
      </c>
      <c r="V778" s="2">
        <v>45</v>
      </c>
      <c r="W778" s="2">
        <v>0</v>
      </c>
      <c r="X778" s="2">
        <v>4</v>
      </c>
      <c r="Y778" s="75">
        <v>3</v>
      </c>
      <c r="Z778" s="2">
        <v>83</v>
      </c>
      <c r="AA778" s="2">
        <v>0</v>
      </c>
      <c r="AB778" s="2">
        <v>44</v>
      </c>
      <c r="AC778" s="75">
        <v>3</v>
      </c>
      <c r="AD778" s="2">
        <v>8924</v>
      </c>
      <c r="AE778" s="3">
        <f t="shared" si="12"/>
        <v>9.9955177050649935E-2</v>
      </c>
      <c r="AF778" s="1">
        <v>0</v>
      </c>
      <c r="AG778" s="1" t="s">
        <v>40</v>
      </c>
      <c r="AH778" s="1" t="s">
        <v>45</v>
      </c>
      <c r="AI778" s="1">
        <v>2.77</v>
      </c>
      <c r="AJ778" s="68">
        <v>0</v>
      </c>
      <c r="AK778" s="1" t="s">
        <v>46</v>
      </c>
      <c r="AL778" s="1">
        <v>1</v>
      </c>
      <c r="AM778" s="1">
        <v>7</v>
      </c>
      <c r="AN778" s="1">
        <v>0</v>
      </c>
    </row>
    <row r="779" spans="1:40" hidden="1" x14ac:dyDescent="0.25">
      <c r="A779" s="1">
        <v>52585</v>
      </c>
      <c r="B779" s="1" t="s">
        <v>782</v>
      </c>
      <c r="C779" s="1">
        <v>52</v>
      </c>
      <c r="D779" s="1" t="s">
        <v>118</v>
      </c>
      <c r="E779" s="2">
        <v>831</v>
      </c>
      <c r="F779" s="2">
        <v>4</v>
      </c>
      <c r="G779" s="2">
        <v>0</v>
      </c>
      <c r="H779" s="2">
        <v>0</v>
      </c>
      <c r="I779" s="75">
        <v>0</v>
      </c>
      <c r="J779">
        <v>10</v>
      </c>
      <c r="K779">
        <v>0</v>
      </c>
      <c r="L779">
        <v>2</v>
      </c>
      <c r="M779">
        <v>0</v>
      </c>
      <c r="N779">
        <v>47</v>
      </c>
      <c r="O779">
        <v>0</v>
      </c>
      <c r="P779">
        <v>19</v>
      </c>
      <c r="Q779">
        <v>4</v>
      </c>
      <c r="R779" s="2">
        <v>233</v>
      </c>
      <c r="S779" s="2">
        <v>0</v>
      </c>
      <c r="T779" s="2">
        <v>49</v>
      </c>
      <c r="U779" s="75">
        <v>13</v>
      </c>
      <c r="V779" s="2">
        <v>56</v>
      </c>
      <c r="W779" s="2">
        <v>0</v>
      </c>
      <c r="X779" s="2">
        <v>9</v>
      </c>
      <c r="Y779" s="75">
        <v>2</v>
      </c>
      <c r="Z779" s="2">
        <v>64</v>
      </c>
      <c r="AA779" s="2">
        <v>0</v>
      </c>
      <c r="AB779" s="2">
        <v>17</v>
      </c>
      <c r="AC779" s="75">
        <v>2</v>
      </c>
      <c r="AD779" s="2">
        <v>18277</v>
      </c>
      <c r="AE779" s="3">
        <f t="shared" si="12"/>
        <v>4.5466980357826779E-2</v>
      </c>
      <c r="AF779" s="1">
        <v>0</v>
      </c>
      <c r="AG779" s="1" t="s">
        <v>40</v>
      </c>
      <c r="AH779" s="1" t="s">
        <v>45</v>
      </c>
      <c r="AI779" s="1">
        <v>2.77</v>
      </c>
      <c r="AJ779" s="68">
        <v>0</v>
      </c>
      <c r="AK779" s="1" t="s">
        <v>46</v>
      </c>
      <c r="AL779" s="1">
        <v>6</v>
      </c>
      <c r="AM779" s="1">
        <v>5</v>
      </c>
      <c r="AN779" s="1">
        <v>0</v>
      </c>
    </row>
    <row r="780" spans="1:40" hidden="1" x14ac:dyDescent="0.25">
      <c r="A780" s="1">
        <v>52612</v>
      </c>
      <c r="B780" s="1" t="s">
        <v>569</v>
      </c>
      <c r="C780" s="1">
        <v>52</v>
      </c>
      <c r="D780" s="1" t="s">
        <v>118</v>
      </c>
      <c r="E780" s="2">
        <v>11080</v>
      </c>
      <c r="F780" s="2">
        <v>97</v>
      </c>
      <c r="G780" s="2">
        <v>0</v>
      </c>
      <c r="H780" s="2">
        <v>161</v>
      </c>
      <c r="I780" s="75">
        <v>10</v>
      </c>
      <c r="J780">
        <v>82</v>
      </c>
      <c r="K780">
        <v>0</v>
      </c>
      <c r="L780">
        <v>284</v>
      </c>
      <c r="M780">
        <v>13</v>
      </c>
      <c r="N780">
        <v>483</v>
      </c>
      <c r="O780">
        <v>0</v>
      </c>
      <c r="P780">
        <v>3484</v>
      </c>
      <c r="Q780">
        <v>116</v>
      </c>
      <c r="R780" s="2">
        <v>1019</v>
      </c>
      <c r="S780" s="2">
        <v>0</v>
      </c>
      <c r="T780" s="2">
        <v>4973</v>
      </c>
      <c r="U780" s="75">
        <v>193</v>
      </c>
      <c r="V780" s="2">
        <v>194</v>
      </c>
      <c r="W780" s="2">
        <v>0</v>
      </c>
      <c r="X780" s="2">
        <v>723</v>
      </c>
      <c r="Y780" s="75">
        <v>41</v>
      </c>
      <c r="Z780" s="2">
        <v>227</v>
      </c>
      <c r="AA780" s="2">
        <v>0</v>
      </c>
      <c r="AB780" s="2">
        <v>1504</v>
      </c>
      <c r="AC780" s="75">
        <v>40</v>
      </c>
      <c r="AD780" s="2">
        <v>20676</v>
      </c>
      <c r="AE780" s="3">
        <f t="shared" si="12"/>
        <v>0.53588701876571876</v>
      </c>
      <c r="AF780" s="1">
        <v>0</v>
      </c>
      <c r="AG780" s="1" t="s">
        <v>44</v>
      </c>
      <c r="AH780" s="1" t="s">
        <v>41</v>
      </c>
      <c r="AI780" s="1">
        <v>2.77</v>
      </c>
      <c r="AJ780" s="68">
        <v>0</v>
      </c>
      <c r="AK780" s="1" t="s">
        <v>46</v>
      </c>
      <c r="AL780" s="1">
        <v>135</v>
      </c>
      <c r="AM780" s="1">
        <v>1972</v>
      </c>
      <c r="AN780" s="1">
        <v>1</v>
      </c>
    </row>
    <row r="781" spans="1:40" hidden="1" x14ac:dyDescent="0.25">
      <c r="A781" s="1">
        <v>52621</v>
      </c>
      <c r="B781" s="1" t="s">
        <v>783</v>
      </c>
      <c r="C781" s="1">
        <v>52</v>
      </c>
      <c r="D781" s="1" t="s">
        <v>118</v>
      </c>
      <c r="E781" s="2">
        <v>6806</v>
      </c>
      <c r="F781" s="2">
        <v>18</v>
      </c>
      <c r="G781" s="2">
        <v>0</v>
      </c>
      <c r="H781" s="2">
        <v>4</v>
      </c>
      <c r="I781" s="75">
        <v>411</v>
      </c>
      <c r="J781">
        <v>16</v>
      </c>
      <c r="K781">
        <v>0</v>
      </c>
      <c r="L781">
        <v>1</v>
      </c>
      <c r="M781">
        <v>484</v>
      </c>
      <c r="N781">
        <v>68</v>
      </c>
      <c r="O781">
        <v>0</v>
      </c>
      <c r="P781">
        <v>7</v>
      </c>
      <c r="Q781">
        <v>6422</v>
      </c>
      <c r="R781" s="2">
        <v>189</v>
      </c>
      <c r="S781" s="2">
        <v>0</v>
      </c>
      <c r="T781" s="2">
        <v>11</v>
      </c>
      <c r="U781" s="75">
        <v>3476</v>
      </c>
      <c r="V781" s="2">
        <v>35</v>
      </c>
      <c r="W781" s="2">
        <v>0</v>
      </c>
      <c r="X781" s="2">
        <v>5</v>
      </c>
      <c r="Y781" s="75">
        <v>619</v>
      </c>
      <c r="Z781" s="2">
        <v>24</v>
      </c>
      <c r="AA781" s="2">
        <v>0</v>
      </c>
      <c r="AB781" s="2">
        <v>2</v>
      </c>
      <c r="AC781" s="75">
        <v>328</v>
      </c>
      <c r="AD781" s="2">
        <v>13328</v>
      </c>
      <c r="AE781" s="3">
        <f t="shared" si="12"/>
        <v>0.51065426170468187</v>
      </c>
      <c r="AF781" s="1">
        <v>0</v>
      </c>
      <c r="AG781" s="1" t="s">
        <v>44</v>
      </c>
      <c r="AH781" s="1" t="s">
        <v>45</v>
      </c>
      <c r="AI781" s="1">
        <v>2.77</v>
      </c>
      <c r="AJ781" s="68">
        <v>0</v>
      </c>
      <c r="AK781" s="1" t="s">
        <v>46</v>
      </c>
      <c r="AL781" s="1">
        <v>20</v>
      </c>
      <c r="AM781" s="1">
        <v>665</v>
      </c>
      <c r="AN781" s="1">
        <v>0</v>
      </c>
    </row>
    <row r="782" spans="1:40" hidden="1" x14ac:dyDescent="0.25">
      <c r="A782" s="1">
        <v>52678</v>
      </c>
      <c r="B782" s="1" t="s">
        <v>784</v>
      </c>
      <c r="C782" s="1">
        <v>52</v>
      </c>
      <c r="D782" s="1" t="s">
        <v>118</v>
      </c>
      <c r="E782" s="2">
        <v>18984</v>
      </c>
      <c r="F782" s="2">
        <v>105</v>
      </c>
      <c r="G782" s="2">
        <v>0</v>
      </c>
      <c r="H782" s="2">
        <v>38</v>
      </c>
      <c r="I782" s="75">
        <v>3</v>
      </c>
      <c r="J782">
        <v>164</v>
      </c>
      <c r="K782">
        <v>0</v>
      </c>
      <c r="L782">
        <v>39</v>
      </c>
      <c r="M782">
        <v>10</v>
      </c>
      <c r="N782">
        <v>840</v>
      </c>
      <c r="O782">
        <v>0</v>
      </c>
      <c r="P782">
        <v>540</v>
      </c>
      <c r="Q782">
        <v>58</v>
      </c>
      <c r="R782" s="2">
        <v>5986</v>
      </c>
      <c r="S782" s="2">
        <v>6</v>
      </c>
      <c r="T782" s="2">
        <v>2151</v>
      </c>
      <c r="U782" s="75">
        <v>140</v>
      </c>
      <c r="V782" s="2">
        <v>755</v>
      </c>
      <c r="W782" s="2">
        <v>0</v>
      </c>
      <c r="X782" s="2">
        <v>201</v>
      </c>
      <c r="Y782" s="75">
        <v>25</v>
      </c>
      <c r="Z782" s="2">
        <v>1568</v>
      </c>
      <c r="AA782" s="2">
        <v>0</v>
      </c>
      <c r="AB782" s="2">
        <v>537</v>
      </c>
      <c r="AC782" s="75">
        <v>48</v>
      </c>
      <c r="AD782" s="2">
        <v>30137</v>
      </c>
      <c r="AE782" s="3">
        <f t="shared" si="12"/>
        <v>0.6299233500348409</v>
      </c>
      <c r="AF782" s="1">
        <v>0</v>
      </c>
      <c r="AG782" s="1" t="s">
        <v>44</v>
      </c>
      <c r="AH782" s="1" t="s">
        <v>45</v>
      </c>
      <c r="AI782" s="1">
        <v>2.77</v>
      </c>
      <c r="AJ782" s="68">
        <v>0</v>
      </c>
      <c r="AK782" s="1" t="s">
        <v>46</v>
      </c>
      <c r="AL782" s="1">
        <v>17</v>
      </c>
      <c r="AM782" s="1">
        <v>3183</v>
      </c>
      <c r="AN782" s="1">
        <v>1</v>
      </c>
    </row>
    <row r="783" spans="1:40" hidden="1" x14ac:dyDescent="0.25">
      <c r="A783" s="1">
        <v>52683</v>
      </c>
      <c r="B783" s="1" t="s">
        <v>785</v>
      </c>
      <c r="C783" s="1">
        <v>52</v>
      </c>
      <c r="D783" s="1" t="s">
        <v>118</v>
      </c>
      <c r="E783" s="2">
        <v>4096</v>
      </c>
      <c r="F783" s="2">
        <v>46</v>
      </c>
      <c r="G783" s="2">
        <v>0</v>
      </c>
      <c r="H783" s="2">
        <v>4</v>
      </c>
      <c r="I783" s="75">
        <v>3</v>
      </c>
      <c r="J783">
        <v>48</v>
      </c>
      <c r="K783">
        <v>1</v>
      </c>
      <c r="L783">
        <v>2</v>
      </c>
      <c r="M783">
        <v>4</v>
      </c>
      <c r="N783">
        <v>492</v>
      </c>
      <c r="O783">
        <v>0</v>
      </c>
      <c r="P783">
        <v>44</v>
      </c>
      <c r="Q783">
        <v>83</v>
      </c>
      <c r="R783" s="2">
        <v>1397</v>
      </c>
      <c r="S783" s="2">
        <v>5</v>
      </c>
      <c r="T783" s="2">
        <v>64</v>
      </c>
      <c r="U783" s="75">
        <v>124</v>
      </c>
      <c r="V783" s="2">
        <v>484</v>
      </c>
      <c r="W783" s="2">
        <v>0</v>
      </c>
      <c r="X783" s="2">
        <v>27</v>
      </c>
      <c r="Y783" s="75">
        <v>34</v>
      </c>
      <c r="Z783" s="2">
        <v>664</v>
      </c>
      <c r="AA783" s="2">
        <v>2</v>
      </c>
      <c r="AB783" s="2">
        <v>22</v>
      </c>
      <c r="AC783" s="75">
        <v>48</v>
      </c>
      <c r="AD783" s="2">
        <v>21386</v>
      </c>
      <c r="AE783" s="3">
        <f t="shared" si="12"/>
        <v>0.19152716730571401</v>
      </c>
      <c r="AF783" s="1">
        <v>0</v>
      </c>
      <c r="AG783" s="1" t="s">
        <v>44</v>
      </c>
      <c r="AH783" s="1" t="s">
        <v>45</v>
      </c>
      <c r="AI783" s="1">
        <v>2.77</v>
      </c>
      <c r="AJ783" s="68">
        <v>0</v>
      </c>
      <c r="AK783" s="1" t="s">
        <v>46</v>
      </c>
      <c r="AL783" s="1">
        <v>48</v>
      </c>
      <c r="AM783" s="1">
        <v>54</v>
      </c>
      <c r="AN783" s="1">
        <v>0</v>
      </c>
    </row>
    <row r="784" spans="1:40" hidden="1" x14ac:dyDescent="0.25">
      <c r="A784" s="1">
        <v>52685</v>
      </c>
      <c r="B784" s="1" t="s">
        <v>571</v>
      </c>
      <c r="C784" s="1">
        <v>52</v>
      </c>
      <c r="D784" s="1" t="s">
        <v>118</v>
      </c>
      <c r="E784" s="2">
        <v>1312</v>
      </c>
      <c r="F784" s="2">
        <v>9</v>
      </c>
      <c r="G784" s="2">
        <v>0</v>
      </c>
      <c r="H784" s="2">
        <v>0</v>
      </c>
      <c r="I784" s="75">
        <v>0</v>
      </c>
      <c r="J784">
        <v>9</v>
      </c>
      <c r="K784">
        <v>0</v>
      </c>
      <c r="L784">
        <v>0</v>
      </c>
      <c r="M784">
        <v>0</v>
      </c>
      <c r="N784">
        <v>152</v>
      </c>
      <c r="O784">
        <v>0</v>
      </c>
      <c r="P784">
        <v>9</v>
      </c>
      <c r="Q784">
        <v>6</v>
      </c>
      <c r="R784" s="2">
        <v>381</v>
      </c>
      <c r="S784" s="2">
        <v>1</v>
      </c>
      <c r="T784" s="2">
        <v>13</v>
      </c>
      <c r="U784" s="75">
        <v>7</v>
      </c>
      <c r="V784" s="2">
        <v>66</v>
      </c>
      <c r="W784" s="2">
        <v>0</v>
      </c>
      <c r="X784" s="2">
        <v>2</v>
      </c>
      <c r="Y784" s="75">
        <v>2</v>
      </c>
      <c r="Z784" s="2">
        <v>84</v>
      </c>
      <c r="AA784" s="2">
        <v>0</v>
      </c>
      <c r="AB784" s="2">
        <v>2</v>
      </c>
      <c r="AC784" s="75">
        <v>5</v>
      </c>
      <c r="AD784" s="2">
        <v>9644</v>
      </c>
      <c r="AE784" s="3">
        <f t="shared" si="12"/>
        <v>0.13604313562836998</v>
      </c>
      <c r="AF784" s="1">
        <v>0</v>
      </c>
      <c r="AG784" s="1" t="s">
        <v>40</v>
      </c>
      <c r="AH784" s="1" t="s">
        <v>45</v>
      </c>
      <c r="AI784" s="1">
        <v>2.77</v>
      </c>
      <c r="AJ784" s="68">
        <v>0</v>
      </c>
      <c r="AK784" s="1" t="s">
        <v>46</v>
      </c>
      <c r="AL784" s="1">
        <v>53</v>
      </c>
      <c r="AM784" s="1">
        <v>47</v>
      </c>
      <c r="AN784" s="1">
        <v>0</v>
      </c>
    </row>
    <row r="785" spans="1:40" hidden="1" x14ac:dyDescent="0.25">
      <c r="A785" s="1">
        <v>52687</v>
      </c>
      <c r="B785" s="1" t="s">
        <v>786</v>
      </c>
      <c r="C785" s="1">
        <v>52</v>
      </c>
      <c r="D785" s="1" t="s">
        <v>118</v>
      </c>
      <c r="E785" s="2">
        <v>3562</v>
      </c>
      <c r="F785" s="2">
        <v>38</v>
      </c>
      <c r="G785" s="2">
        <v>0</v>
      </c>
      <c r="H785" s="2">
        <v>1</v>
      </c>
      <c r="I785" s="75">
        <v>0</v>
      </c>
      <c r="J785">
        <v>48</v>
      </c>
      <c r="K785">
        <v>0</v>
      </c>
      <c r="L785">
        <v>0</v>
      </c>
      <c r="M785">
        <v>0</v>
      </c>
      <c r="N785">
        <v>485</v>
      </c>
      <c r="O785">
        <v>0</v>
      </c>
      <c r="P785">
        <v>20</v>
      </c>
      <c r="Q785">
        <v>14</v>
      </c>
      <c r="R785" s="2">
        <v>1643</v>
      </c>
      <c r="S785" s="2">
        <v>0</v>
      </c>
      <c r="T785" s="2">
        <v>33</v>
      </c>
      <c r="U785" s="75">
        <v>23</v>
      </c>
      <c r="V785" s="2">
        <v>240</v>
      </c>
      <c r="W785" s="2">
        <v>0</v>
      </c>
      <c r="X785" s="2">
        <v>2</v>
      </c>
      <c r="Y785" s="75">
        <v>6</v>
      </c>
      <c r="Z785" s="2">
        <v>269</v>
      </c>
      <c r="AA785" s="2">
        <v>0</v>
      </c>
      <c r="AB785" s="2">
        <v>2</v>
      </c>
      <c r="AC785" s="75">
        <v>8</v>
      </c>
      <c r="AD785" s="2">
        <v>19392</v>
      </c>
      <c r="AE785" s="3">
        <f t="shared" si="12"/>
        <v>0.18368399339933994</v>
      </c>
      <c r="AF785" s="1">
        <v>0</v>
      </c>
      <c r="AG785" s="1" t="s">
        <v>44</v>
      </c>
      <c r="AH785" s="1" t="s">
        <v>45</v>
      </c>
      <c r="AI785" s="1">
        <v>2.77</v>
      </c>
      <c r="AJ785" s="68">
        <v>0</v>
      </c>
      <c r="AK785" s="1" t="s">
        <v>46</v>
      </c>
      <c r="AL785" s="1">
        <v>54</v>
      </c>
      <c r="AM785" s="1">
        <v>50</v>
      </c>
      <c r="AN785" s="1">
        <v>0</v>
      </c>
    </row>
    <row r="786" spans="1:40" hidden="1" x14ac:dyDescent="0.25">
      <c r="A786" s="1">
        <v>52693</v>
      </c>
      <c r="B786" s="1" t="s">
        <v>232</v>
      </c>
      <c r="C786" s="1">
        <v>52</v>
      </c>
      <c r="D786" s="1" t="s">
        <v>118</v>
      </c>
      <c r="E786" s="2">
        <v>1969</v>
      </c>
      <c r="F786" s="2">
        <v>16</v>
      </c>
      <c r="G786" s="2">
        <v>0</v>
      </c>
      <c r="H786" s="2">
        <v>0</v>
      </c>
      <c r="I786" s="75">
        <v>1</v>
      </c>
      <c r="J786">
        <v>32</v>
      </c>
      <c r="K786">
        <v>0</v>
      </c>
      <c r="L786">
        <v>0</v>
      </c>
      <c r="M786">
        <v>0</v>
      </c>
      <c r="N786">
        <v>157</v>
      </c>
      <c r="O786">
        <v>0</v>
      </c>
      <c r="P786">
        <v>5</v>
      </c>
      <c r="Q786">
        <v>14</v>
      </c>
      <c r="R786" s="2">
        <v>590</v>
      </c>
      <c r="S786" s="2">
        <v>0</v>
      </c>
      <c r="T786" s="2">
        <v>7</v>
      </c>
      <c r="U786" s="75">
        <v>28</v>
      </c>
      <c r="V786" s="2">
        <v>149</v>
      </c>
      <c r="W786" s="2">
        <v>0</v>
      </c>
      <c r="X786" s="2">
        <v>1</v>
      </c>
      <c r="Y786" s="75">
        <v>3</v>
      </c>
      <c r="Z786" s="2">
        <v>173</v>
      </c>
      <c r="AA786" s="2">
        <v>0</v>
      </c>
      <c r="AB786" s="2">
        <v>2</v>
      </c>
      <c r="AC786" s="75">
        <v>6</v>
      </c>
      <c r="AD786" s="2">
        <v>15941</v>
      </c>
      <c r="AE786" s="3">
        <f t="shared" si="12"/>
        <v>0.12351797252368107</v>
      </c>
      <c r="AF786" s="1">
        <v>0</v>
      </c>
      <c r="AG786" s="1" t="s">
        <v>40</v>
      </c>
      <c r="AH786" s="1" t="s">
        <v>45</v>
      </c>
      <c r="AI786" s="1">
        <v>2.77</v>
      </c>
      <c r="AJ786" s="68">
        <v>0</v>
      </c>
      <c r="AK786" s="1" t="s">
        <v>46</v>
      </c>
      <c r="AL786" s="1">
        <v>18</v>
      </c>
      <c r="AM786" s="1">
        <v>10</v>
      </c>
      <c r="AN786" s="1">
        <v>0</v>
      </c>
    </row>
    <row r="787" spans="1:40" hidden="1" x14ac:dyDescent="0.25">
      <c r="A787" s="1">
        <v>52694</v>
      </c>
      <c r="B787" s="1" t="s">
        <v>787</v>
      </c>
      <c r="C787" s="1">
        <v>52</v>
      </c>
      <c r="D787" s="1" t="s">
        <v>118</v>
      </c>
      <c r="E787" s="2">
        <v>660</v>
      </c>
      <c r="F787" s="2">
        <v>10</v>
      </c>
      <c r="G787" s="2">
        <v>0</v>
      </c>
      <c r="H787" s="2">
        <v>0</v>
      </c>
      <c r="I787" s="75">
        <v>0</v>
      </c>
      <c r="J787">
        <v>5</v>
      </c>
      <c r="K787">
        <v>0</v>
      </c>
      <c r="L787">
        <v>0</v>
      </c>
      <c r="M787">
        <v>0</v>
      </c>
      <c r="N787">
        <v>68</v>
      </c>
      <c r="O787">
        <v>0</v>
      </c>
      <c r="P787">
        <v>0</v>
      </c>
      <c r="Q787">
        <v>0</v>
      </c>
      <c r="R787" s="2">
        <v>268</v>
      </c>
      <c r="S787" s="2">
        <v>0</v>
      </c>
      <c r="T787" s="2">
        <v>8</v>
      </c>
      <c r="U787" s="75">
        <v>3</v>
      </c>
      <c r="V787" s="2">
        <v>96</v>
      </c>
      <c r="W787" s="2">
        <v>0</v>
      </c>
      <c r="X787" s="2">
        <v>1</v>
      </c>
      <c r="Y787" s="75">
        <v>0</v>
      </c>
      <c r="Z787" s="2">
        <v>96</v>
      </c>
      <c r="AA787" s="2">
        <v>0</v>
      </c>
      <c r="AB787" s="2">
        <v>7</v>
      </c>
      <c r="AC787" s="75">
        <v>3</v>
      </c>
      <c r="AD787" s="2">
        <v>7167</v>
      </c>
      <c r="AE787" s="3">
        <f t="shared" si="12"/>
        <v>9.2088740058601931E-2</v>
      </c>
      <c r="AF787" s="1">
        <v>0</v>
      </c>
      <c r="AG787" s="1" t="s">
        <v>40</v>
      </c>
      <c r="AH787" s="1" t="s">
        <v>45</v>
      </c>
      <c r="AI787" s="1">
        <v>2.77</v>
      </c>
      <c r="AJ787" s="68">
        <v>0</v>
      </c>
      <c r="AK787" s="1" t="s">
        <v>46</v>
      </c>
      <c r="AL787" s="1">
        <v>1</v>
      </c>
      <c r="AM787" s="1">
        <v>10</v>
      </c>
      <c r="AN787" s="1">
        <v>0</v>
      </c>
    </row>
    <row r="788" spans="1:40" hidden="1" x14ac:dyDescent="0.25">
      <c r="A788" s="1">
        <v>52696</v>
      </c>
      <c r="B788" s="1" t="s">
        <v>146</v>
      </c>
      <c r="C788" s="1">
        <v>52</v>
      </c>
      <c r="D788" s="1" t="s">
        <v>118</v>
      </c>
      <c r="E788" s="2">
        <v>5088</v>
      </c>
      <c r="F788" s="2">
        <v>38</v>
      </c>
      <c r="G788" s="2">
        <v>0</v>
      </c>
      <c r="H788" s="2">
        <v>1</v>
      </c>
      <c r="I788" s="75">
        <v>98</v>
      </c>
      <c r="J788">
        <v>19</v>
      </c>
      <c r="K788">
        <v>0</v>
      </c>
      <c r="L788">
        <v>1</v>
      </c>
      <c r="M788">
        <v>129</v>
      </c>
      <c r="N788">
        <v>76</v>
      </c>
      <c r="O788">
        <v>0</v>
      </c>
      <c r="P788">
        <v>24</v>
      </c>
      <c r="Q788">
        <v>1664</v>
      </c>
      <c r="R788" s="2">
        <v>255</v>
      </c>
      <c r="S788" s="2">
        <v>0</v>
      </c>
      <c r="T788" s="2">
        <v>35</v>
      </c>
      <c r="U788" s="75">
        <v>2913</v>
      </c>
      <c r="V788" s="2">
        <v>36</v>
      </c>
      <c r="W788" s="2">
        <v>0</v>
      </c>
      <c r="X788" s="2">
        <v>5</v>
      </c>
      <c r="Y788" s="75">
        <v>441</v>
      </c>
      <c r="Z788" s="2">
        <v>33</v>
      </c>
      <c r="AA788" s="2">
        <v>0</v>
      </c>
      <c r="AB788" s="2">
        <v>14</v>
      </c>
      <c r="AC788" s="75">
        <v>788</v>
      </c>
      <c r="AD788" s="2">
        <v>14144</v>
      </c>
      <c r="AE788" s="3">
        <f t="shared" si="12"/>
        <v>0.35972850678733032</v>
      </c>
      <c r="AF788" s="1">
        <v>0</v>
      </c>
      <c r="AG788" s="1" t="s">
        <v>44</v>
      </c>
      <c r="AH788" s="1" t="s">
        <v>45</v>
      </c>
      <c r="AI788" s="1">
        <v>2.77</v>
      </c>
      <c r="AJ788" s="68">
        <v>0</v>
      </c>
      <c r="AK788" s="1" t="s">
        <v>46</v>
      </c>
      <c r="AL788" s="1">
        <v>6</v>
      </c>
      <c r="AM788" s="1">
        <v>153</v>
      </c>
      <c r="AN788" s="1">
        <v>0</v>
      </c>
    </row>
    <row r="789" spans="1:40" hidden="1" x14ac:dyDescent="0.25">
      <c r="A789" s="1">
        <v>52699</v>
      </c>
      <c r="B789" s="1" t="s">
        <v>788</v>
      </c>
      <c r="C789" s="1">
        <v>52</v>
      </c>
      <c r="D789" s="1" t="s">
        <v>118</v>
      </c>
      <c r="E789" s="2">
        <v>2347</v>
      </c>
      <c r="F789" s="2">
        <v>10</v>
      </c>
      <c r="G789" s="2">
        <v>0</v>
      </c>
      <c r="H789" s="2">
        <v>15</v>
      </c>
      <c r="I789" s="75">
        <v>0</v>
      </c>
      <c r="J789">
        <v>10</v>
      </c>
      <c r="K789">
        <v>0</v>
      </c>
      <c r="L789">
        <v>13</v>
      </c>
      <c r="M789">
        <v>0</v>
      </c>
      <c r="N789">
        <v>57</v>
      </c>
      <c r="O789">
        <v>0</v>
      </c>
      <c r="P789">
        <v>367</v>
      </c>
      <c r="Q789">
        <v>11</v>
      </c>
      <c r="R789" s="2">
        <v>249</v>
      </c>
      <c r="S789" s="2">
        <v>0</v>
      </c>
      <c r="T789" s="2">
        <v>1015</v>
      </c>
      <c r="U789" s="75">
        <v>20</v>
      </c>
      <c r="V789" s="2">
        <v>42</v>
      </c>
      <c r="W789" s="2">
        <v>0</v>
      </c>
      <c r="X789" s="2">
        <v>157</v>
      </c>
      <c r="Y789" s="75">
        <v>0</v>
      </c>
      <c r="Z789" s="2">
        <v>38</v>
      </c>
      <c r="AA789" s="2">
        <v>0</v>
      </c>
      <c r="AB789" s="2">
        <v>183</v>
      </c>
      <c r="AC789" s="75">
        <v>1</v>
      </c>
      <c r="AD789" s="2">
        <v>11352</v>
      </c>
      <c r="AE789" s="3">
        <f t="shared" si="12"/>
        <v>0.20674770965468639</v>
      </c>
      <c r="AF789" s="1">
        <v>0</v>
      </c>
      <c r="AG789" s="1" t="s">
        <v>40</v>
      </c>
      <c r="AH789" s="1" t="s">
        <v>45</v>
      </c>
      <c r="AI789" s="1">
        <v>2.77</v>
      </c>
      <c r="AJ789" s="68">
        <v>0</v>
      </c>
      <c r="AK789" s="1" t="s">
        <v>46</v>
      </c>
      <c r="AL789" s="1">
        <v>6</v>
      </c>
      <c r="AM789" s="1">
        <v>9</v>
      </c>
      <c r="AN789" s="1">
        <v>0</v>
      </c>
    </row>
    <row r="790" spans="1:40" hidden="1" x14ac:dyDescent="0.25">
      <c r="A790" s="1">
        <v>52720</v>
      </c>
      <c r="B790" s="1" t="s">
        <v>789</v>
      </c>
      <c r="C790" s="1">
        <v>52</v>
      </c>
      <c r="D790" s="1" t="s">
        <v>118</v>
      </c>
      <c r="E790" s="2">
        <v>218</v>
      </c>
      <c r="F790" s="2">
        <v>3</v>
      </c>
      <c r="G790" s="2">
        <v>0</v>
      </c>
      <c r="H790" s="2">
        <v>0</v>
      </c>
      <c r="I790" s="75">
        <v>0</v>
      </c>
      <c r="J790">
        <v>2</v>
      </c>
      <c r="K790">
        <v>0</v>
      </c>
      <c r="L790">
        <v>0</v>
      </c>
      <c r="M790">
        <v>0</v>
      </c>
      <c r="N790">
        <v>17</v>
      </c>
      <c r="O790">
        <v>0</v>
      </c>
      <c r="P790">
        <v>17</v>
      </c>
      <c r="Q790">
        <v>1</v>
      </c>
      <c r="R790" s="2">
        <v>35</v>
      </c>
      <c r="S790" s="2">
        <v>0</v>
      </c>
      <c r="T790" s="2">
        <v>26</v>
      </c>
      <c r="U790" s="75">
        <v>2</v>
      </c>
      <c r="V790" s="2">
        <v>13</v>
      </c>
      <c r="W790" s="2">
        <v>0</v>
      </c>
      <c r="X790" s="2">
        <v>7</v>
      </c>
      <c r="Y790" s="75">
        <v>2</v>
      </c>
      <c r="Z790" s="2">
        <v>15</v>
      </c>
      <c r="AA790" s="2">
        <v>0</v>
      </c>
      <c r="AB790" s="2">
        <v>5</v>
      </c>
      <c r="AC790" s="75">
        <v>1</v>
      </c>
      <c r="AD790" s="2">
        <v>7678</v>
      </c>
      <c r="AE790" s="3">
        <f t="shared" si="12"/>
        <v>2.8392810627767648E-2</v>
      </c>
      <c r="AF790" s="1">
        <v>0</v>
      </c>
      <c r="AG790" s="1" t="s">
        <v>40</v>
      </c>
      <c r="AH790" s="1" t="s">
        <v>45</v>
      </c>
      <c r="AI790" s="1">
        <v>2.77</v>
      </c>
      <c r="AJ790" s="68">
        <v>0</v>
      </c>
      <c r="AK790" s="1" t="s">
        <v>46</v>
      </c>
      <c r="AL790" s="1">
        <v>1</v>
      </c>
      <c r="AM790" s="1">
        <v>1</v>
      </c>
      <c r="AN790" s="1">
        <v>0</v>
      </c>
    </row>
    <row r="791" spans="1:40" hidden="1" x14ac:dyDescent="0.25">
      <c r="A791" s="1">
        <v>52786</v>
      </c>
      <c r="B791" s="1" t="s">
        <v>790</v>
      </c>
      <c r="C791" s="1">
        <v>52</v>
      </c>
      <c r="D791" s="1" t="s">
        <v>118</v>
      </c>
      <c r="E791" s="2">
        <v>10497</v>
      </c>
      <c r="F791" s="2">
        <v>95</v>
      </c>
      <c r="G791" s="2">
        <v>0</v>
      </c>
      <c r="H791" s="2">
        <v>1</v>
      </c>
      <c r="I791" s="75">
        <v>4</v>
      </c>
      <c r="J791">
        <v>121</v>
      </c>
      <c r="K791">
        <v>0</v>
      </c>
      <c r="L791">
        <v>1</v>
      </c>
      <c r="M791">
        <v>0</v>
      </c>
      <c r="N791">
        <v>1269</v>
      </c>
      <c r="O791">
        <v>0</v>
      </c>
      <c r="P791">
        <v>46</v>
      </c>
      <c r="Q791">
        <v>44</v>
      </c>
      <c r="R791" s="2">
        <v>3756</v>
      </c>
      <c r="S791" s="2">
        <v>3</v>
      </c>
      <c r="T791" s="2">
        <v>76</v>
      </c>
      <c r="U791" s="75">
        <v>137</v>
      </c>
      <c r="V791" s="2">
        <v>646</v>
      </c>
      <c r="W791" s="2">
        <v>0</v>
      </c>
      <c r="X791" s="2">
        <v>21</v>
      </c>
      <c r="Y791" s="75">
        <v>31</v>
      </c>
      <c r="Z791" s="2">
        <v>907</v>
      </c>
      <c r="AA791" s="2">
        <v>0</v>
      </c>
      <c r="AB791" s="2">
        <v>16</v>
      </c>
      <c r="AC791" s="75">
        <v>51</v>
      </c>
      <c r="AD791" s="2">
        <v>18629</v>
      </c>
      <c r="AE791" s="3">
        <f t="shared" si="12"/>
        <v>0.56347630039186214</v>
      </c>
      <c r="AF791" s="1">
        <v>0</v>
      </c>
      <c r="AG791" s="1" t="s">
        <v>40</v>
      </c>
      <c r="AH791" s="1" t="s">
        <v>45</v>
      </c>
      <c r="AI791" s="1">
        <v>2.77</v>
      </c>
      <c r="AJ791" s="68">
        <v>0</v>
      </c>
      <c r="AK791" s="1" t="s">
        <v>46</v>
      </c>
      <c r="AL791" s="1">
        <v>26</v>
      </c>
      <c r="AM791" s="1">
        <v>261</v>
      </c>
      <c r="AN791" s="1">
        <v>1</v>
      </c>
    </row>
    <row r="792" spans="1:40" hidden="1" x14ac:dyDescent="0.25">
      <c r="A792" s="1">
        <v>52788</v>
      </c>
      <c r="B792" s="1" t="s">
        <v>791</v>
      </c>
      <c r="C792" s="1">
        <v>52</v>
      </c>
      <c r="D792" s="1" t="s">
        <v>118</v>
      </c>
      <c r="E792" s="2">
        <v>1354</v>
      </c>
      <c r="F792" s="2">
        <v>17</v>
      </c>
      <c r="G792" s="2">
        <v>0</v>
      </c>
      <c r="H792" s="2">
        <v>2</v>
      </c>
      <c r="I792" s="75">
        <v>8</v>
      </c>
      <c r="J792">
        <v>14</v>
      </c>
      <c r="K792">
        <v>0</v>
      </c>
      <c r="L792">
        <v>2</v>
      </c>
      <c r="M792">
        <v>4</v>
      </c>
      <c r="N792">
        <v>32</v>
      </c>
      <c r="O792">
        <v>0</v>
      </c>
      <c r="P792">
        <v>7</v>
      </c>
      <c r="Q792">
        <v>13</v>
      </c>
      <c r="R792" s="2">
        <v>295</v>
      </c>
      <c r="S792" s="2">
        <v>0</v>
      </c>
      <c r="T792" s="2">
        <v>45</v>
      </c>
      <c r="U792" s="75">
        <v>36</v>
      </c>
      <c r="V792" s="2">
        <v>71</v>
      </c>
      <c r="W792" s="2">
        <v>0</v>
      </c>
      <c r="X792" s="2">
        <v>8</v>
      </c>
      <c r="Y792" s="75">
        <v>8</v>
      </c>
      <c r="Z792" s="2">
        <v>105</v>
      </c>
      <c r="AA792" s="2">
        <v>0</v>
      </c>
      <c r="AB792" s="2">
        <v>32</v>
      </c>
      <c r="AC792" s="75">
        <v>15</v>
      </c>
      <c r="AD792" s="2">
        <v>14162</v>
      </c>
      <c r="AE792" s="3">
        <f t="shared" si="12"/>
        <v>9.5607964976698212E-2</v>
      </c>
      <c r="AF792" s="1">
        <v>0</v>
      </c>
      <c r="AG792" s="1" t="s">
        <v>44</v>
      </c>
      <c r="AH792" s="1" t="s">
        <v>45</v>
      </c>
      <c r="AI792" s="1">
        <v>2.77</v>
      </c>
      <c r="AJ792" s="68">
        <v>0</v>
      </c>
      <c r="AK792" s="1" t="s">
        <v>46</v>
      </c>
      <c r="AL792" s="1">
        <v>1</v>
      </c>
      <c r="AM792" s="1">
        <v>7</v>
      </c>
      <c r="AN792" s="1">
        <v>0</v>
      </c>
    </row>
    <row r="793" spans="1:40" hidden="1" x14ac:dyDescent="0.25">
      <c r="A793" s="1">
        <v>52835</v>
      </c>
      <c r="B793" s="1" t="s">
        <v>792</v>
      </c>
      <c r="C793" s="1">
        <v>52</v>
      </c>
      <c r="D793" s="1" t="s">
        <v>118</v>
      </c>
      <c r="E793" s="2">
        <v>110484</v>
      </c>
      <c r="F793" s="2">
        <v>648</v>
      </c>
      <c r="G793" s="2">
        <v>0</v>
      </c>
      <c r="H793" s="2">
        <v>232</v>
      </c>
      <c r="I793" s="75">
        <v>1558</v>
      </c>
      <c r="J793">
        <v>735</v>
      </c>
      <c r="K793">
        <v>0</v>
      </c>
      <c r="L793">
        <v>291</v>
      </c>
      <c r="M793">
        <v>1669</v>
      </c>
      <c r="N793">
        <v>5577</v>
      </c>
      <c r="O793">
        <v>2</v>
      </c>
      <c r="P793">
        <v>4419</v>
      </c>
      <c r="Q793">
        <v>29394</v>
      </c>
      <c r="R793" s="2">
        <v>12712</v>
      </c>
      <c r="S793" s="2">
        <v>13</v>
      </c>
      <c r="T793" s="2">
        <v>5897</v>
      </c>
      <c r="U793" s="75">
        <v>64761</v>
      </c>
      <c r="V793" s="2">
        <v>2158</v>
      </c>
      <c r="W793" s="2">
        <v>3</v>
      </c>
      <c r="X793" s="2">
        <v>567</v>
      </c>
      <c r="Y793" s="75">
        <v>7961</v>
      </c>
      <c r="Z793" s="2">
        <v>1778</v>
      </c>
      <c r="AA793" s="2">
        <v>4</v>
      </c>
      <c r="AB793" s="2">
        <v>1057</v>
      </c>
      <c r="AC793" s="75">
        <v>18524</v>
      </c>
      <c r="AD793" s="2">
        <v>267010</v>
      </c>
      <c r="AE793" s="3">
        <f t="shared" si="12"/>
        <v>0.41378225534624169</v>
      </c>
      <c r="AF793" s="1">
        <v>1</v>
      </c>
      <c r="AG793" s="1" t="s">
        <v>44</v>
      </c>
      <c r="AH793" s="1" t="s">
        <v>41</v>
      </c>
      <c r="AI793" s="1">
        <v>2.77</v>
      </c>
      <c r="AJ793" s="68">
        <v>1</v>
      </c>
      <c r="AK793" s="1" t="s">
        <v>42</v>
      </c>
      <c r="AL793" s="1">
        <v>516</v>
      </c>
      <c r="AM793" s="1">
        <v>3420</v>
      </c>
      <c r="AN793" s="1">
        <v>1</v>
      </c>
    </row>
    <row r="794" spans="1:40" hidden="1" x14ac:dyDescent="0.25">
      <c r="A794" s="1">
        <v>52838</v>
      </c>
      <c r="B794" s="1" t="s">
        <v>793</v>
      </c>
      <c r="C794" s="1">
        <v>52</v>
      </c>
      <c r="D794" s="1" t="s">
        <v>118</v>
      </c>
      <c r="E794" s="2">
        <v>2684</v>
      </c>
      <c r="F794" s="2">
        <v>25</v>
      </c>
      <c r="G794" s="2">
        <v>0</v>
      </c>
      <c r="H794" s="2">
        <v>6</v>
      </c>
      <c r="I794" s="75">
        <v>3</v>
      </c>
      <c r="J794">
        <v>18</v>
      </c>
      <c r="K794">
        <v>0</v>
      </c>
      <c r="L794">
        <v>9</v>
      </c>
      <c r="M794">
        <v>1</v>
      </c>
      <c r="N794">
        <v>149</v>
      </c>
      <c r="O794">
        <v>0</v>
      </c>
      <c r="P794">
        <v>205</v>
      </c>
      <c r="Q794">
        <v>23</v>
      </c>
      <c r="R794" s="2">
        <v>446</v>
      </c>
      <c r="S794" s="2">
        <v>0</v>
      </c>
      <c r="T794" s="2">
        <v>372</v>
      </c>
      <c r="U794" s="75">
        <v>53</v>
      </c>
      <c r="V794" s="2">
        <v>140</v>
      </c>
      <c r="W794" s="2">
        <v>0</v>
      </c>
      <c r="X794" s="2">
        <v>104</v>
      </c>
      <c r="Y794" s="75">
        <v>9</v>
      </c>
      <c r="Z794" s="2">
        <v>138</v>
      </c>
      <c r="AA794" s="2">
        <v>0</v>
      </c>
      <c r="AB794" s="2">
        <v>117</v>
      </c>
      <c r="AC794" s="75">
        <v>9</v>
      </c>
      <c r="AD794" s="2">
        <v>46757</v>
      </c>
      <c r="AE794" s="3">
        <f t="shared" si="12"/>
        <v>5.7403169578886581E-2</v>
      </c>
      <c r="AF794" s="1">
        <v>0</v>
      </c>
      <c r="AG794" s="1" t="s">
        <v>40</v>
      </c>
      <c r="AH794" s="1" t="s">
        <v>45</v>
      </c>
      <c r="AI794" s="1">
        <v>2.77</v>
      </c>
      <c r="AJ794" s="68">
        <v>0</v>
      </c>
      <c r="AK794" s="1" t="s">
        <v>46</v>
      </c>
      <c r="AL794" s="1">
        <v>19</v>
      </c>
      <c r="AM794" s="1">
        <v>64</v>
      </c>
      <c r="AN794" s="1">
        <v>0</v>
      </c>
    </row>
    <row r="795" spans="1:40" hidden="1" x14ac:dyDescent="0.25">
      <c r="A795" s="1">
        <v>52885</v>
      </c>
      <c r="B795" s="1" t="s">
        <v>794</v>
      </c>
      <c r="C795" s="1">
        <v>52</v>
      </c>
      <c r="D795" s="1" t="s">
        <v>118</v>
      </c>
      <c r="E795" s="2">
        <v>427</v>
      </c>
      <c r="F795" s="2">
        <v>8</v>
      </c>
      <c r="G795" s="2">
        <v>0</v>
      </c>
      <c r="H795" s="2">
        <v>2</v>
      </c>
      <c r="I795" s="75">
        <v>0</v>
      </c>
      <c r="J795">
        <v>8</v>
      </c>
      <c r="K795">
        <v>0</v>
      </c>
      <c r="L795">
        <v>3</v>
      </c>
      <c r="M795">
        <v>0</v>
      </c>
      <c r="N795">
        <v>32</v>
      </c>
      <c r="O795">
        <v>0</v>
      </c>
      <c r="P795">
        <v>20</v>
      </c>
      <c r="Q795">
        <v>0</v>
      </c>
      <c r="R795" s="2">
        <v>133</v>
      </c>
      <c r="S795" s="2">
        <v>0</v>
      </c>
      <c r="T795" s="2">
        <v>33</v>
      </c>
      <c r="U795" s="75">
        <v>10</v>
      </c>
      <c r="V795" s="2">
        <v>34</v>
      </c>
      <c r="W795" s="2">
        <v>0</v>
      </c>
      <c r="X795" s="2">
        <v>3</v>
      </c>
      <c r="Y795" s="75">
        <v>3</v>
      </c>
      <c r="Z795" s="2">
        <v>47</v>
      </c>
      <c r="AA795" s="2">
        <v>0</v>
      </c>
      <c r="AB795" s="2">
        <v>11</v>
      </c>
      <c r="AC795" s="75">
        <v>2</v>
      </c>
      <c r="AD795" s="2">
        <v>11496</v>
      </c>
      <c r="AE795" s="3">
        <f t="shared" si="12"/>
        <v>3.7143354210160053E-2</v>
      </c>
      <c r="AF795" s="1">
        <v>0</v>
      </c>
      <c r="AG795" s="1" t="s">
        <v>40</v>
      </c>
      <c r="AH795" s="1" t="s">
        <v>45</v>
      </c>
      <c r="AI795" s="1">
        <v>2.77</v>
      </c>
      <c r="AJ795" s="68">
        <v>0</v>
      </c>
      <c r="AK795" s="1" t="s">
        <v>46</v>
      </c>
      <c r="AL795" s="1">
        <v>1</v>
      </c>
      <c r="AM795" s="1">
        <v>1</v>
      </c>
      <c r="AN795" s="1">
        <v>0</v>
      </c>
    </row>
    <row r="796" spans="1:40" x14ac:dyDescent="0.25">
      <c r="A796" s="1">
        <f>C796</f>
        <v>52</v>
      </c>
      <c r="B796" s="1" t="s">
        <v>171</v>
      </c>
      <c r="C796" s="1">
        <f>C795</f>
        <v>52</v>
      </c>
      <c r="D796" s="1" t="str">
        <f>D795</f>
        <v>Nariño</v>
      </c>
      <c r="E796" s="2">
        <v>382457</v>
      </c>
      <c r="F796" s="2">
        <v>3123</v>
      </c>
      <c r="G796" s="2">
        <v>2</v>
      </c>
      <c r="H796" s="2">
        <v>768</v>
      </c>
      <c r="I796" s="2">
        <v>3643</v>
      </c>
      <c r="J796" s="2">
        <v>1925</v>
      </c>
      <c r="K796" s="2">
        <v>1</v>
      </c>
      <c r="L796" s="2">
        <v>767</v>
      </c>
      <c r="M796" s="2">
        <v>2798</v>
      </c>
      <c r="N796" s="2">
        <v>21868</v>
      </c>
      <c r="O796" s="2">
        <v>9</v>
      </c>
      <c r="P796" s="2">
        <v>14026</v>
      </c>
      <c r="Q796" s="2">
        <v>68955</v>
      </c>
      <c r="R796" s="2">
        <v>76947</v>
      </c>
      <c r="S796" s="2">
        <v>67</v>
      </c>
      <c r="T796" s="2">
        <v>24285</v>
      </c>
      <c r="U796" s="2">
        <v>108319</v>
      </c>
      <c r="V796" s="2">
        <v>15648</v>
      </c>
      <c r="W796" s="2">
        <v>5</v>
      </c>
      <c r="X796" s="2">
        <v>3569</v>
      </c>
      <c r="Y796" s="2">
        <v>15428</v>
      </c>
      <c r="Z796" s="2">
        <v>20381</v>
      </c>
      <c r="AA796" s="2">
        <v>12</v>
      </c>
      <c r="AB796" s="2">
        <v>6312</v>
      </c>
      <c r="AC796" s="2">
        <v>28476</v>
      </c>
      <c r="AD796" s="2">
        <v>1709890</v>
      </c>
      <c r="AE796" s="3">
        <f t="shared" si="12"/>
        <v>0.22367345267824246</v>
      </c>
      <c r="AF796" s="1">
        <f>SUM(AF732:AF795)</f>
        <v>4</v>
      </c>
      <c r="AG796" s="1" t="s">
        <v>44</v>
      </c>
      <c r="AH796" s="1" t="s">
        <v>41</v>
      </c>
      <c r="AI796" s="1">
        <v>2.77</v>
      </c>
      <c r="AJ796" s="1">
        <v>3</v>
      </c>
      <c r="AK796" s="1" t="s">
        <v>172</v>
      </c>
      <c r="AL796" s="1">
        <v>2540</v>
      </c>
      <c r="AM796" s="1">
        <v>17718</v>
      </c>
      <c r="AN796" s="1">
        <v>11</v>
      </c>
    </row>
    <row r="797" spans="1:40" hidden="1" x14ac:dyDescent="0.25">
      <c r="A797" s="1">
        <v>54001</v>
      </c>
      <c r="B797" s="1" t="s">
        <v>795</v>
      </c>
      <c r="C797" s="1">
        <v>54</v>
      </c>
      <c r="D797" s="1" t="s">
        <v>796</v>
      </c>
      <c r="E797" s="2">
        <v>81692</v>
      </c>
      <c r="F797" s="2">
        <v>2105</v>
      </c>
      <c r="G797" s="2">
        <v>24</v>
      </c>
      <c r="H797" s="2">
        <v>36</v>
      </c>
      <c r="I797" s="75">
        <v>32</v>
      </c>
      <c r="J797">
        <v>1448</v>
      </c>
      <c r="K797">
        <v>12</v>
      </c>
      <c r="L797">
        <v>7</v>
      </c>
      <c r="M797">
        <v>11</v>
      </c>
      <c r="N797">
        <v>8844</v>
      </c>
      <c r="O797">
        <v>12</v>
      </c>
      <c r="P797">
        <v>76</v>
      </c>
      <c r="Q797">
        <v>191</v>
      </c>
      <c r="R797" s="2">
        <v>26518</v>
      </c>
      <c r="S797" s="2">
        <v>69</v>
      </c>
      <c r="T797" s="2">
        <v>293</v>
      </c>
      <c r="U797" s="75">
        <v>559</v>
      </c>
      <c r="V797" s="2">
        <v>7989</v>
      </c>
      <c r="W797" s="2">
        <v>21</v>
      </c>
      <c r="X797" s="2">
        <v>63</v>
      </c>
      <c r="Y797" s="75">
        <v>121</v>
      </c>
      <c r="Z797" s="2">
        <v>6203</v>
      </c>
      <c r="AA797" s="2">
        <v>8</v>
      </c>
      <c r="AB797" s="2">
        <v>85</v>
      </c>
      <c r="AC797" s="75">
        <v>191</v>
      </c>
      <c r="AD797" s="2">
        <v>812176</v>
      </c>
      <c r="AE797" s="3">
        <f t="shared" si="12"/>
        <v>0.10058410984811174</v>
      </c>
      <c r="AF797" s="1">
        <v>1</v>
      </c>
      <c r="AG797" s="1" t="s">
        <v>44</v>
      </c>
      <c r="AH797" s="1" t="s">
        <v>41</v>
      </c>
      <c r="AI797" s="1">
        <v>3.28</v>
      </c>
      <c r="AJ797" s="1">
        <v>1</v>
      </c>
      <c r="AK797" s="1" t="s">
        <v>42</v>
      </c>
      <c r="AL797" s="1">
        <v>814</v>
      </c>
      <c r="AM797" s="1">
        <v>1544</v>
      </c>
      <c r="AN797" s="1">
        <v>0</v>
      </c>
    </row>
    <row r="798" spans="1:40" hidden="1" x14ac:dyDescent="0.25">
      <c r="A798" s="1">
        <v>54003</v>
      </c>
      <c r="B798" s="1" t="s">
        <v>797</v>
      </c>
      <c r="C798" s="1">
        <v>54</v>
      </c>
      <c r="D798" s="1" t="s">
        <v>796</v>
      </c>
      <c r="E798" s="2">
        <v>7644</v>
      </c>
      <c r="F798" s="2">
        <v>201</v>
      </c>
      <c r="G798" s="2">
        <v>0</v>
      </c>
      <c r="H798" s="2">
        <v>1</v>
      </c>
      <c r="I798" s="75">
        <v>0</v>
      </c>
      <c r="J798">
        <v>150</v>
      </c>
      <c r="K798">
        <v>0</v>
      </c>
      <c r="L798">
        <v>0</v>
      </c>
      <c r="M798">
        <v>2</v>
      </c>
      <c r="N798">
        <v>1795</v>
      </c>
      <c r="O798">
        <v>1</v>
      </c>
      <c r="P798">
        <v>3</v>
      </c>
      <c r="Q798">
        <v>16</v>
      </c>
      <c r="R798" s="2">
        <v>4334</v>
      </c>
      <c r="S798" s="2">
        <v>3</v>
      </c>
      <c r="T798" s="2">
        <v>15</v>
      </c>
      <c r="U798" s="75">
        <v>44</v>
      </c>
      <c r="V798" s="2">
        <v>892</v>
      </c>
      <c r="W798" s="2">
        <v>4</v>
      </c>
      <c r="X798" s="2">
        <v>4</v>
      </c>
      <c r="Y798" s="75">
        <v>12</v>
      </c>
      <c r="Z798" s="2">
        <v>674</v>
      </c>
      <c r="AA798" s="2">
        <v>2</v>
      </c>
      <c r="AB798" s="2">
        <v>1</v>
      </c>
      <c r="AC798" s="75">
        <v>13</v>
      </c>
      <c r="AD798" s="2">
        <v>35936</v>
      </c>
      <c r="AE798" s="3">
        <f t="shared" si="12"/>
        <v>0.21271148708815674</v>
      </c>
      <c r="AF798" s="1">
        <v>0</v>
      </c>
      <c r="AG798" s="1" t="s">
        <v>44</v>
      </c>
      <c r="AH798" s="1" t="s">
        <v>45</v>
      </c>
      <c r="AI798" s="1">
        <v>3.28</v>
      </c>
      <c r="AJ798" s="1">
        <v>0</v>
      </c>
      <c r="AK798" s="1" t="s">
        <v>46</v>
      </c>
      <c r="AL798" s="1">
        <v>36</v>
      </c>
      <c r="AM798" s="1">
        <v>45</v>
      </c>
      <c r="AN798" s="1">
        <v>0</v>
      </c>
    </row>
    <row r="799" spans="1:40" hidden="1" x14ac:dyDescent="0.25">
      <c r="A799" s="1">
        <v>54051</v>
      </c>
      <c r="B799" s="1" t="s">
        <v>798</v>
      </c>
      <c r="C799" s="1">
        <v>54</v>
      </c>
      <c r="D799" s="1" t="s">
        <v>796</v>
      </c>
      <c r="E799" s="2">
        <v>751</v>
      </c>
      <c r="F799" s="2">
        <v>18</v>
      </c>
      <c r="G799" s="2">
        <v>0</v>
      </c>
      <c r="H799" s="2">
        <v>0</v>
      </c>
      <c r="I799" s="75">
        <v>0</v>
      </c>
      <c r="J799">
        <v>12</v>
      </c>
      <c r="K799">
        <v>0</v>
      </c>
      <c r="L799">
        <v>0</v>
      </c>
      <c r="M799">
        <v>0</v>
      </c>
      <c r="N799">
        <v>44</v>
      </c>
      <c r="O799">
        <v>0</v>
      </c>
      <c r="P799">
        <v>1</v>
      </c>
      <c r="Q799">
        <v>0</v>
      </c>
      <c r="R799" s="2">
        <v>321</v>
      </c>
      <c r="S799" s="2">
        <v>0</v>
      </c>
      <c r="T799" s="2">
        <v>1</v>
      </c>
      <c r="U799" s="75">
        <v>0</v>
      </c>
      <c r="V799" s="2">
        <v>67</v>
      </c>
      <c r="W799" s="2">
        <v>0</v>
      </c>
      <c r="X799" s="2">
        <v>0</v>
      </c>
      <c r="Y799" s="75">
        <v>0</v>
      </c>
      <c r="Z799" s="2">
        <v>37</v>
      </c>
      <c r="AA799" s="2">
        <v>0</v>
      </c>
      <c r="AB799" s="2">
        <v>1</v>
      </c>
      <c r="AC799" s="75">
        <v>0</v>
      </c>
      <c r="AD799" s="2">
        <v>11028</v>
      </c>
      <c r="AE799" s="3">
        <f t="shared" ref="AE799:AE862" si="13">E799/AD799</f>
        <v>6.8099383387740298E-2</v>
      </c>
      <c r="AF799" s="1">
        <v>0</v>
      </c>
      <c r="AG799" s="1" t="s">
        <v>40</v>
      </c>
      <c r="AH799" s="1" t="s">
        <v>45</v>
      </c>
      <c r="AI799" s="1">
        <v>3.28</v>
      </c>
      <c r="AJ799" s="1">
        <v>0</v>
      </c>
      <c r="AK799" s="1" t="s">
        <v>46</v>
      </c>
      <c r="AL799" s="1">
        <v>5</v>
      </c>
      <c r="AM799" s="1">
        <v>5</v>
      </c>
      <c r="AN799" s="1">
        <v>0</v>
      </c>
    </row>
    <row r="800" spans="1:40" hidden="1" x14ac:dyDescent="0.25">
      <c r="A800" s="1">
        <v>54099</v>
      </c>
      <c r="B800" s="1" t="s">
        <v>799</v>
      </c>
      <c r="C800" s="1">
        <v>54</v>
      </c>
      <c r="D800" s="1" t="s">
        <v>796</v>
      </c>
      <c r="E800" s="2">
        <v>484</v>
      </c>
      <c r="F800" s="2">
        <v>12</v>
      </c>
      <c r="G800" s="2">
        <v>0</v>
      </c>
      <c r="H800" s="2">
        <v>0</v>
      </c>
      <c r="I800" s="75">
        <v>0</v>
      </c>
      <c r="J800">
        <v>5</v>
      </c>
      <c r="K800">
        <v>0</v>
      </c>
      <c r="L800">
        <v>0</v>
      </c>
      <c r="M800">
        <v>0</v>
      </c>
      <c r="N800">
        <v>24</v>
      </c>
      <c r="O800">
        <v>0</v>
      </c>
      <c r="P800">
        <v>0</v>
      </c>
      <c r="Q800">
        <v>0</v>
      </c>
      <c r="R800" s="2">
        <v>174</v>
      </c>
      <c r="S800" s="2">
        <v>0</v>
      </c>
      <c r="T800" s="2">
        <v>1</v>
      </c>
      <c r="U800" s="75">
        <v>1</v>
      </c>
      <c r="V800" s="2">
        <v>51</v>
      </c>
      <c r="W800" s="2">
        <v>0</v>
      </c>
      <c r="X800" s="2">
        <v>1</v>
      </c>
      <c r="Y800" s="75">
        <v>2</v>
      </c>
      <c r="Z800" s="2">
        <v>22</v>
      </c>
      <c r="AA800" s="2">
        <v>0</v>
      </c>
      <c r="AB800" s="2">
        <v>0</v>
      </c>
      <c r="AC800" s="75">
        <v>1</v>
      </c>
      <c r="AD800" s="2">
        <v>9385</v>
      </c>
      <c r="AE800" s="3">
        <f t="shared" si="13"/>
        <v>5.1571656899307407E-2</v>
      </c>
      <c r="AF800" s="1">
        <v>0</v>
      </c>
      <c r="AG800" s="1" t="s">
        <v>40</v>
      </c>
      <c r="AH800" s="1" t="s">
        <v>45</v>
      </c>
      <c r="AI800" s="1">
        <v>3.28</v>
      </c>
      <c r="AJ800" s="1">
        <v>0</v>
      </c>
      <c r="AK800" s="1" t="s">
        <v>46</v>
      </c>
      <c r="AL800" s="1">
        <v>1</v>
      </c>
      <c r="AM800" s="1">
        <v>1</v>
      </c>
      <c r="AN800" s="1">
        <v>0</v>
      </c>
    </row>
    <row r="801" spans="1:40" hidden="1" x14ac:dyDescent="0.25">
      <c r="A801" s="1">
        <v>54109</v>
      </c>
      <c r="B801" s="1" t="s">
        <v>800</v>
      </c>
      <c r="C801" s="1">
        <v>54</v>
      </c>
      <c r="D801" s="1" t="s">
        <v>796</v>
      </c>
      <c r="E801" s="2">
        <v>1126</v>
      </c>
      <c r="F801" s="2">
        <v>19</v>
      </c>
      <c r="G801" s="2">
        <v>0</v>
      </c>
      <c r="H801" s="2">
        <v>0</v>
      </c>
      <c r="I801" s="75">
        <v>0</v>
      </c>
      <c r="J801">
        <v>32</v>
      </c>
      <c r="K801">
        <v>0</v>
      </c>
      <c r="L801">
        <v>0</v>
      </c>
      <c r="M801">
        <v>0</v>
      </c>
      <c r="N801">
        <v>124</v>
      </c>
      <c r="O801">
        <v>0</v>
      </c>
      <c r="P801">
        <v>0</v>
      </c>
      <c r="Q801">
        <v>0</v>
      </c>
      <c r="R801" s="2">
        <v>902</v>
      </c>
      <c r="S801" s="2">
        <v>1</v>
      </c>
      <c r="T801" s="2">
        <v>2</v>
      </c>
      <c r="U801" s="75">
        <v>1</v>
      </c>
      <c r="V801" s="2">
        <v>195</v>
      </c>
      <c r="W801" s="2">
        <v>0</v>
      </c>
      <c r="X801" s="2">
        <v>2</v>
      </c>
      <c r="Y801" s="75">
        <v>0</v>
      </c>
      <c r="Z801" s="2">
        <v>132</v>
      </c>
      <c r="AA801" s="2">
        <v>0</v>
      </c>
      <c r="AB801" s="2">
        <v>0</v>
      </c>
      <c r="AC801" s="75">
        <v>0</v>
      </c>
      <c r="AD801" s="2">
        <v>7263</v>
      </c>
      <c r="AE801" s="3">
        <f t="shared" si="13"/>
        <v>0.1550323557758502</v>
      </c>
      <c r="AF801" s="1">
        <v>0</v>
      </c>
      <c r="AG801" s="1" t="s">
        <v>40</v>
      </c>
      <c r="AH801" s="1" t="s">
        <v>45</v>
      </c>
      <c r="AI801" s="1">
        <v>3.28</v>
      </c>
      <c r="AJ801" s="1">
        <v>0</v>
      </c>
      <c r="AK801" s="1" t="s">
        <v>46</v>
      </c>
      <c r="AL801" s="1">
        <v>2</v>
      </c>
      <c r="AM801" s="1">
        <v>2</v>
      </c>
      <c r="AN801" s="1">
        <v>1</v>
      </c>
    </row>
    <row r="802" spans="1:40" hidden="1" x14ac:dyDescent="0.25">
      <c r="A802" s="1">
        <v>54125</v>
      </c>
      <c r="B802" s="1" t="s">
        <v>801</v>
      </c>
      <c r="C802" s="1">
        <v>54</v>
      </c>
      <c r="D802" s="1" t="s">
        <v>796</v>
      </c>
      <c r="E802" s="2">
        <v>52</v>
      </c>
      <c r="F802" s="2">
        <v>0</v>
      </c>
      <c r="G802" s="2">
        <v>0</v>
      </c>
      <c r="H802" s="2">
        <v>0</v>
      </c>
      <c r="I802" s="75">
        <v>0</v>
      </c>
      <c r="J802" s="75">
        <v>0</v>
      </c>
      <c r="K802" s="75">
        <v>0</v>
      </c>
      <c r="L802" s="75">
        <v>0</v>
      </c>
      <c r="M802">
        <v>0</v>
      </c>
      <c r="N802">
        <v>4</v>
      </c>
      <c r="O802">
        <v>0</v>
      </c>
      <c r="P802">
        <v>0</v>
      </c>
      <c r="Q802">
        <v>0</v>
      </c>
      <c r="R802" s="2">
        <v>14</v>
      </c>
      <c r="S802" s="2">
        <v>0</v>
      </c>
      <c r="T802" s="2">
        <v>0</v>
      </c>
      <c r="U802" s="75">
        <v>0</v>
      </c>
      <c r="V802" s="2">
        <v>1</v>
      </c>
      <c r="W802" s="2">
        <v>0</v>
      </c>
      <c r="X802" s="2">
        <v>0</v>
      </c>
      <c r="Y802" s="75">
        <v>0</v>
      </c>
      <c r="Z802" s="2">
        <v>0</v>
      </c>
      <c r="AA802" s="2">
        <v>0</v>
      </c>
      <c r="AB802" s="2">
        <v>0</v>
      </c>
      <c r="AC802" s="75">
        <v>0</v>
      </c>
      <c r="AD802" s="2">
        <v>3181</v>
      </c>
      <c r="AE802" s="3">
        <f t="shared" si="13"/>
        <v>1.6347060672744419E-2</v>
      </c>
      <c r="AF802" s="1">
        <v>0</v>
      </c>
      <c r="AG802" s="1" t="s">
        <v>40</v>
      </c>
      <c r="AH802" s="1" t="s">
        <v>45</v>
      </c>
      <c r="AI802" s="1">
        <v>3.28</v>
      </c>
      <c r="AJ802" s="1">
        <v>0</v>
      </c>
      <c r="AK802" s="1" t="s">
        <v>46</v>
      </c>
      <c r="AL802" s="1">
        <v>1</v>
      </c>
      <c r="AM802" s="1">
        <v>1</v>
      </c>
      <c r="AN802" s="1">
        <v>0</v>
      </c>
    </row>
    <row r="803" spans="1:40" hidden="1" x14ac:dyDescent="0.25">
      <c r="A803" s="1">
        <v>54128</v>
      </c>
      <c r="B803" s="1" t="s">
        <v>802</v>
      </c>
      <c r="C803" s="1">
        <v>54</v>
      </c>
      <c r="D803" s="1" t="s">
        <v>796</v>
      </c>
      <c r="E803" s="2">
        <v>938</v>
      </c>
      <c r="F803" s="2">
        <v>19</v>
      </c>
      <c r="G803" s="2">
        <v>0</v>
      </c>
      <c r="H803" s="2">
        <v>0</v>
      </c>
      <c r="I803" s="75">
        <v>1</v>
      </c>
      <c r="J803">
        <v>11</v>
      </c>
      <c r="K803">
        <v>0</v>
      </c>
      <c r="L803">
        <v>0</v>
      </c>
      <c r="M803">
        <v>0</v>
      </c>
      <c r="N803">
        <v>97</v>
      </c>
      <c r="O803">
        <v>0</v>
      </c>
      <c r="P803">
        <v>0</v>
      </c>
      <c r="Q803">
        <v>2</v>
      </c>
      <c r="R803" s="2">
        <v>363</v>
      </c>
      <c r="S803" s="2">
        <v>0</v>
      </c>
      <c r="T803" s="2">
        <v>0</v>
      </c>
      <c r="U803" s="75">
        <v>6</v>
      </c>
      <c r="V803" s="2">
        <v>88</v>
      </c>
      <c r="W803" s="2">
        <v>0</v>
      </c>
      <c r="X803" s="2">
        <v>0</v>
      </c>
      <c r="Y803" s="75">
        <v>2</v>
      </c>
      <c r="Z803" s="2">
        <v>227</v>
      </c>
      <c r="AA803" s="2">
        <v>0</v>
      </c>
      <c r="AB803" s="2">
        <v>0</v>
      </c>
      <c r="AC803" s="75">
        <v>3</v>
      </c>
      <c r="AD803" s="2">
        <v>12500</v>
      </c>
      <c r="AE803" s="3">
        <f t="shared" si="13"/>
        <v>7.5039999999999996E-2</v>
      </c>
      <c r="AF803" s="1">
        <v>0</v>
      </c>
      <c r="AG803" s="1" t="s">
        <v>40</v>
      </c>
      <c r="AH803" s="1" t="s">
        <v>45</v>
      </c>
      <c r="AI803" s="1">
        <v>3.28</v>
      </c>
      <c r="AJ803" s="1">
        <v>0</v>
      </c>
      <c r="AK803" s="1" t="s">
        <v>46</v>
      </c>
      <c r="AL803" s="1">
        <v>49</v>
      </c>
      <c r="AM803" s="1">
        <v>56</v>
      </c>
      <c r="AN803" s="1">
        <v>0</v>
      </c>
    </row>
    <row r="804" spans="1:40" hidden="1" x14ac:dyDescent="0.25">
      <c r="A804" s="1">
        <v>54172</v>
      </c>
      <c r="B804" s="1" t="s">
        <v>803</v>
      </c>
      <c r="C804" s="1">
        <v>54</v>
      </c>
      <c r="D804" s="1" t="s">
        <v>796</v>
      </c>
      <c r="E804" s="2">
        <v>788</v>
      </c>
      <c r="F804" s="2">
        <v>16</v>
      </c>
      <c r="G804" s="2">
        <v>0</v>
      </c>
      <c r="H804" s="2">
        <v>0</v>
      </c>
      <c r="I804" s="75">
        <v>0</v>
      </c>
      <c r="J804">
        <v>14</v>
      </c>
      <c r="K804">
        <v>0</v>
      </c>
      <c r="L804">
        <v>0</v>
      </c>
      <c r="M804">
        <v>0</v>
      </c>
      <c r="N804">
        <v>93</v>
      </c>
      <c r="O804">
        <v>0</v>
      </c>
      <c r="P804">
        <v>1</v>
      </c>
      <c r="Q804">
        <v>5</v>
      </c>
      <c r="R804" s="2">
        <v>368</v>
      </c>
      <c r="S804" s="2">
        <v>1</v>
      </c>
      <c r="T804" s="2">
        <v>5</v>
      </c>
      <c r="U804" s="75">
        <v>10</v>
      </c>
      <c r="V804" s="2">
        <v>123</v>
      </c>
      <c r="W804" s="2">
        <v>0</v>
      </c>
      <c r="X804" s="2">
        <v>0</v>
      </c>
      <c r="Y804" s="75">
        <v>7</v>
      </c>
      <c r="Z804" s="2">
        <v>91</v>
      </c>
      <c r="AA804" s="2">
        <v>0</v>
      </c>
      <c r="AB804" s="2">
        <v>0</v>
      </c>
      <c r="AC804" s="75">
        <v>0</v>
      </c>
      <c r="AD804" s="2">
        <v>19845</v>
      </c>
      <c r="AE804" s="3">
        <f t="shared" si="13"/>
        <v>3.9707734945830186E-2</v>
      </c>
      <c r="AF804" s="1">
        <v>0</v>
      </c>
      <c r="AG804" s="1" t="s">
        <v>40</v>
      </c>
      <c r="AH804" s="1" t="s">
        <v>45</v>
      </c>
      <c r="AI804" s="1">
        <v>3.28</v>
      </c>
      <c r="AJ804" s="1">
        <v>0</v>
      </c>
      <c r="AK804" s="1" t="s">
        <v>46</v>
      </c>
      <c r="AL804" s="1">
        <v>7</v>
      </c>
      <c r="AM804" s="1">
        <v>7</v>
      </c>
      <c r="AN804" s="1">
        <v>0</v>
      </c>
    </row>
    <row r="805" spans="1:40" hidden="1" x14ac:dyDescent="0.25">
      <c r="A805" s="1">
        <v>54174</v>
      </c>
      <c r="B805" s="1" t="s">
        <v>804</v>
      </c>
      <c r="C805" s="1">
        <v>54</v>
      </c>
      <c r="D805" s="1" t="s">
        <v>796</v>
      </c>
      <c r="E805" s="2">
        <v>313</v>
      </c>
      <c r="F805" s="2">
        <v>8</v>
      </c>
      <c r="G805" s="2">
        <v>0</v>
      </c>
      <c r="H805" s="2">
        <v>0</v>
      </c>
      <c r="I805" s="75">
        <v>0</v>
      </c>
      <c r="J805">
        <v>3</v>
      </c>
      <c r="K805">
        <v>0</v>
      </c>
      <c r="L805">
        <v>0</v>
      </c>
      <c r="M805">
        <v>0</v>
      </c>
      <c r="N805">
        <v>33</v>
      </c>
      <c r="O805">
        <v>0</v>
      </c>
      <c r="P805">
        <v>0</v>
      </c>
      <c r="Q805">
        <v>0</v>
      </c>
      <c r="R805" s="2">
        <v>66</v>
      </c>
      <c r="S805" s="2">
        <v>0</v>
      </c>
      <c r="T805" s="2">
        <v>0</v>
      </c>
      <c r="U805" s="75">
        <v>1</v>
      </c>
      <c r="V805" s="2">
        <v>18</v>
      </c>
      <c r="W805" s="2">
        <v>0</v>
      </c>
      <c r="X805" s="2">
        <v>0</v>
      </c>
      <c r="Y805" s="75">
        <v>0</v>
      </c>
      <c r="Z805" s="2">
        <v>27</v>
      </c>
      <c r="AA805" s="2">
        <v>0</v>
      </c>
      <c r="AB805" s="2">
        <v>0</v>
      </c>
      <c r="AC805" s="75">
        <v>1</v>
      </c>
      <c r="AD805" s="2">
        <v>13330</v>
      </c>
      <c r="AE805" s="3">
        <f t="shared" si="13"/>
        <v>2.3480870217554389E-2</v>
      </c>
      <c r="AF805" s="1">
        <v>0</v>
      </c>
      <c r="AG805" s="1" t="s">
        <v>40</v>
      </c>
      <c r="AH805" s="1" t="s">
        <v>45</v>
      </c>
      <c r="AI805" s="1">
        <v>3.28</v>
      </c>
      <c r="AJ805" s="1">
        <v>0</v>
      </c>
      <c r="AK805" s="1" t="s">
        <v>46</v>
      </c>
      <c r="AL805" s="1">
        <v>1</v>
      </c>
      <c r="AM805" s="1">
        <v>2</v>
      </c>
      <c r="AN805" s="1">
        <v>0</v>
      </c>
    </row>
    <row r="806" spans="1:40" hidden="1" x14ac:dyDescent="0.25">
      <c r="A806" s="1">
        <v>54206</v>
      </c>
      <c r="B806" s="1" t="s">
        <v>805</v>
      </c>
      <c r="C806" s="1">
        <v>54</v>
      </c>
      <c r="D806" s="1" t="s">
        <v>796</v>
      </c>
      <c r="E806" s="2">
        <v>9026</v>
      </c>
      <c r="F806" s="2">
        <v>423</v>
      </c>
      <c r="G806" s="2">
        <v>1</v>
      </c>
      <c r="H806" s="2">
        <v>5</v>
      </c>
      <c r="I806" s="75">
        <v>2</v>
      </c>
      <c r="J806">
        <v>316</v>
      </c>
      <c r="K806">
        <v>0</v>
      </c>
      <c r="L806">
        <v>2</v>
      </c>
      <c r="M806">
        <v>0</v>
      </c>
      <c r="N806">
        <v>3161</v>
      </c>
      <c r="O806">
        <v>8</v>
      </c>
      <c r="P806">
        <v>21</v>
      </c>
      <c r="Q806">
        <v>16</v>
      </c>
      <c r="R806" s="2">
        <v>6178</v>
      </c>
      <c r="S806" s="2">
        <v>10</v>
      </c>
      <c r="T806" s="2">
        <v>64</v>
      </c>
      <c r="U806" s="75">
        <v>38</v>
      </c>
      <c r="V806" s="2">
        <v>1293</v>
      </c>
      <c r="W806" s="2">
        <v>0</v>
      </c>
      <c r="X806" s="2">
        <v>4</v>
      </c>
      <c r="Y806" s="75">
        <v>11</v>
      </c>
      <c r="Z806" s="2">
        <v>849</v>
      </c>
      <c r="AA806" s="2">
        <v>3</v>
      </c>
      <c r="AB806" s="2">
        <v>5</v>
      </c>
      <c r="AC806" s="75">
        <v>4</v>
      </c>
      <c r="AD806" s="2">
        <v>21175</v>
      </c>
      <c r="AE806" s="3">
        <f t="shared" si="13"/>
        <v>0.42625737898465171</v>
      </c>
      <c r="AF806" s="1">
        <v>0</v>
      </c>
      <c r="AG806" s="1" t="s">
        <v>44</v>
      </c>
      <c r="AH806" s="1" t="s">
        <v>45</v>
      </c>
      <c r="AI806" s="1">
        <v>3.28</v>
      </c>
      <c r="AJ806" s="1">
        <v>0</v>
      </c>
      <c r="AK806" s="1" t="s">
        <v>46</v>
      </c>
      <c r="AL806" s="1">
        <v>9</v>
      </c>
      <c r="AM806" s="1">
        <v>228</v>
      </c>
      <c r="AN806" s="1">
        <v>1</v>
      </c>
    </row>
    <row r="807" spans="1:40" hidden="1" x14ac:dyDescent="0.25">
      <c r="A807" s="1">
        <v>54223</v>
      </c>
      <c r="B807" s="1" t="s">
        <v>806</v>
      </c>
      <c r="C807" s="1">
        <v>54</v>
      </c>
      <c r="D807" s="1" t="s">
        <v>796</v>
      </c>
      <c r="E807" s="2">
        <v>615</v>
      </c>
      <c r="F807" s="2">
        <v>4</v>
      </c>
      <c r="G807" s="2">
        <v>0</v>
      </c>
      <c r="H807" s="2">
        <v>0</v>
      </c>
      <c r="I807" s="75">
        <v>1</v>
      </c>
      <c r="J807">
        <v>9</v>
      </c>
      <c r="K807">
        <v>0</v>
      </c>
      <c r="L807">
        <v>0</v>
      </c>
      <c r="M807">
        <v>1</v>
      </c>
      <c r="N807">
        <v>60</v>
      </c>
      <c r="O807">
        <v>0</v>
      </c>
      <c r="P807">
        <v>0</v>
      </c>
      <c r="Q807">
        <v>4</v>
      </c>
      <c r="R807" s="2">
        <v>264</v>
      </c>
      <c r="S807" s="2">
        <v>0</v>
      </c>
      <c r="T807" s="2">
        <v>0</v>
      </c>
      <c r="U807" s="75">
        <v>1</v>
      </c>
      <c r="V807" s="2">
        <v>60</v>
      </c>
      <c r="W807" s="2">
        <v>0</v>
      </c>
      <c r="X807" s="2">
        <v>0</v>
      </c>
      <c r="Y807" s="75">
        <v>0</v>
      </c>
      <c r="Z807" s="2">
        <v>14</v>
      </c>
      <c r="AA807" s="2">
        <v>0</v>
      </c>
      <c r="AB807" s="2">
        <v>0</v>
      </c>
      <c r="AC807" s="75">
        <v>0</v>
      </c>
      <c r="AD807" s="2">
        <v>9280</v>
      </c>
      <c r="AE807" s="3">
        <f t="shared" si="13"/>
        <v>6.6271551724137928E-2</v>
      </c>
      <c r="AF807" s="1">
        <v>0</v>
      </c>
      <c r="AG807" s="1" t="s">
        <v>40</v>
      </c>
      <c r="AH807" s="1" t="s">
        <v>45</v>
      </c>
      <c r="AI807" s="1">
        <v>3.28</v>
      </c>
      <c r="AJ807" s="1">
        <v>0</v>
      </c>
      <c r="AK807" s="1" t="s">
        <v>46</v>
      </c>
      <c r="AL807" s="1">
        <v>6</v>
      </c>
      <c r="AM807" s="1">
        <v>5</v>
      </c>
      <c r="AN807" s="1">
        <v>0</v>
      </c>
    </row>
    <row r="808" spans="1:40" hidden="1" x14ac:dyDescent="0.25">
      <c r="A808" s="1">
        <v>54239</v>
      </c>
      <c r="B808" s="1" t="s">
        <v>807</v>
      </c>
      <c r="C808" s="1">
        <v>54</v>
      </c>
      <c r="D808" s="1" t="s">
        <v>796</v>
      </c>
      <c r="E808" s="2">
        <v>343</v>
      </c>
      <c r="F808" s="2">
        <v>4</v>
      </c>
      <c r="G808" s="2">
        <v>0</v>
      </c>
      <c r="H808" s="2">
        <v>0</v>
      </c>
      <c r="I808" s="75">
        <v>0</v>
      </c>
      <c r="J808">
        <v>5</v>
      </c>
      <c r="K808">
        <v>0</v>
      </c>
      <c r="L808">
        <v>0</v>
      </c>
      <c r="M808">
        <v>0</v>
      </c>
      <c r="N808">
        <v>62</v>
      </c>
      <c r="O808">
        <v>0</v>
      </c>
      <c r="P808">
        <v>2</v>
      </c>
      <c r="Q808">
        <v>1</v>
      </c>
      <c r="R808" s="2">
        <v>159</v>
      </c>
      <c r="S808" s="2">
        <v>0</v>
      </c>
      <c r="T808" s="2">
        <v>2</v>
      </c>
      <c r="U808" s="75">
        <v>0</v>
      </c>
      <c r="V808" s="2">
        <v>56</v>
      </c>
      <c r="W808" s="2">
        <v>0</v>
      </c>
      <c r="X808" s="2">
        <v>2</v>
      </c>
      <c r="Y808" s="75">
        <v>3</v>
      </c>
      <c r="Z808" s="2">
        <v>75</v>
      </c>
      <c r="AA808" s="2">
        <v>0</v>
      </c>
      <c r="AB808" s="2">
        <v>3</v>
      </c>
      <c r="AC808" s="75">
        <v>2</v>
      </c>
      <c r="AD808" s="2">
        <v>5197</v>
      </c>
      <c r="AE808" s="3">
        <f t="shared" si="13"/>
        <v>6.5999615162593811E-2</v>
      </c>
      <c r="AF808" s="1">
        <v>0</v>
      </c>
      <c r="AG808" s="1" t="s">
        <v>40</v>
      </c>
      <c r="AH808" s="1" t="s">
        <v>45</v>
      </c>
      <c r="AI808" s="1">
        <v>3.28</v>
      </c>
      <c r="AJ808" s="1">
        <v>0</v>
      </c>
      <c r="AK808" s="1" t="s">
        <v>46</v>
      </c>
      <c r="AL808" s="1">
        <v>4</v>
      </c>
      <c r="AM808" s="1">
        <v>3</v>
      </c>
      <c r="AN808" s="1">
        <v>0</v>
      </c>
    </row>
    <row r="809" spans="1:40" hidden="1" x14ac:dyDescent="0.25">
      <c r="A809" s="1">
        <v>54245</v>
      </c>
      <c r="B809" s="1" t="s">
        <v>808</v>
      </c>
      <c r="C809" s="1">
        <v>54</v>
      </c>
      <c r="D809" s="1" t="s">
        <v>796</v>
      </c>
      <c r="E809" s="2">
        <v>5309</v>
      </c>
      <c r="F809" s="2">
        <v>115</v>
      </c>
      <c r="G809" s="2">
        <v>1</v>
      </c>
      <c r="H809" s="2">
        <v>0</v>
      </c>
      <c r="I809" s="75">
        <v>0</v>
      </c>
      <c r="J809">
        <v>129</v>
      </c>
      <c r="K809">
        <v>0</v>
      </c>
      <c r="L809">
        <v>4</v>
      </c>
      <c r="M809">
        <v>0</v>
      </c>
      <c r="N809">
        <v>798</v>
      </c>
      <c r="O809">
        <v>6</v>
      </c>
      <c r="P809">
        <v>21</v>
      </c>
      <c r="Q809">
        <v>5</v>
      </c>
      <c r="R809" s="2">
        <v>3233</v>
      </c>
      <c r="S809" s="2">
        <v>12</v>
      </c>
      <c r="T809" s="2">
        <v>106</v>
      </c>
      <c r="U809" s="75">
        <v>57</v>
      </c>
      <c r="V809" s="2">
        <v>529</v>
      </c>
      <c r="W809" s="2">
        <v>1</v>
      </c>
      <c r="X809" s="2">
        <v>11</v>
      </c>
      <c r="Y809" s="75">
        <v>21</v>
      </c>
      <c r="Z809" s="2">
        <v>415</v>
      </c>
      <c r="AA809" s="2">
        <v>0</v>
      </c>
      <c r="AB809" s="2">
        <v>14</v>
      </c>
      <c r="AC809" s="75">
        <v>9</v>
      </c>
      <c r="AD809" s="2">
        <v>15080</v>
      </c>
      <c r="AE809" s="3">
        <f t="shared" si="13"/>
        <v>0.35205570291777188</v>
      </c>
      <c r="AF809" s="1">
        <v>0</v>
      </c>
      <c r="AG809" s="1" t="s">
        <v>44</v>
      </c>
      <c r="AH809" s="1" t="s">
        <v>45</v>
      </c>
      <c r="AI809" s="1">
        <v>3.28</v>
      </c>
      <c r="AJ809" s="1">
        <v>0</v>
      </c>
      <c r="AK809" s="1" t="s">
        <v>46</v>
      </c>
      <c r="AL809" s="1">
        <v>21</v>
      </c>
      <c r="AM809" s="1">
        <v>76</v>
      </c>
      <c r="AN809" s="1">
        <v>1</v>
      </c>
    </row>
    <row r="810" spans="1:40" hidden="1" x14ac:dyDescent="0.25">
      <c r="A810" s="1">
        <v>54250</v>
      </c>
      <c r="B810" s="1" t="s">
        <v>809</v>
      </c>
      <c r="C810" s="1">
        <v>54</v>
      </c>
      <c r="D810" s="1" t="s">
        <v>796</v>
      </c>
      <c r="E810" s="2">
        <v>13023</v>
      </c>
      <c r="F810" s="2">
        <v>248</v>
      </c>
      <c r="G810" s="2">
        <v>0</v>
      </c>
      <c r="H810" s="2">
        <v>3</v>
      </c>
      <c r="I810" s="75">
        <v>2</v>
      </c>
      <c r="J810">
        <v>353</v>
      </c>
      <c r="K810">
        <v>0</v>
      </c>
      <c r="L810">
        <v>0</v>
      </c>
      <c r="M810">
        <v>0</v>
      </c>
      <c r="N810">
        <v>3388</v>
      </c>
      <c r="O810">
        <v>5</v>
      </c>
      <c r="P810">
        <v>24</v>
      </c>
      <c r="Q810">
        <v>37</v>
      </c>
      <c r="R810" s="2">
        <v>8427</v>
      </c>
      <c r="S810" s="2">
        <v>11</v>
      </c>
      <c r="T810" s="2">
        <v>49</v>
      </c>
      <c r="U810" s="75">
        <v>71</v>
      </c>
      <c r="V810" s="2">
        <v>1514</v>
      </c>
      <c r="W810" s="2">
        <v>1</v>
      </c>
      <c r="X810" s="2">
        <v>9</v>
      </c>
      <c r="Y810" s="75">
        <v>6</v>
      </c>
      <c r="Z810" s="2">
        <v>1178</v>
      </c>
      <c r="AA810" s="2">
        <v>0</v>
      </c>
      <c r="AB810" s="2">
        <v>10</v>
      </c>
      <c r="AC810" s="75">
        <v>15</v>
      </c>
      <c r="AD810" s="2">
        <v>23521</v>
      </c>
      <c r="AE810" s="3">
        <f t="shared" si="13"/>
        <v>0.55367543896943161</v>
      </c>
      <c r="AF810" s="1">
        <v>0</v>
      </c>
      <c r="AG810" s="1" t="s">
        <v>44</v>
      </c>
      <c r="AH810" s="1" t="s">
        <v>45</v>
      </c>
      <c r="AI810" s="1">
        <v>3.28</v>
      </c>
      <c r="AJ810" s="1">
        <v>0</v>
      </c>
      <c r="AK810" s="1" t="s">
        <v>46</v>
      </c>
      <c r="AL810" s="1">
        <v>22</v>
      </c>
      <c r="AM810" s="1">
        <v>375</v>
      </c>
      <c r="AN810" s="1">
        <v>1</v>
      </c>
    </row>
    <row r="811" spans="1:40" hidden="1" x14ac:dyDescent="0.25">
      <c r="A811" s="1">
        <v>54261</v>
      </c>
      <c r="B811" s="1" t="s">
        <v>810</v>
      </c>
      <c r="C811" s="1">
        <v>54</v>
      </c>
      <c r="D811" s="1" t="s">
        <v>796</v>
      </c>
      <c r="E811" s="2">
        <v>5518</v>
      </c>
      <c r="F811" s="2">
        <v>79</v>
      </c>
      <c r="G811" s="2">
        <v>1</v>
      </c>
      <c r="H811" s="2">
        <v>0</v>
      </c>
      <c r="I811" s="75">
        <v>3</v>
      </c>
      <c r="J811">
        <v>83</v>
      </c>
      <c r="K811">
        <v>1</v>
      </c>
      <c r="L811">
        <v>1</v>
      </c>
      <c r="M811">
        <v>0</v>
      </c>
      <c r="N811">
        <v>409</v>
      </c>
      <c r="O811">
        <v>0</v>
      </c>
      <c r="P811">
        <v>2</v>
      </c>
      <c r="Q811">
        <v>2</v>
      </c>
      <c r="R811" s="2">
        <v>1902</v>
      </c>
      <c r="S811" s="2">
        <v>3</v>
      </c>
      <c r="T811" s="2">
        <v>18</v>
      </c>
      <c r="U811" s="75">
        <v>23</v>
      </c>
      <c r="V811" s="2">
        <v>410</v>
      </c>
      <c r="W811" s="2">
        <v>0</v>
      </c>
      <c r="X811" s="2">
        <v>9</v>
      </c>
      <c r="Y811" s="75">
        <v>6</v>
      </c>
      <c r="Z811" s="2">
        <v>571</v>
      </c>
      <c r="AA811" s="2">
        <v>0</v>
      </c>
      <c r="AB811" s="2">
        <v>1</v>
      </c>
      <c r="AC811" s="75">
        <v>10</v>
      </c>
      <c r="AD811" s="2">
        <v>30816</v>
      </c>
      <c r="AE811" s="3">
        <f t="shared" si="13"/>
        <v>0.17906282450674973</v>
      </c>
      <c r="AF811" s="1">
        <v>0</v>
      </c>
      <c r="AG811" s="1" t="s">
        <v>44</v>
      </c>
      <c r="AH811" s="1" t="s">
        <v>45</v>
      </c>
      <c r="AI811" s="1">
        <v>3.28</v>
      </c>
      <c r="AJ811" s="1">
        <v>0</v>
      </c>
      <c r="AK811" s="1" t="s">
        <v>46</v>
      </c>
      <c r="AL811" s="1">
        <v>33</v>
      </c>
      <c r="AM811" s="1">
        <v>47</v>
      </c>
      <c r="AN811" s="1">
        <v>1</v>
      </c>
    </row>
    <row r="812" spans="1:40" hidden="1" x14ac:dyDescent="0.25">
      <c r="A812" s="1">
        <v>54313</v>
      </c>
      <c r="B812" s="1" t="s">
        <v>811</v>
      </c>
      <c r="C812" s="1">
        <v>54</v>
      </c>
      <c r="D812" s="1" t="s">
        <v>796</v>
      </c>
      <c r="E812" s="2">
        <v>248</v>
      </c>
      <c r="F812" s="2">
        <v>6</v>
      </c>
      <c r="G812" s="2">
        <v>0</v>
      </c>
      <c r="H812" s="2">
        <v>0</v>
      </c>
      <c r="I812" s="75">
        <v>1</v>
      </c>
      <c r="J812">
        <v>4</v>
      </c>
      <c r="K812">
        <v>0</v>
      </c>
      <c r="L812">
        <v>0</v>
      </c>
      <c r="M812">
        <v>0</v>
      </c>
      <c r="N812">
        <v>35</v>
      </c>
      <c r="O812">
        <v>0</v>
      </c>
      <c r="P812">
        <v>0</v>
      </c>
      <c r="Q812">
        <v>2</v>
      </c>
      <c r="R812" s="2">
        <v>102</v>
      </c>
      <c r="S812" s="2">
        <v>0</v>
      </c>
      <c r="T812" s="2">
        <v>0</v>
      </c>
      <c r="U812" s="75">
        <v>3</v>
      </c>
      <c r="V812" s="2">
        <v>4</v>
      </c>
      <c r="W812" s="2">
        <v>0</v>
      </c>
      <c r="X812" s="2">
        <v>0</v>
      </c>
      <c r="Y812" s="75">
        <v>0</v>
      </c>
      <c r="Z812" s="2">
        <v>12</v>
      </c>
      <c r="AA812" s="2">
        <v>0</v>
      </c>
      <c r="AB812" s="2">
        <v>0</v>
      </c>
      <c r="AC812" s="75">
        <v>0</v>
      </c>
      <c r="AD812" s="2">
        <v>8346</v>
      </c>
      <c r="AE812" s="3">
        <f t="shared" si="13"/>
        <v>2.9714833453151211E-2</v>
      </c>
      <c r="AF812" s="1">
        <v>0</v>
      </c>
      <c r="AG812" s="1" t="s">
        <v>40</v>
      </c>
      <c r="AH812" s="1" t="s">
        <v>45</v>
      </c>
      <c r="AI812" s="1">
        <v>3.28</v>
      </c>
      <c r="AJ812" s="1">
        <v>0</v>
      </c>
      <c r="AK812" s="1" t="s">
        <v>46</v>
      </c>
      <c r="AL812" s="1">
        <v>1</v>
      </c>
      <c r="AM812" s="1">
        <v>1</v>
      </c>
      <c r="AN812" s="1">
        <v>0</v>
      </c>
    </row>
    <row r="813" spans="1:40" hidden="1" x14ac:dyDescent="0.25">
      <c r="A813" s="1">
        <v>54344</v>
      </c>
      <c r="B813" s="1" t="s">
        <v>812</v>
      </c>
      <c r="C813" s="1">
        <v>54</v>
      </c>
      <c r="D813" s="1" t="s">
        <v>796</v>
      </c>
      <c r="E813" s="2">
        <v>8693</v>
      </c>
      <c r="F813" s="2">
        <v>255</v>
      </c>
      <c r="G813" s="2">
        <v>0</v>
      </c>
      <c r="H813" s="2">
        <v>2</v>
      </c>
      <c r="I813" s="75">
        <v>0</v>
      </c>
      <c r="J813">
        <v>371</v>
      </c>
      <c r="K813">
        <v>0</v>
      </c>
      <c r="L813">
        <v>1</v>
      </c>
      <c r="M813">
        <v>1</v>
      </c>
      <c r="N813">
        <v>5411</v>
      </c>
      <c r="O813">
        <v>3</v>
      </c>
      <c r="P813">
        <v>41</v>
      </c>
      <c r="Q813">
        <v>24</v>
      </c>
      <c r="R813" s="2">
        <v>8066</v>
      </c>
      <c r="S813" s="2">
        <v>6</v>
      </c>
      <c r="T813" s="2">
        <v>53</v>
      </c>
      <c r="U813" s="75">
        <v>38</v>
      </c>
      <c r="V813" s="2">
        <v>1261</v>
      </c>
      <c r="W813" s="2">
        <v>0</v>
      </c>
      <c r="X813" s="2">
        <v>10</v>
      </c>
      <c r="Y813" s="75">
        <v>3</v>
      </c>
      <c r="Z813" s="2">
        <v>2152</v>
      </c>
      <c r="AA813" s="2">
        <v>0</v>
      </c>
      <c r="AB813" s="2">
        <v>30</v>
      </c>
      <c r="AC813" s="75">
        <v>17</v>
      </c>
      <c r="AD813" s="2">
        <v>11559</v>
      </c>
      <c r="AE813" s="3">
        <f t="shared" si="13"/>
        <v>0.75205467601003551</v>
      </c>
      <c r="AF813" s="1">
        <v>0</v>
      </c>
      <c r="AG813" s="1" t="s">
        <v>44</v>
      </c>
      <c r="AH813" s="1" t="s">
        <v>45</v>
      </c>
      <c r="AI813" s="1">
        <v>3.28</v>
      </c>
      <c r="AJ813" s="1">
        <v>0</v>
      </c>
      <c r="AK813" s="1" t="s">
        <v>46</v>
      </c>
      <c r="AL813" s="1">
        <v>75</v>
      </c>
      <c r="AM813" s="1">
        <v>134</v>
      </c>
      <c r="AN813" s="1">
        <v>1</v>
      </c>
    </row>
    <row r="814" spans="1:40" hidden="1" x14ac:dyDescent="0.25">
      <c r="A814" s="1">
        <v>54347</v>
      </c>
      <c r="B814" s="1" t="s">
        <v>813</v>
      </c>
      <c r="C814" s="1">
        <v>54</v>
      </c>
      <c r="D814" s="1" t="s">
        <v>796</v>
      </c>
      <c r="E814" s="2">
        <v>222</v>
      </c>
      <c r="F814" s="2">
        <v>7</v>
      </c>
      <c r="G814" s="2">
        <v>0</v>
      </c>
      <c r="H814" s="2">
        <v>0</v>
      </c>
      <c r="I814" s="75">
        <v>0</v>
      </c>
      <c r="J814">
        <v>9</v>
      </c>
      <c r="K814">
        <v>0</v>
      </c>
      <c r="L814">
        <v>0</v>
      </c>
      <c r="M814">
        <v>0</v>
      </c>
      <c r="N814">
        <v>13</v>
      </c>
      <c r="O814">
        <v>0</v>
      </c>
      <c r="P814">
        <v>0</v>
      </c>
      <c r="Q814">
        <v>0</v>
      </c>
      <c r="R814" s="2">
        <v>78</v>
      </c>
      <c r="S814" s="2">
        <v>0</v>
      </c>
      <c r="T814" s="2">
        <v>0</v>
      </c>
      <c r="U814" s="75">
        <v>0</v>
      </c>
      <c r="V814" s="2">
        <v>18</v>
      </c>
      <c r="W814" s="2">
        <v>0</v>
      </c>
      <c r="X814" s="2">
        <v>0</v>
      </c>
      <c r="Y814" s="75">
        <v>0</v>
      </c>
      <c r="Z814" s="2">
        <v>13</v>
      </c>
      <c r="AA814" s="2">
        <v>0</v>
      </c>
      <c r="AB814" s="2">
        <v>0</v>
      </c>
      <c r="AC814" s="75">
        <v>0</v>
      </c>
      <c r="AD814" s="2">
        <v>7841</v>
      </c>
      <c r="AE814" s="3">
        <f t="shared" si="13"/>
        <v>2.8312715214896058E-2</v>
      </c>
      <c r="AF814" s="1">
        <v>0</v>
      </c>
      <c r="AG814" s="1" t="s">
        <v>40</v>
      </c>
      <c r="AH814" s="1" t="s">
        <v>45</v>
      </c>
      <c r="AI814" s="1">
        <v>3.28</v>
      </c>
      <c r="AJ814" s="1">
        <v>0</v>
      </c>
      <c r="AK814" s="1" t="s">
        <v>46</v>
      </c>
      <c r="AL814" s="1">
        <v>2</v>
      </c>
      <c r="AM814" s="1">
        <v>1</v>
      </c>
      <c r="AN814" s="1">
        <v>0</v>
      </c>
    </row>
    <row r="815" spans="1:40" hidden="1" x14ac:dyDescent="0.25">
      <c r="A815" s="1">
        <v>54377</v>
      </c>
      <c r="B815" s="1" t="s">
        <v>814</v>
      </c>
      <c r="C815" s="1">
        <v>54</v>
      </c>
      <c r="D815" s="1" t="s">
        <v>796</v>
      </c>
      <c r="E815" s="2">
        <v>201</v>
      </c>
      <c r="F815" s="2">
        <v>7</v>
      </c>
      <c r="G815" s="2">
        <v>0</v>
      </c>
      <c r="H815" s="2">
        <v>1</v>
      </c>
      <c r="I815" s="75">
        <v>0</v>
      </c>
      <c r="J815">
        <v>3</v>
      </c>
      <c r="K815">
        <v>0</v>
      </c>
      <c r="L815">
        <v>0</v>
      </c>
      <c r="M815">
        <v>0</v>
      </c>
      <c r="N815">
        <v>43</v>
      </c>
      <c r="O815">
        <v>0</v>
      </c>
      <c r="P815">
        <v>0</v>
      </c>
      <c r="Q815">
        <v>0</v>
      </c>
      <c r="R815" s="2">
        <v>68</v>
      </c>
      <c r="S815" s="2">
        <v>0</v>
      </c>
      <c r="T815" s="2">
        <v>0</v>
      </c>
      <c r="U815" s="75">
        <v>2</v>
      </c>
      <c r="V815" s="2">
        <v>15</v>
      </c>
      <c r="W815" s="2">
        <v>0</v>
      </c>
      <c r="X815" s="2">
        <v>0</v>
      </c>
      <c r="Y815" s="75">
        <v>2</v>
      </c>
      <c r="Z815" s="2">
        <v>30</v>
      </c>
      <c r="AA815" s="2">
        <v>0</v>
      </c>
      <c r="AB815" s="2">
        <v>0</v>
      </c>
      <c r="AC815" s="75">
        <v>4</v>
      </c>
      <c r="AD815" s="2">
        <v>7189</v>
      </c>
      <c r="AE815" s="3">
        <f t="shared" si="13"/>
        <v>2.7959382389762137E-2</v>
      </c>
      <c r="AF815" s="1">
        <v>0</v>
      </c>
      <c r="AG815" s="1" t="s">
        <v>40</v>
      </c>
      <c r="AH815" s="1" t="s">
        <v>45</v>
      </c>
      <c r="AI815" s="1">
        <v>3.28</v>
      </c>
      <c r="AJ815" s="1">
        <v>0</v>
      </c>
      <c r="AK815" s="1" t="s">
        <v>46</v>
      </c>
      <c r="AL815" s="1">
        <v>5</v>
      </c>
      <c r="AM815" s="1">
        <v>5</v>
      </c>
      <c r="AN815" s="1">
        <v>0</v>
      </c>
    </row>
    <row r="816" spans="1:40" hidden="1" x14ac:dyDescent="0.25">
      <c r="A816" s="1">
        <v>54385</v>
      </c>
      <c r="B816" s="1" t="s">
        <v>815</v>
      </c>
      <c r="C816" s="1">
        <v>54</v>
      </c>
      <c r="D816" s="1" t="s">
        <v>796</v>
      </c>
      <c r="E816" s="2">
        <v>2407</v>
      </c>
      <c r="F816" s="2">
        <v>38</v>
      </c>
      <c r="G816" s="2">
        <v>0</v>
      </c>
      <c r="H816" s="2">
        <v>0</v>
      </c>
      <c r="I816" s="75">
        <v>0</v>
      </c>
      <c r="J816">
        <v>32</v>
      </c>
      <c r="K816">
        <v>0</v>
      </c>
      <c r="L816">
        <v>1</v>
      </c>
      <c r="M816">
        <v>1</v>
      </c>
      <c r="N816">
        <v>185</v>
      </c>
      <c r="O816">
        <v>0</v>
      </c>
      <c r="P816">
        <v>4</v>
      </c>
      <c r="Q816">
        <v>4</v>
      </c>
      <c r="R816" s="2">
        <v>988</v>
      </c>
      <c r="S816" s="2">
        <v>0</v>
      </c>
      <c r="T816" s="2">
        <v>3</v>
      </c>
      <c r="U816" s="75">
        <v>31</v>
      </c>
      <c r="V816" s="2">
        <v>233</v>
      </c>
      <c r="W816" s="2">
        <v>0</v>
      </c>
      <c r="X816" s="2">
        <v>0</v>
      </c>
      <c r="Y816" s="75">
        <v>7</v>
      </c>
      <c r="Z816" s="2">
        <v>185</v>
      </c>
      <c r="AA816" s="2">
        <v>0</v>
      </c>
      <c r="AB816" s="2">
        <v>0</v>
      </c>
      <c r="AC816" s="75">
        <v>4</v>
      </c>
      <c r="AD816" s="2">
        <v>13144</v>
      </c>
      <c r="AE816" s="3">
        <f t="shared" si="13"/>
        <v>0.1831253804017042</v>
      </c>
      <c r="AF816" s="1">
        <v>0</v>
      </c>
      <c r="AG816" s="1" t="s">
        <v>40</v>
      </c>
      <c r="AH816" s="1" t="s">
        <v>41</v>
      </c>
      <c r="AI816" s="1">
        <v>3.28</v>
      </c>
      <c r="AJ816" s="1">
        <v>0</v>
      </c>
      <c r="AK816" s="1" t="s">
        <v>46</v>
      </c>
      <c r="AL816" s="1">
        <v>19</v>
      </c>
      <c r="AM816" s="1">
        <v>17</v>
      </c>
      <c r="AN816" s="1">
        <v>0</v>
      </c>
    </row>
    <row r="817" spans="1:40" hidden="1" x14ac:dyDescent="0.25">
      <c r="A817" s="1">
        <v>54398</v>
      </c>
      <c r="B817" s="1" t="s">
        <v>816</v>
      </c>
      <c r="C817" s="1">
        <v>54</v>
      </c>
      <c r="D817" s="1" t="s">
        <v>796</v>
      </c>
      <c r="E817" s="2">
        <v>7076</v>
      </c>
      <c r="F817" s="2">
        <v>40</v>
      </c>
      <c r="G817" s="2">
        <v>0</v>
      </c>
      <c r="H817" s="2">
        <v>0</v>
      </c>
      <c r="I817" s="75">
        <v>0</v>
      </c>
      <c r="J817">
        <v>109</v>
      </c>
      <c r="K817">
        <v>0</v>
      </c>
      <c r="L817">
        <v>0</v>
      </c>
      <c r="M817">
        <v>0</v>
      </c>
      <c r="N817">
        <v>2077</v>
      </c>
      <c r="O817">
        <v>0</v>
      </c>
      <c r="P817">
        <v>3</v>
      </c>
      <c r="Q817">
        <v>12</v>
      </c>
      <c r="R817" s="2">
        <v>3569</v>
      </c>
      <c r="S817" s="2">
        <v>0</v>
      </c>
      <c r="T817" s="2">
        <v>10</v>
      </c>
      <c r="U817" s="75">
        <v>21</v>
      </c>
      <c r="V817" s="2">
        <v>604</v>
      </c>
      <c r="W817" s="2">
        <v>0</v>
      </c>
      <c r="X817" s="2">
        <v>1</v>
      </c>
      <c r="Y817" s="75">
        <v>4</v>
      </c>
      <c r="Z817" s="2">
        <v>736</v>
      </c>
      <c r="AA817" s="2">
        <v>0</v>
      </c>
      <c r="AB817" s="2">
        <v>0</v>
      </c>
      <c r="AC817" s="75">
        <v>3</v>
      </c>
      <c r="AD817" s="2">
        <v>8741</v>
      </c>
      <c r="AE817" s="3">
        <f t="shared" si="13"/>
        <v>0.80951836174350755</v>
      </c>
      <c r="AF817" s="1">
        <v>0</v>
      </c>
      <c r="AG817" s="1" t="s">
        <v>44</v>
      </c>
      <c r="AH817" s="1" t="s">
        <v>45</v>
      </c>
      <c r="AI817" s="1">
        <v>3.28</v>
      </c>
      <c r="AJ817" s="1">
        <v>0</v>
      </c>
      <c r="AK817" s="1" t="s">
        <v>46</v>
      </c>
      <c r="AL817" s="1">
        <v>15</v>
      </c>
      <c r="AM817" s="1">
        <v>46</v>
      </c>
      <c r="AN817" s="1">
        <v>1</v>
      </c>
    </row>
    <row r="818" spans="1:40" hidden="1" x14ac:dyDescent="0.25">
      <c r="A818" s="1">
        <v>54405</v>
      </c>
      <c r="B818" s="1" t="s">
        <v>817</v>
      </c>
      <c r="C818" s="1">
        <v>54</v>
      </c>
      <c r="D818" s="1" t="s">
        <v>796</v>
      </c>
      <c r="E818" s="2">
        <v>5173</v>
      </c>
      <c r="F818" s="2">
        <v>93</v>
      </c>
      <c r="G818" s="2">
        <v>0</v>
      </c>
      <c r="H818" s="2">
        <v>1</v>
      </c>
      <c r="I818" s="75">
        <v>2</v>
      </c>
      <c r="J818">
        <v>74</v>
      </c>
      <c r="K818">
        <v>0</v>
      </c>
      <c r="L818">
        <v>0</v>
      </c>
      <c r="M818">
        <v>1</v>
      </c>
      <c r="N818">
        <v>390</v>
      </c>
      <c r="O818">
        <v>0</v>
      </c>
      <c r="P818">
        <v>1</v>
      </c>
      <c r="Q818">
        <v>8</v>
      </c>
      <c r="R818" s="2">
        <v>1374</v>
      </c>
      <c r="S818" s="2">
        <v>0</v>
      </c>
      <c r="T818" s="2">
        <v>8</v>
      </c>
      <c r="U818" s="75">
        <v>31</v>
      </c>
      <c r="V818" s="2">
        <v>587</v>
      </c>
      <c r="W818" s="2">
        <v>1</v>
      </c>
      <c r="X818" s="2">
        <v>3</v>
      </c>
      <c r="Y818" s="75">
        <v>10</v>
      </c>
      <c r="Z818" s="2">
        <v>549</v>
      </c>
      <c r="AA818" s="2">
        <v>0</v>
      </c>
      <c r="AB818" s="2">
        <v>1</v>
      </c>
      <c r="AC818" s="75">
        <v>18</v>
      </c>
      <c r="AD818" s="2">
        <v>103733</v>
      </c>
      <c r="AE818" s="3">
        <f t="shared" si="13"/>
        <v>4.9868412173560972E-2</v>
      </c>
      <c r="AF818" s="1">
        <v>0</v>
      </c>
      <c r="AG818" s="1" t="s">
        <v>40</v>
      </c>
      <c r="AH818" s="1" t="s">
        <v>45</v>
      </c>
      <c r="AI818" s="1">
        <v>3.28</v>
      </c>
      <c r="AJ818" s="1">
        <v>0</v>
      </c>
      <c r="AK818" s="1" t="s">
        <v>46</v>
      </c>
      <c r="AL818" s="1">
        <v>55</v>
      </c>
      <c r="AM818" s="1">
        <v>46</v>
      </c>
      <c r="AN818" s="1">
        <v>0</v>
      </c>
    </row>
    <row r="819" spans="1:40" hidden="1" x14ac:dyDescent="0.25">
      <c r="A819" s="1">
        <v>54418</v>
      </c>
      <c r="B819" s="1" t="s">
        <v>818</v>
      </c>
      <c r="C819" s="1">
        <v>54</v>
      </c>
      <c r="D819" s="1" t="s">
        <v>796</v>
      </c>
      <c r="E819" s="2">
        <v>506</v>
      </c>
      <c r="F819" s="2">
        <v>8</v>
      </c>
      <c r="G819" s="2">
        <v>0</v>
      </c>
      <c r="H819" s="2">
        <v>0</v>
      </c>
      <c r="I819" s="75">
        <v>0</v>
      </c>
      <c r="J819">
        <v>6</v>
      </c>
      <c r="K819">
        <v>0</v>
      </c>
      <c r="L819">
        <v>0</v>
      </c>
      <c r="M819">
        <v>0</v>
      </c>
      <c r="N819">
        <v>24</v>
      </c>
      <c r="O819">
        <v>0</v>
      </c>
      <c r="P819">
        <v>0</v>
      </c>
      <c r="Q819">
        <v>0</v>
      </c>
      <c r="R819" s="2">
        <v>173</v>
      </c>
      <c r="S819" s="2">
        <v>0</v>
      </c>
      <c r="T819" s="2">
        <v>0</v>
      </c>
      <c r="U819" s="75">
        <v>0</v>
      </c>
      <c r="V819" s="2">
        <v>33</v>
      </c>
      <c r="W819" s="2">
        <v>0</v>
      </c>
      <c r="X819" s="2">
        <v>0</v>
      </c>
      <c r="Y819" s="75">
        <v>0</v>
      </c>
      <c r="Z819" s="2">
        <v>57</v>
      </c>
      <c r="AA819" s="2">
        <v>0</v>
      </c>
      <c r="AB819" s="2">
        <v>0</v>
      </c>
      <c r="AC819" s="75">
        <v>0</v>
      </c>
      <c r="AD819" s="2">
        <v>4537</v>
      </c>
      <c r="AE819" s="3">
        <f t="shared" si="13"/>
        <v>0.11152744104033502</v>
      </c>
      <c r="AF819" s="1">
        <v>0</v>
      </c>
      <c r="AG819" s="1" t="s">
        <v>40</v>
      </c>
      <c r="AH819" s="1" t="s">
        <v>45</v>
      </c>
      <c r="AI819" s="1">
        <v>3.28</v>
      </c>
      <c r="AJ819" s="1">
        <v>0</v>
      </c>
      <c r="AK819" s="1" t="s">
        <v>46</v>
      </c>
      <c r="AL819" s="1">
        <v>6</v>
      </c>
      <c r="AM819" s="1">
        <v>4</v>
      </c>
      <c r="AN819" s="1">
        <v>0</v>
      </c>
    </row>
    <row r="820" spans="1:40" hidden="1" x14ac:dyDescent="0.25">
      <c r="A820" s="1">
        <v>54480</v>
      </c>
      <c r="B820" s="1" t="s">
        <v>819</v>
      </c>
      <c r="C820" s="1">
        <v>54</v>
      </c>
      <c r="D820" s="1" t="s">
        <v>796</v>
      </c>
      <c r="E820" s="2">
        <v>52</v>
      </c>
      <c r="F820" s="2">
        <v>1</v>
      </c>
      <c r="G820" s="2">
        <v>1</v>
      </c>
      <c r="H820" s="2">
        <v>0</v>
      </c>
      <c r="I820" s="75">
        <v>0</v>
      </c>
      <c r="J820" s="75">
        <v>0</v>
      </c>
      <c r="K820" s="75">
        <v>0</v>
      </c>
      <c r="L820" s="75">
        <v>0</v>
      </c>
      <c r="M820">
        <v>0</v>
      </c>
      <c r="N820">
        <v>5</v>
      </c>
      <c r="O820">
        <v>0</v>
      </c>
      <c r="P820">
        <v>0</v>
      </c>
      <c r="Q820">
        <v>0</v>
      </c>
      <c r="R820" s="2">
        <v>14</v>
      </c>
      <c r="S820" s="2">
        <v>0</v>
      </c>
      <c r="T820" s="2">
        <v>0</v>
      </c>
      <c r="U820" s="75">
        <v>0</v>
      </c>
      <c r="V820" s="2">
        <v>4</v>
      </c>
      <c r="W820" s="2">
        <v>0</v>
      </c>
      <c r="X820" s="2">
        <v>0</v>
      </c>
      <c r="Y820" s="75">
        <v>0</v>
      </c>
      <c r="Z820" s="2">
        <v>5</v>
      </c>
      <c r="AA820" s="2">
        <v>0</v>
      </c>
      <c r="AB820" s="2">
        <v>0</v>
      </c>
      <c r="AC820" s="75">
        <v>0</v>
      </c>
      <c r="AD820" s="2">
        <v>4843</v>
      </c>
      <c r="AE820" s="3">
        <f t="shared" si="13"/>
        <v>1.0737146396861449E-2</v>
      </c>
      <c r="AF820" s="1">
        <v>0</v>
      </c>
      <c r="AG820" s="1" t="s">
        <v>40</v>
      </c>
      <c r="AH820" s="1" t="s">
        <v>45</v>
      </c>
      <c r="AI820" s="1">
        <v>3.28</v>
      </c>
      <c r="AJ820" s="1">
        <v>0</v>
      </c>
      <c r="AK820" s="1" t="s">
        <v>46</v>
      </c>
      <c r="AL820" s="1">
        <v>1</v>
      </c>
      <c r="AM820" s="1">
        <v>1</v>
      </c>
      <c r="AN820" s="1">
        <v>0</v>
      </c>
    </row>
    <row r="821" spans="1:40" hidden="1" x14ac:dyDescent="0.25">
      <c r="A821" s="1">
        <v>54498</v>
      </c>
      <c r="B821" s="1" t="s">
        <v>820</v>
      </c>
      <c r="C821" s="1">
        <v>54</v>
      </c>
      <c r="D821" s="1" t="s">
        <v>796</v>
      </c>
      <c r="E821" s="2">
        <v>30538</v>
      </c>
      <c r="F821" s="2">
        <v>737</v>
      </c>
      <c r="G821" s="2">
        <v>0</v>
      </c>
      <c r="H821" s="2">
        <v>6</v>
      </c>
      <c r="I821" s="75">
        <v>6</v>
      </c>
      <c r="J821">
        <v>671</v>
      </c>
      <c r="K821">
        <v>0</v>
      </c>
      <c r="L821">
        <v>2</v>
      </c>
      <c r="M821">
        <v>3</v>
      </c>
      <c r="N821">
        <v>6747</v>
      </c>
      <c r="O821">
        <v>3</v>
      </c>
      <c r="P821">
        <v>24</v>
      </c>
      <c r="Q821">
        <v>67</v>
      </c>
      <c r="R821" s="2">
        <v>14062</v>
      </c>
      <c r="S821" s="2">
        <v>2</v>
      </c>
      <c r="T821" s="2">
        <v>84</v>
      </c>
      <c r="U821" s="75">
        <v>152</v>
      </c>
      <c r="V821" s="2">
        <v>4228</v>
      </c>
      <c r="W821" s="2">
        <v>1</v>
      </c>
      <c r="X821" s="2">
        <v>30</v>
      </c>
      <c r="Y821" s="75">
        <v>34</v>
      </c>
      <c r="Z821" s="2">
        <v>2750</v>
      </c>
      <c r="AA821" s="2">
        <v>1</v>
      </c>
      <c r="AB821" s="2">
        <v>22</v>
      </c>
      <c r="AC821" s="75">
        <v>37</v>
      </c>
      <c r="AD821" s="2">
        <v>135344</v>
      </c>
      <c r="AE821" s="3">
        <f t="shared" si="13"/>
        <v>0.22563246246601254</v>
      </c>
      <c r="AF821" s="1">
        <v>1</v>
      </c>
      <c r="AG821" s="1" t="s">
        <v>44</v>
      </c>
      <c r="AH821" s="1" t="s">
        <v>41</v>
      </c>
      <c r="AI821" s="1">
        <v>3.28</v>
      </c>
      <c r="AJ821" s="1">
        <v>0</v>
      </c>
      <c r="AK821" s="1" t="s">
        <v>46</v>
      </c>
      <c r="AL821" s="1">
        <v>622</v>
      </c>
      <c r="AM821" s="1">
        <v>1015</v>
      </c>
      <c r="AN821" s="1">
        <v>0</v>
      </c>
    </row>
    <row r="822" spans="1:40" hidden="1" x14ac:dyDescent="0.25">
      <c r="A822" s="1">
        <v>54518</v>
      </c>
      <c r="B822" s="1" t="s">
        <v>821</v>
      </c>
      <c r="C822" s="1">
        <v>54</v>
      </c>
      <c r="D822" s="1" t="s">
        <v>796</v>
      </c>
      <c r="E822" s="2">
        <v>2223</v>
      </c>
      <c r="F822" s="2">
        <v>44</v>
      </c>
      <c r="G822" s="2">
        <v>0</v>
      </c>
      <c r="H822" s="2">
        <v>1</v>
      </c>
      <c r="I822" s="75">
        <v>1</v>
      </c>
      <c r="J822">
        <v>31</v>
      </c>
      <c r="K822">
        <v>0</v>
      </c>
      <c r="L822">
        <v>0</v>
      </c>
      <c r="M822">
        <v>0</v>
      </c>
      <c r="N822">
        <v>294</v>
      </c>
      <c r="O822">
        <v>0</v>
      </c>
      <c r="P822">
        <v>3</v>
      </c>
      <c r="Q822">
        <v>7</v>
      </c>
      <c r="R822" s="2">
        <v>590</v>
      </c>
      <c r="S822" s="2">
        <v>0</v>
      </c>
      <c r="T822" s="2">
        <v>12</v>
      </c>
      <c r="U822" s="75">
        <v>28</v>
      </c>
      <c r="V822" s="2">
        <v>212</v>
      </c>
      <c r="W822" s="2">
        <v>0</v>
      </c>
      <c r="X822" s="2">
        <v>2</v>
      </c>
      <c r="Y822" s="75">
        <v>6</v>
      </c>
      <c r="Z822" s="2">
        <v>108</v>
      </c>
      <c r="AA822" s="2">
        <v>0</v>
      </c>
      <c r="AB822" s="2">
        <v>2</v>
      </c>
      <c r="AC822" s="75">
        <v>7</v>
      </c>
      <c r="AD822" s="2">
        <v>56894</v>
      </c>
      <c r="AE822" s="3">
        <f t="shared" si="13"/>
        <v>3.9072661440573697E-2</v>
      </c>
      <c r="AF822" s="1">
        <v>0</v>
      </c>
      <c r="AG822" s="1" t="s">
        <v>40</v>
      </c>
      <c r="AH822" s="1" t="s">
        <v>45</v>
      </c>
      <c r="AI822" s="1">
        <v>3.28</v>
      </c>
      <c r="AJ822" s="1">
        <v>0</v>
      </c>
      <c r="AK822" s="1" t="s">
        <v>46</v>
      </c>
      <c r="AL822" s="1">
        <v>12</v>
      </c>
      <c r="AM822" s="1">
        <v>56</v>
      </c>
      <c r="AN822" s="1">
        <v>0</v>
      </c>
    </row>
    <row r="823" spans="1:40" hidden="1" x14ac:dyDescent="0.25">
      <c r="A823" s="1">
        <v>54520</v>
      </c>
      <c r="B823" s="1" t="s">
        <v>822</v>
      </c>
      <c r="C823" s="1">
        <v>54</v>
      </c>
      <c r="D823" s="1" t="s">
        <v>796</v>
      </c>
      <c r="E823" s="2">
        <v>157</v>
      </c>
      <c r="F823" s="2">
        <v>5</v>
      </c>
      <c r="G823" s="2">
        <v>0</v>
      </c>
      <c r="H823" s="2">
        <v>0</v>
      </c>
      <c r="I823" s="75">
        <v>1</v>
      </c>
      <c r="J823">
        <v>7</v>
      </c>
      <c r="K823">
        <v>0</v>
      </c>
      <c r="L823">
        <v>0</v>
      </c>
      <c r="M823">
        <v>0</v>
      </c>
      <c r="N823">
        <v>32</v>
      </c>
      <c r="O823">
        <v>0</v>
      </c>
      <c r="P823">
        <v>0</v>
      </c>
      <c r="Q823">
        <v>0</v>
      </c>
      <c r="R823" s="2">
        <v>52</v>
      </c>
      <c r="S823" s="2">
        <v>0</v>
      </c>
      <c r="T823" s="2">
        <v>0</v>
      </c>
      <c r="U823" s="75">
        <v>5</v>
      </c>
      <c r="V823" s="2">
        <v>31</v>
      </c>
      <c r="W823" s="2">
        <v>0</v>
      </c>
      <c r="X823" s="2">
        <v>0</v>
      </c>
      <c r="Y823" s="75">
        <v>2</v>
      </c>
      <c r="Z823" s="2">
        <v>15</v>
      </c>
      <c r="AA823" s="2">
        <v>0</v>
      </c>
      <c r="AB823" s="2">
        <v>0</v>
      </c>
      <c r="AC823" s="75">
        <v>1</v>
      </c>
      <c r="AD823" s="2">
        <v>6239</v>
      </c>
      <c r="AE823" s="3">
        <f t="shared" si="13"/>
        <v>2.5164289148902067E-2</v>
      </c>
      <c r="AF823" s="1">
        <v>0</v>
      </c>
      <c r="AG823" s="1" t="s">
        <v>40</v>
      </c>
      <c r="AH823" s="1" t="s">
        <v>45</v>
      </c>
      <c r="AI823" s="1">
        <v>3.28</v>
      </c>
      <c r="AJ823" s="1">
        <v>0</v>
      </c>
      <c r="AK823" s="1" t="s">
        <v>46</v>
      </c>
      <c r="AL823" s="1">
        <v>3</v>
      </c>
      <c r="AM823" s="1">
        <v>1</v>
      </c>
      <c r="AN823" s="1">
        <v>0</v>
      </c>
    </row>
    <row r="824" spans="1:40" hidden="1" x14ac:dyDescent="0.25">
      <c r="A824" s="1">
        <v>54553</v>
      </c>
      <c r="B824" s="1" t="s">
        <v>823</v>
      </c>
      <c r="C824" s="1">
        <v>54</v>
      </c>
      <c r="D824" s="1" t="s">
        <v>796</v>
      </c>
      <c r="E824" s="2">
        <v>1066</v>
      </c>
      <c r="F824" s="2">
        <v>56</v>
      </c>
      <c r="G824" s="2">
        <v>0</v>
      </c>
      <c r="H824" s="2">
        <v>0</v>
      </c>
      <c r="I824" s="75">
        <v>1</v>
      </c>
      <c r="J824">
        <v>54</v>
      </c>
      <c r="K824">
        <v>0</v>
      </c>
      <c r="L824">
        <v>0</v>
      </c>
      <c r="M824">
        <v>2</v>
      </c>
      <c r="N824">
        <v>249</v>
      </c>
      <c r="O824">
        <v>0</v>
      </c>
      <c r="P824">
        <v>3</v>
      </c>
      <c r="Q824">
        <v>13</v>
      </c>
      <c r="R824" s="2">
        <v>585</v>
      </c>
      <c r="S824" s="2">
        <v>0</v>
      </c>
      <c r="T824" s="2">
        <v>5</v>
      </c>
      <c r="U824" s="75">
        <v>38</v>
      </c>
      <c r="V824" s="2">
        <v>167</v>
      </c>
      <c r="W824" s="2">
        <v>0</v>
      </c>
      <c r="X824" s="2">
        <v>2</v>
      </c>
      <c r="Y824" s="75">
        <v>12</v>
      </c>
      <c r="Z824" s="2">
        <v>64</v>
      </c>
      <c r="AA824" s="2">
        <v>0</v>
      </c>
      <c r="AB824" s="2">
        <v>0</v>
      </c>
      <c r="AC824" s="75">
        <v>12</v>
      </c>
      <c r="AD824" s="2">
        <v>9913</v>
      </c>
      <c r="AE824" s="3">
        <f t="shared" si="13"/>
        <v>0.10753555936648845</v>
      </c>
      <c r="AF824" s="1">
        <v>0</v>
      </c>
      <c r="AG824" s="1" t="s">
        <v>40</v>
      </c>
      <c r="AH824" s="1" t="s">
        <v>45</v>
      </c>
      <c r="AI824" s="1">
        <v>3.28</v>
      </c>
      <c r="AJ824" s="1">
        <v>0</v>
      </c>
      <c r="AK824" s="1" t="s">
        <v>46</v>
      </c>
      <c r="AL824" s="1">
        <v>22</v>
      </c>
      <c r="AM824" s="1">
        <v>13</v>
      </c>
      <c r="AN824" s="1">
        <v>0</v>
      </c>
    </row>
    <row r="825" spans="1:40" hidden="1" x14ac:dyDescent="0.25">
      <c r="A825" s="1">
        <v>54599</v>
      </c>
      <c r="B825" s="1" t="s">
        <v>824</v>
      </c>
      <c r="C825" s="1">
        <v>54</v>
      </c>
      <c r="D825" s="1" t="s">
        <v>796</v>
      </c>
      <c r="E825" s="2">
        <v>303</v>
      </c>
      <c r="F825" s="2">
        <v>10</v>
      </c>
      <c r="G825" s="2">
        <v>0</v>
      </c>
      <c r="H825" s="2">
        <v>0</v>
      </c>
      <c r="I825" s="75">
        <v>0</v>
      </c>
      <c r="J825">
        <v>8</v>
      </c>
      <c r="K825">
        <v>0</v>
      </c>
      <c r="L825">
        <v>0</v>
      </c>
      <c r="M825">
        <v>0</v>
      </c>
      <c r="N825">
        <v>20</v>
      </c>
      <c r="O825">
        <v>0</v>
      </c>
      <c r="P825">
        <v>0</v>
      </c>
      <c r="Q825">
        <v>0</v>
      </c>
      <c r="R825" s="2">
        <v>103</v>
      </c>
      <c r="S825" s="2">
        <v>0</v>
      </c>
      <c r="T825" s="2">
        <v>1</v>
      </c>
      <c r="U825" s="75">
        <v>3</v>
      </c>
      <c r="V825" s="2">
        <v>26</v>
      </c>
      <c r="W825" s="2">
        <v>0</v>
      </c>
      <c r="X825" s="2">
        <v>0</v>
      </c>
      <c r="Y825" s="75">
        <v>0</v>
      </c>
      <c r="Z825" s="2">
        <v>23</v>
      </c>
      <c r="AA825" s="2">
        <v>0</v>
      </c>
      <c r="AB825" s="2">
        <v>0</v>
      </c>
      <c r="AC825" s="75">
        <v>2</v>
      </c>
      <c r="AD825" s="2">
        <v>6751</v>
      </c>
      <c r="AE825" s="3">
        <f t="shared" si="13"/>
        <v>4.4882239668197307E-2</v>
      </c>
      <c r="AF825" s="1">
        <v>0</v>
      </c>
      <c r="AG825" s="1" t="s">
        <v>40</v>
      </c>
      <c r="AH825" s="1" t="s">
        <v>45</v>
      </c>
      <c r="AI825" s="1">
        <v>3.28</v>
      </c>
      <c r="AJ825" s="1">
        <v>0</v>
      </c>
      <c r="AK825" s="1" t="s">
        <v>46</v>
      </c>
      <c r="AL825" s="1">
        <v>1</v>
      </c>
      <c r="AM825" s="1">
        <v>4</v>
      </c>
      <c r="AN825" s="1">
        <v>0</v>
      </c>
    </row>
    <row r="826" spans="1:40" hidden="1" x14ac:dyDescent="0.25">
      <c r="A826" s="1">
        <v>54660</v>
      </c>
      <c r="B826" s="1" t="s">
        <v>825</v>
      </c>
      <c r="C826" s="1">
        <v>54</v>
      </c>
      <c r="D826" s="1" t="s">
        <v>796</v>
      </c>
      <c r="E826" s="2">
        <v>693</v>
      </c>
      <c r="F826" s="2">
        <v>7</v>
      </c>
      <c r="G826" s="2">
        <v>0</v>
      </c>
      <c r="H826" s="2">
        <v>0</v>
      </c>
      <c r="I826" s="75">
        <v>0</v>
      </c>
      <c r="J826">
        <v>11</v>
      </c>
      <c r="K826">
        <v>0</v>
      </c>
      <c r="L826">
        <v>0</v>
      </c>
      <c r="M826">
        <v>0</v>
      </c>
      <c r="N826">
        <v>62</v>
      </c>
      <c r="O826">
        <v>0</v>
      </c>
      <c r="P826">
        <v>0</v>
      </c>
      <c r="Q826">
        <v>1</v>
      </c>
      <c r="R826" s="2">
        <v>303</v>
      </c>
      <c r="S826" s="2">
        <v>1</v>
      </c>
      <c r="T826" s="2">
        <v>5</v>
      </c>
      <c r="U826" s="75">
        <v>2</v>
      </c>
      <c r="V826" s="2">
        <v>124</v>
      </c>
      <c r="W826" s="2">
        <v>0</v>
      </c>
      <c r="X826" s="2">
        <v>2</v>
      </c>
      <c r="Y826" s="75">
        <v>0</v>
      </c>
      <c r="Z826" s="2">
        <v>56</v>
      </c>
      <c r="AA826" s="2">
        <v>0</v>
      </c>
      <c r="AB826" s="2">
        <v>0</v>
      </c>
      <c r="AC826" s="75">
        <v>0</v>
      </c>
      <c r="AD826" s="2">
        <v>11664</v>
      </c>
      <c r="AE826" s="3">
        <f t="shared" si="13"/>
        <v>5.941358024691358E-2</v>
      </c>
      <c r="AF826" s="1">
        <v>0</v>
      </c>
      <c r="AG826" s="1" t="s">
        <v>40</v>
      </c>
      <c r="AH826" s="1" t="s">
        <v>45</v>
      </c>
      <c r="AI826" s="1">
        <v>3.28</v>
      </c>
      <c r="AJ826" s="1">
        <v>0</v>
      </c>
      <c r="AK826" s="1" t="s">
        <v>46</v>
      </c>
      <c r="AL826" s="1">
        <v>8</v>
      </c>
      <c r="AM826" s="1">
        <v>5</v>
      </c>
      <c r="AN826" s="1">
        <v>0</v>
      </c>
    </row>
    <row r="827" spans="1:40" hidden="1" x14ac:dyDescent="0.25">
      <c r="A827" s="1">
        <v>54670</v>
      </c>
      <c r="B827" s="1" t="s">
        <v>826</v>
      </c>
      <c r="C827" s="1">
        <v>54</v>
      </c>
      <c r="D827" s="1" t="s">
        <v>796</v>
      </c>
      <c r="E827" s="2">
        <v>10168</v>
      </c>
      <c r="F827" s="2">
        <v>161</v>
      </c>
      <c r="G827" s="2">
        <v>0</v>
      </c>
      <c r="H827" s="2">
        <v>0</v>
      </c>
      <c r="I827" s="75">
        <v>0</v>
      </c>
      <c r="J827">
        <v>272</v>
      </c>
      <c r="K827">
        <v>0</v>
      </c>
      <c r="L827">
        <v>0</v>
      </c>
      <c r="M827">
        <v>1</v>
      </c>
      <c r="N827">
        <v>5714</v>
      </c>
      <c r="O827">
        <v>1</v>
      </c>
      <c r="P827">
        <v>8</v>
      </c>
      <c r="Q827">
        <v>38</v>
      </c>
      <c r="R827" s="2">
        <v>6656</v>
      </c>
      <c r="S827" s="2">
        <v>1</v>
      </c>
      <c r="T827" s="2">
        <v>11</v>
      </c>
      <c r="U827" s="75">
        <v>47</v>
      </c>
      <c r="V827" s="2">
        <v>1085</v>
      </c>
      <c r="W827" s="2">
        <v>0</v>
      </c>
      <c r="X827" s="2">
        <v>5</v>
      </c>
      <c r="Y827" s="75">
        <v>4</v>
      </c>
      <c r="Z827" s="2">
        <v>1065</v>
      </c>
      <c r="AA827" s="2">
        <v>1</v>
      </c>
      <c r="AB827" s="2">
        <v>5</v>
      </c>
      <c r="AC827" s="75">
        <v>10</v>
      </c>
      <c r="AD827" s="2">
        <v>14496</v>
      </c>
      <c r="AE827" s="3">
        <f t="shared" si="13"/>
        <v>0.70143487858719644</v>
      </c>
      <c r="AF827" s="1">
        <v>0</v>
      </c>
      <c r="AG827" s="1" t="s">
        <v>44</v>
      </c>
      <c r="AH827" s="1" t="s">
        <v>45</v>
      </c>
      <c r="AI827" s="1">
        <v>3.28</v>
      </c>
      <c r="AJ827" s="1">
        <v>0</v>
      </c>
      <c r="AK827" s="1" t="s">
        <v>46</v>
      </c>
      <c r="AL827" s="1">
        <v>111</v>
      </c>
      <c r="AM827" s="1">
        <v>855</v>
      </c>
      <c r="AN827" s="1">
        <v>1</v>
      </c>
    </row>
    <row r="828" spans="1:40" hidden="1" x14ac:dyDescent="0.25">
      <c r="A828" s="1">
        <v>54673</v>
      </c>
      <c r="B828" s="1" t="s">
        <v>572</v>
      </c>
      <c r="C828" s="1">
        <v>54</v>
      </c>
      <c r="D828" s="1" t="s">
        <v>796</v>
      </c>
      <c r="E828" s="2">
        <v>856</v>
      </c>
      <c r="F828" s="2">
        <v>14</v>
      </c>
      <c r="G828" s="2">
        <v>0</v>
      </c>
      <c r="H828" s="2">
        <v>0</v>
      </c>
      <c r="I828" s="75">
        <v>0</v>
      </c>
      <c r="J828">
        <v>20</v>
      </c>
      <c r="K828">
        <v>0</v>
      </c>
      <c r="L828">
        <v>0</v>
      </c>
      <c r="M828">
        <v>0</v>
      </c>
      <c r="N828">
        <v>158</v>
      </c>
      <c r="O828">
        <v>0</v>
      </c>
      <c r="P828">
        <v>0</v>
      </c>
      <c r="Q828">
        <v>1</v>
      </c>
      <c r="R828" s="2">
        <v>350</v>
      </c>
      <c r="S828" s="2">
        <v>0</v>
      </c>
      <c r="T828" s="2">
        <v>7</v>
      </c>
      <c r="U828" s="75">
        <v>3</v>
      </c>
      <c r="V828" s="2">
        <v>133</v>
      </c>
      <c r="W828" s="2">
        <v>0</v>
      </c>
      <c r="X828" s="2">
        <v>4</v>
      </c>
      <c r="Y828" s="75">
        <v>0</v>
      </c>
      <c r="Z828" s="2">
        <v>70</v>
      </c>
      <c r="AA828" s="2">
        <v>0</v>
      </c>
      <c r="AB828" s="2">
        <v>0</v>
      </c>
      <c r="AC828" s="75">
        <v>0</v>
      </c>
      <c r="AD828" s="2">
        <v>8102</v>
      </c>
      <c r="AE828" s="3">
        <f t="shared" si="13"/>
        <v>0.10565292520365342</v>
      </c>
      <c r="AF828" s="1">
        <v>0</v>
      </c>
      <c r="AG828" s="1" t="s">
        <v>40</v>
      </c>
      <c r="AH828" s="1" t="s">
        <v>45</v>
      </c>
      <c r="AI828" s="1">
        <v>3.28</v>
      </c>
      <c r="AJ828" s="1">
        <v>0</v>
      </c>
      <c r="AK828" s="1" t="s">
        <v>46</v>
      </c>
      <c r="AL828" s="1">
        <v>9</v>
      </c>
      <c r="AM828" s="1">
        <v>14</v>
      </c>
      <c r="AN828" s="1">
        <v>0</v>
      </c>
    </row>
    <row r="829" spans="1:40" hidden="1" x14ac:dyDescent="0.25">
      <c r="A829" s="1">
        <v>54680</v>
      </c>
      <c r="B829" s="1" t="s">
        <v>827</v>
      </c>
      <c r="C829" s="1">
        <v>54</v>
      </c>
      <c r="D829" s="1" t="s">
        <v>796</v>
      </c>
      <c r="E829" s="2">
        <v>238</v>
      </c>
      <c r="F829" s="2">
        <v>4</v>
      </c>
      <c r="G829" s="2">
        <v>0</v>
      </c>
      <c r="H829" s="2">
        <v>0</v>
      </c>
      <c r="I829" s="75">
        <v>0</v>
      </c>
      <c r="J829">
        <v>3</v>
      </c>
      <c r="K829">
        <v>0</v>
      </c>
      <c r="L829">
        <v>0</v>
      </c>
      <c r="M829">
        <v>0</v>
      </c>
      <c r="N829">
        <v>8</v>
      </c>
      <c r="O829">
        <v>0</v>
      </c>
      <c r="P829">
        <v>0</v>
      </c>
      <c r="Q829">
        <v>0</v>
      </c>
      <c r="R829" s="2">
        <v>60</v>
      </c>
      <c r="S829" s="2">
        <v>0</v>
      </c>
      <c r="T829" s="2">
        <v>1</v>
      </c>
      <c r="U829" s="75">
        <v>0</v>
      </c>
      <c r="V829" s="2">
        <v>21</v>
      </c>
      <c r="W829" s="2">
        <v>0</v>
      </c>
      <c r="X829" s="2">
        <v>0</v>
      </c>
      <c r="Y829" s="75">
        <v>0</v>
      </c>
      <c r="Z829" s="2">
        <v>23</v>
      </c>
      <c r="AA829" s="2">
        <v>0</v>
      </c>
      <c r="AB829" s="2">
        <v>0</v>
      </c>
      <c r="AC829" s="75">
        <v>0</v>
      </c>
      <c r="AD829" s="2">
        <v>3861</v>
      </c>
      <c r="AE829" s="3">
        <f t="shared" si="13"/>
        <v>6.1642061642061645E-2</v>
      </c>
      <c r="AF829" s="1">
        <v>0</v>
      </c>
      <c r="AG829" s="1" t="s">
        <v>40</v>
      </c>
      <c r="AH829" s="1" t="s">
        <v>45</v>
      </c>
      <c r="AI829" s="1">
        <v>3.28</v>
      </c>
      <c r="AJ829" s="1">
        <v>0</v>
      </c>
      <c r="AK829" s="1" t="s">
        <v>46</v>
      </c>
      <c r="AL829" s="1">
        <v>10</v>
      </c>
      <c r="AM829" s="1">
        <v>10</v>
      </c>
      <c r="AN829" s="1">
        <v>0</v>
      </c>
    </row>
    <row r="830" spans="1:40" hidden="1" x14ac:dyDescent="0.25">
      <c r="A830" s="1">
        <v>54720</v>
      </c>
      <c r="B830" s="1" t="s">
        <v>828</v>
      </c>
      <c r="C830" s="1">
        <v>54</v>
      </c>
      <c r="D830" s="1" t="s">
        <v>796</v>
      </c>
      <c r="E830" s="2">
        <v>7864</v>
      </c>
      <c r="F830" s="2">
        <v>184</v>
      </c>
      <c r="G830" s="2">
        <v>0</v>
      </c>
      <c r="H830" s="2">
        <v>4</v>
      </c>
      <c r="I830" s="75">
        <v>1</v>
      </c>
      <c r="J830">
        <v>193</v>
      </c>
      <c r="K830">
        <v>0</v>
      </c>
      <c r="L830">
        <v>0</v>
      </c>
      <c r="M830">
        <v>1</v>
      </c>
      <c r="N830">
        <v>1143</v>
      </c>
      <c r="O830">
        <v>0</v>
      </c>
      <c r="P830">
        <v>7</v>
      </c>
      <c r="Q830">
        <v>6</v>
      </c>
      <c r="R830" s="2">
        <v>4281</v>
      </c>
      <c r="S830" s="2">
        <v>5</v>
      </c>
      <c r="T830" s="2">
        <v>22</v>
      </c>
      <c r="U830" s="75">
        <v>25</v>
      </c>
      <c r="V830" s="2">
        <v>1044</v>
      </c>
      <c r="W830" s="2">
        <v>0</v>
      </c>
      <c r="X830" s="2">
        <v>7</v>
      </c>
      <c r="Y830" s="75">
        <v>6</v>
      </c>
      <c r="Z830" s="2">
        <v>731</v>
      </c>
      <c r="AA830" s="2">
        <v>0</v>
      </c>
      <c r="AB830" s="2">
        <v>9</v>
      </c>
      <c r="AC830" s="75">
        <v>4</v>
      </c>
      <c r="AD830" s="2">
        <v>28989</v>
      </c>
      <c r="AE830" s="3">
        <f t="shared" si="13"/>
        <v>0.27127531132498534</v>
      </c>
      <c r="AF830" s="1">
        <v>0</v>
      </c>
      <c r="AG830" s="1" t="s">
        <v>44</v>
      </c>
      <c r="AH830" s="1" t="s">
        <v>45</v>
      </c>
      <c r="AI830" s="1">
        <v>3.28</v>
      </c>
      <c r="AJ830" s="1">
        <v>0</v>
      </c>
      <c r="AK830" s="1" t="s">
        <v>46</v>
      </c>
      <c r="AL830" s="1">
        <v>57</v>
      </c>
      <c r="AM830" s="1">
        <v>141</v>
      </c>
      <c r="AN830" s="1">
        <v>1</v>
      </c>
    </row>
    <row r="831" spans="1:40" hidden="1" x14ac:dyDescent="0.25">
      <c r="A831" s="1">
        <v>54743</v>
      </c>
      <c r="B831" s="1" t="s">
        <v>829</v>
      </c>
      <c r="C831" s="1">
        <v>54</v>
      </c>
      <c r="D831" s="1" t="s">
        <v>796</v>
      </c>
      <c r="E831" s="2">
        <v>120</v>
      </c>
      <c r="F831" s="2">
        <v>1</v>
      </c>
      <c r="G831" s="2">
        <v>0</v>
      </c>
      <c r="H831" s="2">
        <v>0</v>
      </c>
      <c r="I831" s="75">
        <v>0</v>
      </c>
      <c r="J831">
        <v>1</v>
      </c>
      <c r="K831">
        <v>0</v>
      </c>
      <c r="L831">
        <v>0</v>
      </c>
      <c r="M831">
        <v>0</v>
      </c>
      <c r="N831" s="75">
        <v>0</v>
      </c>
      <c r="O831" s="75">
        <v>0</v>
      </c>
      <c r="P831" s="75">
        <v>0</v>
      </c>
      <c r="Q831">
        <v>0</v>
      </c>
      <c r="R831" s="2">
        <v>21</v>
      </c>
      <c r="S831" s="2">
        <v>0</v>
      </c>
      <c r="T831" s="2">
        <v>0</v>
      </c>
      <c r="U831" s="75">
        <v>0</v>
      </c>
      <c r="V831" s="2">
        <v>1</v>
      </c>
      <c r="W831" s="2">
        <v>0</v>
      </c>
      <c r="X831" s="2">
        <v>0</v>
      </c>
      <c r="Y831" s="75">
        <v>0</v>
      </c>
      <c r="Z831" s="2">
        <v>2</v>
      </c>
      <c r="AA831" s="2">
        <v>0</v>
      </c>
      <c r="AB831" s="2">
        <v>0</v>
      </c>
      <c r="AC831" s="75">
        <v>0</v>
      </c>
      <c r="AD831" s="2">
        <v>7127</v>
      </c>
      <c r="AE831" s="3">
        <f t="shared" si="13"/>
        <v>1.6837378981338573E-2</v>
      </c>
      <c r="AF831" s="1">
        <v>0</v>
      </c>
      <c r="AG831" s="1" t="s">
        <v>40</v>
      </c>
      <c r="AH831" s="1" t="s">
        <v>45</v>
      </c>
      <c r="AI831" s="1">
        <v>3.28</v>
      </c>
      <c r="AJ831" s="1">
        <v>0</v>
      </c>
      <c r="AK831" s="1" t="s">
        <v>46</v>
      </c>
      <c r="AL831" s="1">
        <v>1</v>
      </c>
      <c r="AM831" s="1">
        <v>1</v>
      </c>
      <c r="AN831" s="1">
        <v>0</v>
      </c>
    </row>
    <row r="832" spans="1:40" hidden="1" x14ac:dyDescent="0.25">
      <c r="A832" s="1">
        <v>54800</v>
      </c>
      <c r="B832" s="1" t="s">
        <v>830</v>
      </c>
      <c r="C832" s="1">
        <v>54</v>
      </c>
      <c r="D832" s="1" t="s">
        <v>796</v>
      </c>
      <c r="E832" s="2">
        <v>10559</v>
      </c>
      <c r="F832" s="2">
        <v>349</v>
      </c>
      <c r="G832" s="2">
        <v>0</v>
      </c>
      <c r="H832" s="2">
        <v>8</v>
      </c>
      <c r="I832" s="75">
        <v>2</v>
      </c>
      <c r="J832">
        <v>424</v>
      </c>
      <c r="K832">
        <v>0</v>
      </c>
      <c r="L832">
        <v>4</v>
      </c>
      <c r="M832">
        <v>1</v>
      </c>
      <c r="N832">
        <v>4202</v>
      </c>
      <c r="O832">
        <v>1</v>
      </c>
      <c r="P832">
        <v>31</v>
      </c>
      <c r="Q832">
        <v>18</v>
      </c>
      <c r="R832" s="2">
        <v>7709</v>
      </c>
      <c r="S832" s="2">
        <v>5</v>
      </c>
      <c r="T832" s="2">
        <v>37</v>
      </c>
      <c r="U832" s="75">
        <v>75</v>
      </c>
      <c r="V832" s="2">
        <v>1198</v>
      </c>
      <c r="W832" s="2">
        <v>1</v>
      </c>
      <c r="X832" s="2">
        <v>6</v>
      </c>
      <c r="Y832" s="75">
        <v>6</v>
      </c>
      <c r="Z832" s="2">
        <v>978</v>
      </c>
      <c r="AA832" s="2">
        <v>0</v>
      </c>
      <c r="AB832" s="2">
        <v>6</v>
      </c>
      <c r="AC832" s="75">
        <v>7</v>
      </c>
      <c r="AD832" s="2">
        <v>18731</v>
      </c>
      <c r="AE832" s="3">
        <f t="shared" si="13"/>
        <v>0.56371790080615025</v>
      </c>
      <c r="AF832" s="1">
        <v>0</v>
      </c>
      <c r="AG832" s="1" t="s">
        <v>44</v>
      </c>
      <c r="AH832" s="1" t="s">
        <v>45</v>
      </c>
      <c r="AI832" s="1">
        <v>3.28</v>
      </c>
      <c r="AJ832" s="1">
        <v>0</v>
      </c>
      <c r="AK832" s="1" t="s">
        <v>46</v>
      </c>
      <c r="AL832" s="1">
        <v>21</v>
      </c>
      <c r="AM832" s="1">
        <v>424</v>
      </c>
      <c r="AN832" s="1">
        <v>1</v>
      </c>
    </row>
    <row r="833" spans="1:40" hidden="1" x14ac:dyDescent="0.25">
      <c r="A833" s="1">
        <v>54810</v>
      </c>
      <c r="B833" s="1" t="s">
        <v>831</v>
      </c>
      <c r="C833" s="1">
        <v>54</v>
      </c>
      <c r="D833" s="1" t="s">
        <v>796</v>
      </c>
      <c r="E833" s="2">
        <v>22050</v>
      </c>
      <c r="F833" s="2">
        <v>839</v>
      </c>
      <c r="G833" s="2">
        <v>0</v>
      </c>
      <c r="H833" s="2">
        <v>10</v>
      </c>
      <c r="I833" s="75">
        <v>7</v>
      </c>
      <c r="J833">
        <v>801</v>
      </c>
      <c r="K833">
        <v>0</v>
      </c>
      <c r="L833">
        <v>5</v>
      </c>
      <c r="M833">
        <v>4</v>
      </c>
      <c r="N833">
        <v>3123</v>
      </c>
      <c r="O833">
        <v>2</v>
      </c>
      <c r="P833">
        <v>62</v>
      </c>
      <c r="Q833">
        <v>57</v>
      </c>
      <c r="R833" s="2">
        <v>11331</v>
      </c>
      <c r="S833" s="2">
        <v>9</v>
      </c>
      <c r="T833" s="2">
        <v>181</v>
      </c>
      <c r="U833" s="75">
        <v>152</v>
      </c>
      <c r="V833" s="2">
        <v>2000</v>
      </c>
      <c r="W833" s="2">
        <v>1</v>
      </c>
      <c r="X833" s="2">
        <v>17</v>
      </c>
      <c r="Y833" s="75">
        <v>13</v>
      </c>
      <c r="Z833" s="2">
        <v>1561</v>
      </c>
      <c r="AA833" s="2">
        <v>1</v>
      </c>
      <c r="AB833" s="2">
        <v>21</v>
      </c>
      <c r="AC833" s="75">
        <v>23</v>
      </c>
      <c r="AD833" s="2">
        <v>62151</v>
      </c>
      <c r="AE833" s="3">
        <f t="shared" si="13"/>
        <v>0.35478109764927357</v>
      </c>
      <c r="AF833" s="1">
        <v>0</v>
      </c>
      <c r="AG833" s="1" t="s">
        <v>44</v>
      </c>
      <c r="AH833" s="1" t="s">
        <v>41</v>
      </c>
      <c r="AI833" s="1">
        <v>3.28</v>
      </c>
      <c r="AJ833" s="1">
        <v>0</v>
      </c>
      <c r="AK833" s="1" t="s">
        <v>46</v>
      </c>
      <c r="AL833" s="1">
        <v>86</v>
      </c>
      <c r="AM833" s="1">
        <v>257</v>
      </c>
      <c r="AN833" s="1">
        <v>2</v>
      </c>
    </row>
    <row r="834" spans="1:40" hidden="1" x14ac:dyDescent="0.25">
      <c r="A834" s="1">
        <v>54820</v>
      </c>
      <c r="B834" s="1" t="s">
        <v>157</v>
      </c>
      <c r="C834" s="1">
        <v>54</v>
      </c>
      <c r="D834" s="1" t="s">
        <v>796</v>
      </c>
      <c r="E834" s="2">
        <v>1005</v>
      </c>
      <c r="F834" s="2">
        <v>21</v>
      </c>
      <c r="G834" s="2">
        <v>1</v>
      </c>
      <c r="H834" s="2">
        <v>2</v>
      </c>
      <c r="I834" s="75">
        <v>1</v>
      </c>
      <c r="J834">
        <v>21</v>
      </c>
      <c r="K834">
        <v>0</v>
      </c>
      <c r="L834">
        <v>0</v>
      </c>
      <c r="M834">
        <v>1</v>
      </c>
      <c r="N834">
        <v>175</v>
      </c>
      <c r="O834">
        <v>0</v>
      </c>
      <c r="P834">
        <v>1</v>
      </c>
      <c r="Q834">
        <v>2</v>
      </c>
      <c r="R834" s="2">
        <v>401</v>
      </c>
      <c r="S834" s="2">
        <v>1</v>
      </c>
      <c r="T834" s="2">
        <v>4</v>
      </c>
      <c r="U834" s="75">
        <v>1</v>
      </c>
      <c r="V834" s="2">
        <v>127</v>
      </c>
      <c r="W834" s="2">
        <v>1</v>
      </c>
      <c r="X834" s="2">
        <v>1</v>
      </c>
      <c r="Y834" s="75">
        <v>1</v>
      </c>
      <c r="Z834" s="2">
        <v>141</v>
      </c>
      <c r="AA834" s="2">
        <v>0</v>
      </c>
      <c r="AB834" s="2">
        <v>1</v>
      </c>
      <c r="AC834" s="75">
        <v>2</v>
      </c>
      <c r="AD834" s="2">
        <v>17714</v>
      </c>
      <c r="AE834" s="3">
        <f t="shared" si="13"/>
        <v>5.673478604493621E-2</v>
      </c>
      <c r="AF834" s="1">
        <v>0</v>
      </c>
      <c r="AG834" s="1" t="s">
        <v>40</v>
      </c>
      <c r="AH834" s="1" t="s">
        <v>45</v>
      </c>
      <c r="AI834" s="1">
        <v>3.28</v>
      </c>
      <c r="AJ834" s="1">
        <v>0</v>
      </c>
      <c r="AK834" s="1" t="s">
        <v>46</v>
      </c>
      <c r="AL834" s="1">
        <v>10</v>
      </c>
      <c r="AM834" s="1">
        <v>17</v>
      </c>
      <c r="AN834" s="1">
        <v>0</v>
      </c>
    </row>
    <row r="835" spans="1:40" hidden="1" x14ac:dyDescent="0.25">
      <c r="A835" s="1">
        <v>54871</v>
      </c>
      <c r="B835" s="1" t="s">
        <v>832</v>
      </c>
      <c r="C835" s="1">
        <v>54</v>
      </c>
      <c r="D835" s="1" t="s">
        <v>796</v>
      </c>
      <c r="E835" s="2">
        <v>224</v>
      </c>
      <c r="F835" s="2">
        <v>6</v>
      </c>
      <c r="G835" s="2">
        <v>0</v>
      </c>
      <c r="H835" s="2">
        <v>0</v>
      </c>
      <c r="I835" s="75">
        <v>0</v>
      </c>
      <c r="J835">
        <v>5</v>
      </c>
      <c r="K835">
        <v>0</v>
      </c>
      <c r="L835">
        <v>0</v>
      </c>
      <c r="M835">
        <v>0</v>
      </c>
      <c r="N835">
        <v>15</v>
      </c>
      <c r="O835">
        <v>0</v>
      </c>
      <c r="P835">
        <v>0</v>
      </c>
      <c r="Q835">
        <v>0</v>
      </c>
      <c r="R835" s="2">
        <v>95</v>
      </c>
      <c r="S835" s="2">
        <v>0</v>
      </c>
      <c r="T835" s="2">
        <v>0</v>
      </c>
      <c r="U835" s="75">
        <v>0</v>
      </c>
      <c r="V835" s="2">
        <v>8</v>
      </c>
      <c r="W835" s="2">
        <v>0</v>
      </c>
      <c r="X835" s="2">
        <v>0</v>
      </c>
      <c r="Y835" s="75">
        <v>0</v>
      </c>
      <c r="Z835" s="2">
        <v>23</v>
      </c>
      <c r="AA835" s="2">
        <v>0</v>
      </c>
      <c r="AB835" s="2">
        <v>0</v>
      </c>
      <c r="AC835" s="75">
        <v>0</v>
      </c>
      <c r="AD835" s="2">
        <v>5727</v>
      </c>
      <c r="AE835" s="3">
        <f t="shared" si="13"/>
        <v>3.9112973633665095E-2</v>
      </c>
      <c r="AF835" s="1">
        <v>0</v>
      </c>
      <c r="AG835" s="1" t="s">
        <v>40</v>
      </c>
      <c r="AH835" s="1" t="s">
        <v>45</v>
      </c>
      <c r="AI835" s="1">
        <v>3.28</v>
      </c>
      <c r="AJ835" s="1">
        <v>0</v>
      </c>
      <c r="AK835" s="1" t="s">
        <v>46</v>
      </c>
      <c r="AL835" s="1">
        <v>1</v>
      </c>
      <c r="AM835" s="1">
        <v>5</v>
      </c>
      <c r="AN835" s="1">
        <v>0</v>
      </c>
    </row>
    <row r="836" spans="1:40" hidden="1" x14ac:dyDescent="0.25">
      <c r="A836" s="1">
        <v>54874</v>
      </c>
      <c r="B836" s="1" t="s">
        <v>833</v>
      </c>
      <c r="C836" s="1">
        <v>54</v>
      </c>
      <c r="D836" s="1" t="s">
        <v>796</v>
      </c>
      <c r="E836" s="2">
        <v>7337</v>
      </c>
      <c r="F836" s="2">
        <v>165</v>
      </c>
      <c r="G836" s="2">
        <v>0</v>
      </c>
      <c r="H836" s="2">
        <v>2</v>
      </c>
      <c r="I836" s="75">
        <v>0</v>
      </c>
      <c r="J836">
        <v>140</v>
      </c>
      <c r="K836">
        <v>0</v>
      </c>
      <c r="L836">
        <v>1</v>
      </c>
      <c r="M836">
        <v>0</v>
      </c>
      <c r="N836">
        <v>571</v>
      </c>
      <c r="O836">
        <v>4</v>
      </c>
      <c r="P836">
        <v>6</v>
      </c>
      <c r="Q836">
        <v>14</v>
      </c>
      <c r="R836" s="2">
        <v>1904</v>
      </c>
      <c r="S836" s="2">
        <v>5</v>
      </c>
      <c r="T836" s="2">
        <v>33</v>
      </c>
      <c r="U836" s="75">
        <v>43</v>
      </c>
      <c r="V836" s="2">
        <v>678</v>
      </c>
      <c r="W836" s="2">
        <v>0</v>
      </c>
      <c r="X836" s="2">
        <v>7</v>
      </c>
      <c r="Y836" s="75">
        <v>16</v>
      </c>
      <c r="Z836" s="2">
        <v>377</v>
      </c>
      <c r="AA836" s="2">
        <v>0</v>
      </c>
      <c r="AB836" s="2">
        <v>6</v>
      </c>
      <c r="AC836" s="75">
        <v>11</v>
      </c>
      <c r="AD836" s="2">
        <v>116221</v>
      </c>
      <c r="AE836" s="3">
        <f t="shared" si="13"/>
        <v>6.3129726985656637E-2</v>
      </c>
      <c r="AF836" s="1">
        <v>0</v>
      </c>
      <c r="AG836" s="1" t="s">
        <v>44</v>
      </c>
      <c r="AH836" s="1" t="s">
        <v>41</v>
      </c>
      <c r="AI836" s="1">
        <v>3.28</v>
      </c>
      <c r="AJ836" s="1">
        <v>0</v>
      </c>
      <c r="AK836" s="1" t="s">
        <v>46</v>
      </c>
      <c r="AL836" s="1">
        <v>49</v>
      </c>
      <c r="AM836" s="1">
        <v>41</v>
      </c>
      <c r="AN836" s="1">
        <v>1</v>
      </c>
    </row>
    <row r="837" spans="1:40" x14ac:dyDescent="0.25">
      <c r="A837" s="1">
        <f>C837</f>
        <v>54</v>
      </c>
      <c r="B837" s="1" t="s">
        <v>171</v>
      </c>
      <c r="C837" s="1">
        <f>C836</f>
        <v>54</v>
      </c>
      <c r="D837" s="1" t="str">
        <f>D836</f>
        <v>Norte de Santander</v>
      </c>
      <c r="E837" s="2">
        <v>247601</v>
      </c>
      <c r="F837" s="2">
        <v>6329</v>
      </c>
      <c r="G837" s="2">
        <v>29</v>
      </c>
      <c r="H837" s="2">
        <v>82</v>
      </c>
      <c r="I837" s="2">
        <v>64</v>
      </c>
      <c r="J837" s="2">
        <v>4392</v>
      </c>
      <c r="K837" s="2">
        <v>1</v>
      </c>
      <c r="L837" s="2">
        <v>21</v>
      </c>
      <c r="M837" s="2">
        <v>19</v>
      </c>
      <c r="N837" s="2">
        <v>49632</v>
      </c>
      <c r="O837" s="2">
        <v>46</v>
      </c>
      <c r="P837" s="2">
        <v>345</v>
      </c>
      <c r="Q837" s="2">
        <v>553</v>
      </c>
      <c r="R837" s="2">
        <v>116158</v>
      </c>
      <c r="S837" s="2">
        <v>145</v>
      </c>
      <c r="T837" s="2">
        <v>1033</v>
      </c>
      <c r="U837" s="2">
        <v>1512</v>
      </c>
      <c r="V837" s="2">
        <v>27128</v>
      </c>
      <c r="W837" s="2">
        <v>32</v>
      </c>
      <c r="X837" s="2">
        <v>202</v>
      </c>
      <c r="Y837" s="2">
        <v>317</v>
      </c>
      <c r="Z837" s="2">
        <v>22241</v>
      </c>
      <c r="AA837" s="2">
        <v>16</v>
      </c>
      <c r="AB837" s="2">
        <v>223</v>
      </c>
      <c r="AC837" s="2">
        <v>411</v>
      </c>
      <c r="AD837" s="2">
        <v>1709570</v>
      </c>
      <c r="AE837" s="3">
        <f t="shared" si="13"/>
        <v>0.14483232625747994</v>
      </c>
      <c r="AF837" s="1">
        <f>SUM(AF797:AF836)</f>
        <v>2</v>
      </c>
      <c r="AG837" s="1" t="s">
        <v>44</v>
      </c>
      <c r="AH837" s="1" t="s">
        <v>41</v>
      </c>
      <c r="AI837" s="1">
        <v>3.28</v>
      </c>
      <c r="AJ837" s="1">
        <v>1</v>
      </c>
      <c r="AK837" s="1" t="s">
        <v>172</v>
      </c>
      <c r="AL837" s="1">
        <v>2213</v>
      </c>
      <c r="AM837" s="1">
        <v>5511</v>
      </c>
      <c r="AN837" s="1">
        <v>13</v>
      </c>
    </row>
    <row r="838" spans="1:40" hidden="1" x14ac:dyDescent="0.25">
      <c r="A838" s="1">
        <v>63001</v>
      </c>
      <c r="B838" s="1" t="s">
        <v>61</v>
      </c>
      <c r="C838" s="1">
        <v>63</v>
      </c>
      <c r="D838" s="1" t="s">
        <v>834</v>
      </c>
      <c r="E838" s="2">
        <v>21163</v>
      </c>
      <c r="F838" s="2">
        <v>356</v>
      </c>
      <c r="G838" s="2">
        <v>1</v>
      </c>
      <c r="H838" s="2">
        <v>13</v>
      </c>
      <c r="I838" s="75">
        <v>26</v>
      </c>
      <c r="J838">
        <v>288</v>
      </c>
      <c r="K838">
        <v>0</v>
      </c>
      <c r="L838">
        <v>18</v>
      </c>
      <c r="M838">
        <v>40</v>
      </c>
      <c r="N838">
        <v>1417</v>
      </c>
      <c r="O838">
        <v>1</v>
      </c>
      <c r="P838">
        <v>312</v>
      </c>
      <c r="Q838">
        <v>513</v>
      </c>
      <c r="R838" s="2">
        <v>4258</v>
      </c>
      <c r="S838" s="2">
        <v>3</v>
      </c>
      <c r="T838" s="2">
        <v>562</v>
      </c>
      <c r="U838" s="75">
        <v>834</v>
      </c>
      <c r="V838" s="2">
        <v>1642</v>
      </c>
      <c r="W838" s="2">
        <v>0</v>
      </c>
      <c r="X838" s="2">
        <v>155</v>
      </c>
      <c r="Y838" s="75">
        <v>288</v>
      </c>
      <c r="Z838" s="2">
        <v>1738</v>
      </c>
      <c r="AA838" s="2">
        <v>0</v>
      </c>
      <c r="AB838" s="2">
        <v>243</v>
      </c>
      <c r="AC838" s="75">
        <v>340</v>
      </c>
      <c r="AD838" s="69">
        <v>309474</v>
      </c>
      <c r="AE838" s="3">
        <f t="shared" si="13"/>
        <v>6.8383773758053989E-2</v>
      </c>
      <c r="AF838" s="1">
        <v>0</v>
      </c>
      <c r="AG838" s="1" t="s">
        <v>44</v>
      </c>
      <c r="AH838" s="1" t="s">
        <v>45</v>
      </c>
      <c r="AI838" s="1">
        <v>2.8</v>
      </c>
      <c r="AJ838" s="1">
        <v>1</v>
      </c>
      <c r="AK838" s="1" t="s">
        <v>42</v>
      </c>
      <c r="AL838" s="1">
        <v>143</v>
      </c>
      <c r="AM838" s="1">
        <v>242</v>
      </c>
      <c r="AN838" s="1">
        <v>1</v>
      </c>
    </row>
    <row r="839" spans="1:40" hidden="1" x14ac:dyDescent="0.25">
      <c r="A839" s="1">
        <v>63111</v>
      </c>
      <c r="B839" s="1" t="s">
        <v>253</v>
      </c>
      <c r="C839" s="1">
        <v>63</v>
      </c>
      <c r="D839" s="1" t="s">
        <v>834</v>
      </c>
      <c r="E839" s="2">
        <v>358</v>
      </c>
      <c r="F839" s="2">
        <v>6</v>
      </c>
      <c r="G839" s="2">
        <v>0</v>
      </c>
      <c r="H839" s="2">
        <v>0</v>
      </c>
      <c r="I839" s="75">
        <v>0</v>
      </c>
      <c r="J839">
        <v>3</v>
      </c>
      <c r="K839">
        <v>0</v>
      </c>
      <c r="L839">
        <v>1</v>
      </c>
      <c r="M839">
        <v>0</v>
      </c>
      <c r="N839">
        <v>19</v>
      </c>
      <c r="O839">
        <v>0</v>
      </c>
      <c r="P839">
        <v>19</v>
      </c>
      <c r="Q839">
        <v>0</v>
      </c>
      <c r="R839" s="2">
        <v>104</v>
      </c>
      <c r="S839" s="2">
        <v>0</v>
      </c>
      <c r="T839" s="2">
        <v>38</v>
      </c>
      <c r="U839" s="75">
        <v>1</v>
      </c>
      <c r="V839" s="2">
        <v>32</v>
      </c>
      <c r="W839" s="2">
        <v>0</v>
      </c>
      <c r="X839" s="2">
        <v>11</v>
      </c>
      <c r="Y839" s="75">
        <v>0</v>
      </c>
      <c r="Z839" s="2">
        <v>34</v>
      </c>
      <c r="AA839" s="2">
        <v>0</v>
      </c>
      <c r="AB839" s="2">
        <v>13</v>
      </c>
      <c r="AC839" s="75">
        <v>0</v>
      </c>
      <c r="AD839" s="69">
        <v>3237</v>
      </c>
      <c r="AE839" s="3">
        <f t="shared" si="13"/>
        <v>0.11059623107815879</v>
      </c>
      <c r="AF839" s="1">
        <v>0</v>
      </c>
      <c r="AG839" s="1" t="s">
        <v>44</v>
      </c>
      <c r="AH839" s="1" t="s">
        <v>45</v>
      </c>
      <c r="AI839" s="1">
        <v>2.8</v>
      </c>
      <c r="AJ839" s="1">
        <v>0</v>
      </c>
      <c r="AK839" s="1" t="s">
        <v>46</v>
      </c>
      <c r="AL839" s="1">
        <v>1</v>
      </c>
      <c r="AM839" s="1">
        <v>1</v>
      </c>
      <c r="AN839" s="1">
        <v>0</v>
      </c>
    </row>
    <row r="840" spans="1:40" hidden="1" x14ac:dyDescent="0.25">
      <c r="A840" s="1">
        <v>63130</v>
      </c>
      <c r="B840" s="1" t="s">
        <v>835</v>
      </c>
      <c r="C840" s="1">
        <v>63</v>
      </c>
      <c r="D840" s="1" t="s">
        <v>834</v>
      </c>
      <c r="E840" s="2">
        <v>6684</v>
      </c>
      <c r="F840" s="2">
        <v>143</v>
      </c>
      <c r="G840" s="2">
        <v>0</v>
      </c>
      <c r="H840" s="2">
        <v>2</v>
      </c>
      <c r="I840" s="75">
        <v>4</v>
      </c>
      <c r="J840">
        <v>115</v>
      </c>
      <c r="K840">
        <v>0</v>
      </c>
      <c r="L840">
        <v>6</v>
      </c>
      <c r="M840">
        <v>2</v>
      </c>
      <c r="N840">
        <v>548</v>
      </c>
      <c r="O840">
        <v>4</v>
      </c>
      <c r="P840">
        <v>53</v>
      </c>
      <c r="Q840">
        <v>31</v>
      </c>
      <c r="R840" s="2">
        <v>1902</v>
      </c>
      <c r="S840" s="2">
        <v>6</v>
      </c>
      <c r="T840" s="2">
        <v>111</v>
      </c>
      <c r="U840" s="75">
        <v>64</v>
      </c>
      <c r="V840" s="2">
        <v>683</v>
      </c>
      <c r="W840" s="2">
        <v>0</v>
      </c>
      <c r="X840" s="2">
        <v>16</v>
      </c>
      <c r="Y840" s="75">
        <v>12</v>
      </c>
      <c r="Z840" s="2">
        <v>534</v>
      </c>
      <c r="AA840" s="2">
        <v>0</v>
      </c>
      <c r="AB840" s="2">
        <v>11</v>
      </c>
      <c r="AC840" s="75">
        <v>28</v>
      </c>
      <c r="AD840" s="69">
        <v>76398</v>
      </c>
      <c r="AE840" s="3">
        <f t="shared" si="13"/>
        <v>8.7489201287991827E-2</v>
      </c>
      <c r="AF840" s="1">
        <v>0</v>
      </c>
      <c r="AG840" s="1" t="s">
        <v>44</v>
      </c>
      <c r="AH840" s="1" t="s">
        <v>45</v>
      </c>
      <c r="AI840" s="1">
        <v>2.8</v>
      </c>
      <c r="AJ840" s="1">
        <v>0</v>
      </c>
      <c r="AK840" s="1" t="s">
        <v>46</v>
      </c>
      <c r="AL840" s="1">
        <v>19</v>
      </c>
      <c r="AM840" s="1">
        <v>20</v>
      </c>
      <c r="AN840" s="1">
        <v>0</v>
      </c>
    </row>
    <row r="841" spans="1:40" hidden="1" x14ac:dyDescent="0.25">
      <c r="A841" s="1">
        <v>63190</v>
      </c>
      <c r="B841" s="1" t="s">
        <v>836</v>
      </c>
      <c r="C841" s="1">
        <v>63</v>
      </c>
      <c r="D841" s="1" t="s">
        <v>834</v>
      </c>
      <c r="E841" s="2">
        <v>2014</v>
      </c>
      <c r="F841" s="2">
        <v>28</v>
      </c>
      <c r="G841" s="2">
        <v>0</v>
      </c>
      <c r="H841" s="2">
        <v>0</v>
      </c>
      <c r="I841" s="75">
        <v>0</v>
      </c>
      <c r="J841">
        <v>26</v>
      </c>
      <c r="K841">
        <v>0</v>
      </c>
      <c r="L841">
        <v>0</v>
      </c>
      <c r="M841">
        <v>0</v>
      </c>
      <c r="N841">
        <v>99</v>
      </c>
      <c r="O841">
        <v>1</v>
      </c>
      <c r="P841">
        <v>5</v>
      </c>
      <c r="Q841">
        <v>11</v>
      </c>
      <c r="R841" s="2">
        <v>393</v>
      </c>
      <c r="S841" s="2">
        <v>1</v>
      </c>
      <c r="T841" s="2">
        <v>8</v>
      </c>
      <c r="U841" s="75">
        <v>23</v>
      </c>
      <c r="V841" s="2">
        <v>145</v>
      </c>
      <c r="W841" s="2">
        <v>2</v>
      </c>
      <c r="X841" s="2">
        <v>10</v>
      </c>
      <c r="Y841" s="75">
        <v>7</v>
      </c>
      <c r="Z841" s="2">
        <v>97</v>
      </c>
      <c r="AA841" s="2">
        <v>0</v>
      </c>
      <c r="AB841" s="2">
        <v>6</v>
      </c>
      <c r="AC841" s="75">
        <v>4</v>
      </c>
      <c r="AD841" s="69">
        <v>29650</v>
      </c>
      <c r="AE841" s="3">
        <f t="shared" si="13"/>
        <v>6.7925801011804385E-2</v>
      </c>
      <c r="AF841" s="1">
        <v>0</v>
      </c>
      <c r="AG841" s="1" t="s">
        <v>40</v>
      </c>
      <c r="AH841" s="1" t="s">
        <v>45</v>
      </c>
      <c r="AI841" s="1">
        <v>2.8</v>
      </c>
      <c r="AJ841" s="1">
        <v>0</v>
      </c>
      <c r="AK841" s="1" t="s">
        <v>46</v>
      </c>
      <c r="AL841" s="1">
        <v>2</v>
      </c>
      <c r="AM841" s="1">
        <v>2</v>
      </c>
      <c r="AN841" s="1">
        <v>0</v>
      </c>
    </row>
    <row r="842" spans="1:40" hidden="1" x14ac:dyDescent="0.25">
      <c r="A842" s="1">
        <v>63212</v>
      </c>
      <c r="B842" s="1" t="s">
        <v>208</v>
      </c>
      <c r="C842" s="1">
        <v>63</v>
      </c>
      <c r="D842" s="1" t="s">
        <v>834</v>
      </c>
      <c r="E842" s="2">
        <v>1455</v>
      </c>
      <c r="F842" s="2">
        <v>19</v>
      </c>
      <c r="G842" s="2">
        <v>0</v>
      </c>
      <c r="H842" s="2">
        <v>1</v>
      </c>
      <c r="I842" s="75">
        <v>0</v>
      </c>
      <c r="J842">
        <v>30</v>
      </c>
      <c r="K842">
        <v>0</v>
      </c>
      <c r="L842">
        <v>1</v>
      </c>
      <c r="M842">
        <v>0</v>
      </c>
      <c r="N842">
        <v>194</v>
      </c>
      <c r="O842">
        <v>0</v>
      </c>
      <c r="P842">
        <v>16</v>
      </c>
      <c r="Q842">
        <v>18</v>
      </c>
      <c r="R842" s="2">
        <v>617</v>
      </c>
      <c r="S842" s="2">
        <v>0</v>
      </c>
      <c r="T842" s="2">
        <v>34</v>
      </c>
      <c r="U842" s="75">
        <v>30</v>
      </c>
      <c r="V842" s="2">
        <v>141</v>
      </c>
      <c r="W842" s="2">
        <v>0</v>
      </c>
      <c r="X842" s="2">
        <v>8</v>
      </c>
      <c r="Y842" s="75">
        <v>18</v>
      </c>
      <c r="Z842" s="2">
        <v>95</v>
      </c>
      <c r="AA842" s="2">
        <v>0</v>
      </c>
      <c r="AB842" s="2">
        <v>7</v>
      </c>
      <c r="AC842" s="75">
        <v>5</v>
      </c>
      <c r="AD842" s="69">
        <v>5934</v>
      </c>
      <c r="AE842" s="3">
        <f t="shared" si="13"/>
        <v>0.24519716885743176</v>
      </c>
      <c r="AF842" s="1">
        <v>0</v>
      </c>
      <c r="AG842" s="1" t="s">
        <v>40</v>
      </c>
      <c r="AH842" s="1" t="s">
        <v>45</v>
      </c>
      <c r="AI842" s="1">
        <v>2.8</v>
      </c>
      <c r="AJ842" s="1">
        <v>0</v>
      </c>
      <c r="AK842" s="1" t="s">
        <v>46</v>
      </c>
      <c r="AL842" s="1">
        <v>1</v>
      </c>
      <c r="AM842" s="1">
        <v>10</v>
      </c>
      <c r="AN842" s="1">
        <v>0</v>
      </c>
    </row>
    <row r="843" spans="1:40" hidden="1" x14ac:dyDescent="0.25">
      <c r="A843" s="1">
        <v>63272</v>
      </c>
      <c r="B843" s="1" t="s">
        <v>837</v>
      </c>
      <c r="C843" s="1">
        <v>63</v>
      </c>
      <c r="D843" s="1" t="s">
        <v>834</v>
      </c>
      <c r="E843" s="2">
        <v>930</v>
      </c>
      <c r="F843" s="2">
        <v>19</v>
      </c>
      <c r="G843" s="2">
        <v>0</v>
      </c>
      <c r="H843" s="2">
        <v>0</v>
      </c>
      <c r="I843" s="75">
        <v>1</v>
      </c>
      <c r="J843">
        <v>11</v>
      </c>
      <c r="K843">
        <v>0</v>
      </c>
      <c r="L843">
        <v>0</v>
      </c>
      <c r="M843">
        <v>0</v>
      </c>
      <c r="N843">
        <v>68</v>
      </c>
      <c r="O843">
        <v>0</v>
      </c>
      <c r="P843">
        <v>7</v>
      </c>
      <c r="Q843">
        <v>1</v>
      </c>
      <c r="R843" s="2">
        <v>207</v>
      </c>
      <c r="S843" s="2">
        <v>0</v>
      </c>
      <c r="T843" s="2">
        <v>8</v>
      </c>
      <c r="U843" s="75">
        <v>11</v>
      </c>
      <c r="V843" s="2">
        <v>68</v>
      </c>
      <c r="W843" s="2">
        <v>0</v>
      </c>
      <c r="X843" s="2">
        <v>0</v>
      </c>
      <c r="Y843" s="75">
        <v>11</v>
      </c>
      <c r="Z843" s="2">
        <v>113</v>
      </c>
      <c r="AA843" s="2">
        <v>0</v>
      </c>
      <c r="AB843" s="2">
        <v>3</v>
      </c>
      <c r="AC843" s="75">
        <v>9</v>
      </c>
      <c r="AD843" s="69">
        <v>12654</v>
      </c>
      <c r="AE843" s="3">
        <f t="shared" si="13"/>
        <v>7.349454717875771E-2</v>
      </c>
      <c r="AF843" s="1">
        <v>0</v>
      </c>
      <c r="AG843" s="1" t="s">
        <v>40</v>
      </c>
      <c r="AH843" s="1" t="s">
        <v>45</v>
      </c>
      <c r="AI843" s="1">
        <v>2.8</v>
      </c>
      <c r="AJ843" s="1">
        <v>0</v>
      </c>
      <c r="AK843" s="1" t="s">
        <v>46</v>
      </c>
      <c r="AL843" s="1">
        <v>2</v>
      </c>
      <c r="AM843" s="1">
        <v>9</v>
      </c>
      <c r="AN843" s="1">
        <v>0</v>
      </c>
    </row>
    <row r="844" spans="1:40" hidden="1" x14ac:dyDescent="0.25">
      <c r="A844" s="1">
        <v>63302</v>
      </c>
      <c r="B844" s="1" t="s">
        <v>838</v>
      </c>
      <c r="C844" s="1">
        <v>63</v>
      </c>
      <c r="D844" s="1" t="s">
        <v>834</v>
      </c>
      <c r="E844" s="2">
        <v>2265</v>
      </c>
      <c r="F844" s="2">
        <v>21</v>
      </c>
      <c r="G844" s="2">
        <v>1</v>
      </c>
      <c r="H844" s="2">
        <v>0</v>
      </c>
      <c r="I844" s="75">
        <v>0</v>
      </c>
      <c r="J844">
        <v>20</v>
      </c>
      <c r="K844">
        <v>0</v>
      </c>
      <c r="L844">
        <v>0</v>
      </c>
      <c r="M844">
        <v>0</v>
      </c>
      <c r="N844">
        <v>58</v>
      </c>
      <c r="O844">
        <v>0</v>
      </c>
      <c r="P844">
        <v>6</v>
      </c>
      <c r="Q844">
        <v>15</v>
      </c>
      <c r="R844" s="2">
        <v>461</v>
      </c>
      <c r="S844" s="2">
        <v>0</v>
      </c>
      <c r="T844" s="2">
        <v>26</v>
      </c>
      <c r="U844" s="75">
        <v>26</v>
      </c>
      <c r="V844" s="2">
        <v>145</v>
      </c>
      <c r="W844" s="2">
        <v>0</v>
      </c>
      <c r="X844" s="2">
        <v>1</v>
      </c>
      <c r="Y844" s="75">
        <v>3</v>
      </c>
      <c r="Z844" s="2">
        <v>262</v>
      </c>
      <c r="AA844" s="2">
        <v>0</v>
      </c>
      <c r="AB844" s="2">
        <v>5</v>
      </c>
      <c r="AC844" s="75">
        <v>9</v>
      </c>
      <c r="AD844" s="69">
        <v>7773</v>
      </c>
      <c r="AE844" s="3">
        <f t="shared" si="13"/>
        <v>0.29139328444615981</v>
      </c>
      <c r="AF844" s="1">
        <v>0</v>
      </c>
      <c r="AG844" s="1" t="s">
        <v>44</v>
      </c>
      <c r="AH844" s="1" t="s">
        <v>45</v>
      </c>
      <c r="AI844" s="1">
        <v>2.8</v>
      </c>
      <c r="AJ844" s="1">
        <v>0</v>
      </c>
      <c r="AK844" s="1" t="s">
        <v>46</v>
      </c>
      <c r="AL844" s="1">
        <v>5</v>
      </c>
      <c r="AM844" s="1">
        <v>3</v>
      </c>
      <c r="AN844" s="1">
        <v>1</v>
      </c>
    </row>
    <row r="845" spans="1:40" hidden="1" x14ac:dyDescent="0.25">
      <c r="A845" s="1">
        <v>63401</v>
      </c>
      <c r="B845" s="1" t="s">
        <v>839</v>
      </c>
      <c r="C845" s="1">
        <v>63</v>
      </c>
      <c r="D845" s="1" t="s">
        <v>834</v>
      </c>
      <c r="E845" s="2">
        <v>3953</v>
      </c>
      <c r="F845" s="2">
        <v>72</v>
      </c>
      <c r="G845" s="2">
        <v>0</v>
      </c>
      <c r="H845" s="2">
        <v>9</v>
      </c>
      <c r="I845" s="75">
        <v>3</v>
      </c>
      <c r="J845">
        <v>70</v>
      </c>
      <c r="K845">
        <v>0</v>
      </c>
      <c r="L845">
        <v>5</v>
      </c>
      <c r="M845">
        <v>7</v>
      </c>
      <c r="N845">
        <v>181</v>
      </c>
      <c r="O845">
        <v>0</v>
      </c>
      <c r="P845">
        <v>40</v>
      </c>
      <c r="Q845">
        <v>74</v>
      </c>
      <c r="R845" s="2">
        <v>900</v>
      </c>
      <c r="S845" s="2">
        <v>0</v>
      </c>
      <c r="T845" s="2">
        <v>85</v>
      </c>
      <c r="U845" s="75">
        <v>135</v>
      </c>
      <c r="V845" s="2">
        <v>293</v>
      </c>
      <c r="W845" s="2">
        <v>0</v>
      </c>
      <c r="X845" s="2">
        <v>32</v>
      </c>
      <c r="Y845" s="75">
        <v>43</v>
      </c>
      <c r="Z845" s="2">
        <v>241</v>
      </c>
      <c r="AA845" s="2">
        <v>0</v>
      </c>
      <c r="AB845" s="2">
        <v>33</v>
      </c>
      <c r="AC845" s="75">
        <v>34</v>
      </c>
      <c r="AD845" s="69">
        <v>35189</v>
      </c>
      <c r="AE845" s="3">
        <f t="shared" si="13"/>
        <v>0.11233624143908608</v>
      </c>
      <c r="AF845" s="1">
        <v>0</v>
      </c>
      <c r="AG845" s="1" t="s">
        <v>44</v>
      </c>
      <c r="AH845" s="1" t="s">
        <v>45</v>
      </c>
      <c r="AI845" s="1">
        <v>2.8</v>
      </c>
      <c r="AJ845" s="1">
        <v>0</v>
      </c>
      <c r="AK845" s="1" t="s">
        <v>46</v>
      </c>
      <c r="AL845" s="1">
        <v>11</v>
      </c>
      <c r="AM845" s="1">
        <v>14</v>
      </c>
      <c r="AN845" s="1">
        <v>0</v>
      </c>
    </row>
    <row r="846" spans="1:40" hidden="1" x14ac:dyDescent="0.25">
      <c r="A846" s="1">
        <v>63470</v>
      </c>
      <c r="B846" s="1" t="s">
        <v>840</v>
      </c>
      <c r="C846" s="1">
        <v>63</v>
      </c>
      <c r="D846" s="1" t="s">
        <v>834</v>
      </c>
      <c r="E846" s="2">
        <v>3604</v>
      </c>
      <c r="F846" s="2">
        <v>52</v>
      </c>
      <c r="G846" s="2">
        <v>0</v>
      </c>
      <c r="H846" s="2">
        <v>1</v>
      </c>
      <c r="I846" s="75">
        <v>2</v>
      </c>
      <c r="J846">
        <v>64</v>
      </c>
      <c r="K846">
        <v>0</v>
      </c>
      <c r="L846">
        <v>2</v>
      </c>
      <c r="M846">
        <v>2</v>
      </c>
      <c r="N846">
        <v>230</v>
      </c>
      <c r="O846">
        <v>0</v>
      </c>
      <c r="P846">
        <v>18</v>
      </c>
      <c r="Q846">
        <v>78</v>
      </c>
      <c r="R846" s="2">
        <v>901</v>
      </c>
      <c r="S846" s="2">
        <v>1</v>
      </c>
      <c r="T846" s="2">
        <v>33</v>
      </c>
      <c r="U846" s="75">
        <v>123</v>
      </c>
      <c r="V846" s="2">
        <v>297</v>
      </c>
      <c r="W846" s="2">
        <v>1</v>
      </c>
      <c r="X846" s="2">
        <v>8</v>
      </c>
      <c r="Y846" s="75">
        <v>32</v>
      </c>
      <c r="Z846" s="2">
        <v>305</v>
      </c>
      <c r="AA846" s="2">
        <v>0</v>
      </c>
      <c r="AB846" s="2">
        <v>19</v>
      </c>
      <c r="AC846" s="75">
        <v>19</v>
      </c>
      <c r="AD846" s="69">
        <v>38460</v>
      </c>
      <c r="AE846" s="3">
        <f t="shared" si="13"/>
        <v>9.3707748309932393E-2</v>
      </c>
      <c r="AF846" s="1">
        <v>0</v>
      </c>
      <c r="AG846" s="1" t="s">
        <v>40</v>
      </c>
      <c r="AH846" s="1" t="s">
        <v>45</v>
      </c>
      <c r="AI846" s="1">
        <v>2.8</v>
      </c>
      <c r="AJ846" s="1">
        <v>0</v>
      </c>
      <c r="AK846" s="1" t="s">
        <v>46</v>
      </c>
      <c r="AL846" s="1">
        <v>3</v>
      </c>
      <c r="AM846" s="1">
        <v>39</v>
      </c>
      <c r="AN846" s="1">
        <v>0</v>
      </c>
    </row>
    <row r="847" spans="1:40" hidden="1" x14ac:dyDescent="0.25">
      <c r="A847" s="1">
        <v>63548</v>
      </c>
      <c r="B847" s="1" t="s">
        <v>841</v>
      </c>
      <c r="C847" s="1">
        <v>63</v>
      </c>
      <c r="D847" s="1" t="s">
        <v>834</v>
      </c>
      <c r="E847" s="2">
        <v>1346</v>
      </c>
      <c r="F847" s="2">
        <v>25</v>
      </c>
      <c r="G847" s="2">
        <v>0</v>
      </c>
      <c r="H847" s="2">
        <v>2</v>
      </c>
      <c r="I847" s="75">
        <v>1</v>
      </c>
      <c r="J847">
        <v>17</v>
      </c>
      <c r="K847">
        <v>0</v>
      </c>
      <c r="L847">
        <v>12</v>
      </c>
      <c r="M847">
        <v>0</v>
      </c>
      <c r="N847">
        <v>86</v>
      </c>
      <c r="O847">
        <v>0</v>
      </c>
      <c r="P847">
        <v>60</v>
      </c>
      <c r="Q847">
        <v>0</v>
      </c>
      <c r="R847" s="2">
        <v>315</v>
      </c>
      <c r="S847" s="2">
        <v>1</v>
      </c>
      <c r="T847" s="2">
        <v>101</v>
      </c>
      <c r="U847" s="75">
        <v>9</v>
      </c>
      <c r="V847" s="2">
        <v>100</v>
      </c>
      <c r="W847" s="2">
        <v>0</v>
      </c>
      <c r="X847" s="2">
        <v>21</v>
      </c>
      <c r="Y847" s="75">
        <v>1</v>
      </c>
      <c r="Z847" s="2">
        <v>150</v>
      </c>
      <c r="AA847" s="2">
        <v>0</v>
      </c>
      <c r="AB847" s="2">
        <v>35</v>
      </c>
      <c r="AC847" s="75">
        <v>7</v>
      </c>
      <c r="AD847" s="69">
        <v>5452</v>
      </c>
      <c r="AE847" s="3">
        <f t="shared" si="13"/>
        <v>0.24688187820983126</v>
      </c>
      <c r="AF847" s="1">
        <v>0</v>
      </c>
      <c r="AG847" s="1" t="s">
        <v>40</v>
      </c>
      <c r="AH847" s="1" t="s">
        <v>45</v>
      </c>
      <c r="AI847" s="1">
        <v>2.8</v>
      </c>
      <c r="AJ847" s="1">
        <v>0</v>
      </c>
      <c r="AK847" s="1" t="s">
        <v>46</v>
      </c>
      <c r="AL847" s="1">
        <v>1</v>
      </c>
      <c r="AM847" s="1">
        <v>23</v>
      </c>
      <c r="AN847" s="1">
        <v>0</v>
      </c>
    </row>
    <row r="848" spans="1:40" hidden="1" x14ac:dyDescent="0.25">
      <c r="A848" s="1">
        <v>63594</v>
      </c>
      <c r="B848" s="1" t="s">
        <v>842</v>
      </c>
      <c r="C848" s="1">
        <v>63</v>
      </c>
      <c r="D848" s="1" t="s">
        <v>834</v>
      </c>
      <c r="E848" s="2">
        <v>3119</v>
      </c>
      <c r="F848" s="2">
        <v>61</v>
      </c>
      <c r="G848" s="2">
        <v>0</v>
      </c>
      <c r="H848" s="2">
        <v>1</v>
      </c>
      <c r="I848" s="75">
        <v>1</v>
      </c>
      <c r="J848">
        <v>39</v>
      </c>
      <c r="K848">
        <v>0</v>
      </c>
      <c r="L848">
        <v>2</v>
      </c>
      <c r="M848">
        <v>1</v>
      </c>
      <c r="N848">
        <v>246</v>
      </c>
      <c r="O848">
        <v>0</v>
      </c>
      <c r="P848">
        <v>13</v>
      </c>
      <c r="Q848">
        <v>36</v>
      </c>
      <c r="R848" s="2">
        <v>699</v>
      </c>
      <c r="S848" s="2">
        <v>3</v>
      </c>
      <c r="T848" s="2">
        <v>31</v>
      </c>
      <c r="U848" s="75">
        <v>44</v>
      </c>
      <c r="V848" s="2">
        <v>293</v>
      </c>
      <c r="W848" s="2">
        <v>0</v>
      </c>
      <c r="X848" s="2">
        <v>14</v>
      </c>
      <c r="Y848" s="75">
        <v>15</v>
      </c>
      <c r="Z848" s="2">
        <v>236</v>
      </c>
      <c r="AA848" s="2">
        <v>0</v>
      </c>
      <c r="AB848" s="2">
        <v>12</v>
      </c>
      <c r="AC848" s="75">
        <v>12</v>
      </c>
      <c r="AD848" s="69">
        <v>32040</v>
      </c>
      <c r="AE848" s="3">
        <f t="shared" si="13"/>
        <v>9.7347066167290885E-2</v>
      </c>
      <c r="AF848" s="1">
        <v>0</v>
      </c>
      <c r="AG848" s="1" t="s">
        <v>40</v>
      </c>
      <c r="AH848" s="1" t="s">
        <v>45</v>
      </c>
      <c r="AI848" s="1">
        <v>2.8</v>
      </c>
      <c r="AJ848" s="1">
        <v>0</v>
      </c>
      <c r="AK848" s="1" t="s">
        <v>46</v>
      </c>
      <c r="AL848" s="1">
        <v>15</v>
      </c>
      <c r="AM848" s="1">
        <v>18</v>
      </c>
      <c r="AN848" s="1">
        <v>0</v>
      </c>
    </row>
    <row r="849" spans="1:40" hidden="1" x14ac:dyDescent="0.25">
      <c r="A849" s="1">
        <v>63690</v>
      </c>
      <c r="B849" s="1" t="s">
        <v>843</v>
      </c>
      <c r="C849" s="1">
        <v>63</v>
      </c>
      <c r="D849" s="1" t="s">
        <v>834</v>
      </c>
      <c r="E849" s="2">
        <v>650</v>
      </c>
      <c r="F849" s="2">
        <v>14</v>
      </c>
      <c r="G849" s="2">
        <v>0</v>
      </c>
      <c r="H849" s="2">
        <v>0</v>
      </c>
      <c r="I849" s="75">
        <v>0</v>
      </c>
      <c r="J849">
        <v>7</v>
      </c>
      <c r="K849">
        <v>0</v>
      </c>
      <c r="L849">
        <v>0</v>
      </c>
      <c r="M849">
        <v>0</v>
      </c>
      <c r="N849">
        <v>17</v>
      </c>
      <c r="O849">
        <v>0</v>
      </c>
      <c r="P849">
        <v>0</v>
      </c>
      <c r="Q849">
        <v>0</v>
      </c>
      <c r="R849" s="2">
        <v>180</v>
      </c>
      <c r="S849" s="2">
        <v>0</v>
      </c>
      <c r="T849" s="2">
        <v>4</v>
      </c>
      <c r="U849" s="75">
        <v>1</v>
      </c>
      <c r="V849" s="2">
        <v>70</v>
      </c>
      <c r="W849" s="2">
        <v>0</v>
      </c>
      <c r="X849" s="2">
        <v>0</v>
      </c>
      <c r="Y849" s="75">
        <v>0</v>
      </c>
      <c r="Z849" s="2">
        <v>52</v>
      </c>
      <c r="AA849" s="2">
        <v>0</v>
      </c>
      <c r="AB849" s="2">
        <v>1</v>
      </c>
      <c r="AC849" s="75">
        <v>0</v>
      </c>
      <c r="AD849" s="69">
        <v>9787</v>
      </c>
      <c r="AE849" s="3">
        <f t="shared" si="13"/>
        <v>6.6414631654235209E-2</v>
      </c>
      <c r="AF849" s="1">
        <v>0</v>
      </c>
      <c r="AG849" s="1" t="s">
        <v>40</v>
      </c>
      <c r="AH849" s="1" t="s">
        <v>45</v>
      </c>
      <c r="AI849" s="1">
        <v>2.8</v>
      </c>
      <c r="AJ849" s="1">
        <v>0</v>
      </c>
      <c r="AK849" s="1" t="s">
        <v>46</v>
      </c>
      <c r="AL849" s="1">
        <v>2</v>
      </c>
      <c r="AM849" s="1">
        <v>2</v>
      </c>
      <c r="AN849" s="1">
        <v>0</v>
      </c>
    </row>
    <row r="850" spans="1:40" x14ac:dyDescent="0.25">
      <c r="A850" s="1">
        <f>C850</f>
        <v>63</v>
      </c>
      <c r="B850" s="1" t="s">
        <v>171</v>
      </c>
      <c r="C850" s="1">
        <f>C849</f>
        <v>63</v>
      </c>
      <c r="D850" s="1" t="str">
        <f>D849</f>
        <v>Quindío</v>
      </c>
      <c r="E850" s="2">
        <v>47541</v>
      </c>
      <c r="F850" s="2">
        <v>816</v>
      </c>
      <c r="G850" s="2">
        <v>2</v>
      </c>
      <c r="H850" s="2">
        <v>29</v>
      </c>
      <c r="I850" s="2">
        <v>38</v>
      </c>
      <c r="J850" s="2">
        <v>402</v>
      </c>
      <c r="K850" s="2">
        <v>0</v>
      </c>
      <c r="L850" s="2">
        <v>29</v>
      </c>
      <c r="M850" s="2">
        <v>12</v>
      </c>
      <c r="N850" s="2">
        <v>3163</v>
      </c>
      <c r="O850" s="2">
        <v>6</v>
      </c>
      <c r="P850" s="2">
        <v>549</v>
      </c>
      <c r="Q850" s="2">
        <v>777</v>
      </c>
      <c r="R850" s="2">
        <v>10937</v>
      </c>
      <c r="S850" s="2">
        <v>15</v>
      </c>
      <c r="T850" s="2">
        <v>1041</v>
      </c>
      <c r="U850" s="2">
        <v>1301</v>
      </c>
      <c r="V850" s="2">
        <v>3909</v>
      </c>
      <c r="W850" s="2">
        <v>3</v>
      </c>
      <c r="X850" s="2">
        <v>276</v>
      </c>
      <c r="Y850" s="2">
        <v>430</v>
      </c>
      <c r="Z850" s="2">
        <v>3857</v>
      </c>
      <c r="AA850" s="2">
        <v>0</v>
      </c>
      <c r="AB850" s="2">
        <v>388</v>
      </c>
      <c r="AC850" s="2">
        <v>467</v>
      </c>
      <c r="AD850" s="2">
        <v>566048</v>
      </c>
      <c r="AE850" s="3">
        <f t="shared" si="13"/>
        <v>8.3987577025269947E-2</v>
      </c>
      <c r="AF850" s="1">
        <f>SUM(AF838:AF849)</f>
        <v>0</v>
      </c>
      <c r="AG850" s="1" t="s">
        <v>44</v>
      </c>
      <c r="AH850" s="1" t="s">
        <v>45</v>
      </c>
      <c r="AI850" s="1">
        <v>2.8</v>
      </c>
      <c r="AJ850" s="1">
        <v>1</v>
      </c>
      <c r="AK850" s="1" t="s">
        <v>172</v>
      </c>
      <c r="AL850" s="1">
        <v>205</v>
      </c>
      <c r="AM850" s="1">
        <v>383</v>
      </c>
      <c r="AN850" s="1">
        <v>2</v>
      </c>
    </row>
    <row r="851" spans="1:40" hidden="1" x14ac:dyDescent="0.25">
      <c r="A851" s="1">
        <v>66001</v>
      </c>
      <c r="B851" s="1" t="s">
        <v>844</v>
      </c>
      <c r="C851" s="1">
        <v>66</v>
      </c>
      <c r="D851" s="1" t="s">
        <v>383</v>
      </c>
      <c r="E851" s="2">
        <v>43641</v>
      </c>
      <c r="F851" s="2">
        <v>677</v>
      </c>
      <c r="G851" s="2">
        <v>1</v>
      </c>
      <c r="H851" s="2">
        <v>44</v>
      </c>
      <c r="I851" s="75">
        <v>103</v>
      </c>
      <c r="J851">
        <v>539</v>
      </c>
      <c r="K851">
        <v>0</v>
      </c>
      <c r="L851">
        <v>46</v>
      </c>
      <c r="M851">
        <v>82</v>
      </c>
      <c r="N851">
        <v>1815</v>
      </c>
      <c r="O851">
        <v>3</v>
      </c>
      <c r="P851">
        <v>433</v>
      </c>
      <c r="Q851">
        <v>1150</v>
      </c>
      <c r="R851" s="2">
        <v>7399</v>
      </c>
      <c r="S851" s="2">
        <v>9</v>
      </c>
      <c r="T851" s="2">
        <v>850</v>
      </c>
      <c r="U851" s="75">
        <v>1998</v>
      </c>
      <c r="V851" s="2">
        <v>2852</v>
      </c>
      <c r="W851" s="2">
        <v>8</v>
      </c>
      <c r="X851" s="2">
        <v>271</v>
      </c>
      <c r="Y851" s="75">
        <v>653</v>
      </c>
      <c r="Z851" s="2">
        <v>1958</v>
      </c>
      <c r="AA851" s="2">
        <v>1</v>
      </c>
      <c r="AB851" s="2">
        <v>265</v>
      </c>
      <c r="AC851" s="75">
        <v>573</v>
      </c>
      <c r="AD851" s="2">
        <v>482483</v>
      </c>
      <c r="AE851" s="3">
        <f t="shared" si="13"/>
        <v>9.0450855263294244E-2</v>
      </c>
      <c r="AF851" s="1">
        <v>1</v>
      </c>
      <c r="AG851" s="1" t="s">
        <v>44</v>
      </c>
      <c r="AH851" s="1" t="s">
        <v>45</v>
      </c>
      <c r="AI851" s="1">
        <v>2.88</v>
      </c>
      <c r="AJ851" s="1">
        <v>1</v>
      </c>
      <c r="AK851" s="1" t="s">
        <v>42</v>
      </c>
      <c r="AL851" s="1">
        <v>133</v>
      </c>
      <c r="AM851" s="1">
        <v>384</v>
      </c>
      <c r="AN851" s="1">
        <v>0</v>
      </c>
    </row>
    <row r="852" spans="1:40" hidden="1" x14ac:dyDescent="0.25">
      <c r="A852" s="1">
        <v>66045</v>
      </c>
      <c r="B852" s="1" t="s">
        <v>845</v>
      </c>
      <c r="C852" s="1">
        <v>66</v>
      </c>
      <c r="D852" s="1" t="s">
        <v>383</v>
      </c>
      <c r="E852" s="2">
        <v>2070</v>
      </c>
      <c r="F852" s="2">
        <v>21</v>
      </c>
      <c r="G852" s="2">
        <v>0</v>
      </c>
      <c r="H852" s="2">
        <v>2</v>
      </c>
      <c r="I852" s="75">
        <v>0</v>
      </c>
      <c r="J852">
        <v>37</v>
      </c>
      <c r="K852">
        <v>0</v>
      </c>
      <c r="L852">
        <v>4</v>
      </c>
      <c r="M852">
        <v>0</v>
      </c>
      <c r="N852">
        <v>132</v>
      </c>
      <c r="O852">
        <v>1</v>
      </c>
      <c r="P852">
        <v>133</v>
      </c>
      <c r="Q852">
        <v>18</v>
      </c>
      <c r="R852" s="2">
        <v>631</v>
      </c>
      <c r="S852" s="2">
        <v>0</v>
      </c>
      <c r="T852" s="2">
        <v>182</v>
      </c>
      <c r="U852" s="75">
        <v>33</v>
      </c>
      <c r="V852" s="2">
        <v>197</v>
      </c>
      <c r="W852" s="2">
        <v>0</v>
      </c>
      <c r="X852" s="2">
        <v>74</v>
      </c>
      <c r="Y852" s="75">
        <v>2</v>
      </c>
      <c r="Z852" s="2">
        <v>266</v>
      </c>
      <c r="AA852" s="2">
        <v>1</v>
      </c>
      <c r="AB852" s="2">
        <v>68</v>
      </c>
      <c r="AC852" s="75">
        <v>18</v>
      </c>
      <c r="AD852" s="2">
        <v>12637</v>
      </c>
      <c r="AE852" s="3">
        <f t="shared" si="13"/>
        <v>0.16380470048270951</v>
      </c>
      <c r="AF852" s="1">
        <v>0</v>
      </c>
      <c r="AG852" s="1" t="s">
        <v>44</v>
      </c>
      <c r="AH852" s="1" t="s">
        <v>45</v>
      </c>
      <c r="AI852" s="1">
        <v>2.88</v>
      </c>
      <c r="AJ852" s="1">
        <v>0</v>
      </c>
      <c r="AK852" s="1" t="s">
        <v>46</v>
      </c>
      <c r="AL852" s="1">
        <v>12</v>
      </c>
      <c r="AM852" s="1">
        <v>15</v>
      </c>
      <c r="AN852" s="1">
        <v>1</v>
      </c>
    </row>
    <row r="853" spans="1:40" hidden="1" x14ac:dyDescent="0.25">
      <c r="A853" s="1">
        <v>66075</v>
      </c>
      <c r="B853" s="1" t="s">
        <v>410</v>
      </c>
      <c r="C853" s="1">
        <v>66</v>
      </c>
      <c r="D853" s="1" t="s">
        <v>383</v>
      </c>
      <c r="E853" s="2">
        <v>1086</v>
      </c>
      <c r="F853" s="2">
        <v>17</v>
      </c>
      <c r="G853" s="2">
        <v>0</v>
      </c>
      <c r="H853" s="2">
        <v>2</v>
      </c>
      <c r="I853" s="75">
        <v>0</v>
      </c>
      <c r="J853">
        <v>15</v>
      </c>
      <c r="K853">
        <v>0</v>
      </c>
      <c r="L853">
        <v>7</v>
      </c>
      <c r="M853">
        <v>0</v>
      </c>
      <c r="N853">
        <v>181</v>
      </c>
      <c r="O853">
        <v>0</v>
      </c>
      <c r="P853">
        <v>54</v>
      </c>
      <c r="Q853">
        <v>9</v>
      </c>
      <c r="R853" s="2">
        <v>369</v>
      </c>
      <c r="S853" s="2">
        <v>0</v>
      </c>
      <c r="T853" s="2">
        <v>72</v>
      </c>
      <c r="U853" s="75">
        <v>18</v>
      </c>
      <c r="V853" s="2">
        <v>80</v>
      </c>
      <c r="W853" s="2">
        <v>0</v>
      </c>
      <c r="X853" s="2">
        <v>20</v>
      </c>
      <c r="Y853" s="75">
        <v>7</v>
      </c>
      <c r="Z853" s="2">
        <v>167</v>
      </c>
      <c r="AA853" s="2">
        <v>0</v>
      </c>
      <c r="AB853" s="2">
        <v>39</v>
      </c>
      <c r="AC853" s="75">
        <v>4</v>
      </c>
      <c r="AD853" s="2">
        <v>6528</v>
      </c>
      <c r="AE853" s="3">
        <f t="shared" si="13"/>
        <v>0.16636029411764705</v>
      </c>
      <c r="AF853" s="1">
        <v>0</v>
      </c>
      <c r="AG853" s="1" t="s">
        <v>40</v>
      </c>
      <c r="AH853" s="1" t="s">
        <v>45</v>
      </c>
      <c r="AI853" s="1">
        <v>2.88</v>
      </c>
      <c r="AJ853" s="1">
        <v>0</v>
      </c>
      <c r="AK853" s="1" t="s">
        <v>46</v>
      </c>
      <c r="AL853" s="1">
        <v>2</v>
      </c>
      <c r="AM853" s="1">
        <v>6</v>
      </c>
      <c r="AN853" s="1">
        <v>0</v>
      </c>
    </row>
    <row r="854" spans="1:40" hidden="1" x14ac:dyDescent="0.25">
      <c r="A854" s="1">
        <v>66088</v>
      </c>
      <c r="B854" s="1" t="s">
        <v>846</v>
      </c>
      <c r="C854" s="1">
        <v>66</v>
      </c>
      <c r="D854" s="1" t="s">
        <v>383</v>
      </c>
      <c r="E854" s="2">
        <v>3247</v>
      </c>
      <c r="F854" s="2">
        <v>31</v>
      </c>
      <c r="G854" s="2">
        <v>0</v>
      </c>
      <c r="H854" s="2">
        <v>0</v>
      </c>
      <c r="I854" s="75">
        <v>0</v>
      </c>
      <c r="J854">
        <v>39</v>
      </c>
      <c r="K854">
        <v>0</v>
      </c>
      <c r="L854">
        <v>4</v>
      </c>
      <c r="M854">
        <v>0</v>
      </c>
      <c r="N854">
        <v>244</v>
      </c>
      <c r="O854">
        <v>0</v>
      </c>
      <c r="P854">
        <v>68</v>
      </c>
      <c r="Q854">
        <v>44</v>
      </c>
      <c r="R854" s="2">
        <v>877</v>
      </c>
      <c r="S854" s="2">
        <v>0</v>
      </c>
      <c r="T854" s="2">
        <v>101</v>
      </c>
      <c r="U854" s="75">
        <v>75</v>
      </c>
      <c r="V854" s="2">
        <v>237</v>
      </c>
      <c r="W854" s="2">
        <v>0</v>
      </c>
      <c r="X854" s="2">
        <v>20</v>
      </c>
      <c r="Y854" s="75">
        <v>7</v>
      </c>
      <c r="Z854" s="2">
        <v>337</v>
      </c>
      <c r="AA854" s="2">
        <v>0</v>
      </c>
      <c r="AB854" s="2">
        <v>34</v>
      </c>
      <c r="AC854" s="75">
        <v>8</v>
      </c>
      <c r="AD854" s="2">
        <v>25317</v>
      </c>
      <c r="AE854" s="3">
        <f t="shared" si="13"/>
        <v>0.12825374254453528</v>
      </c>
      <c r="AF854" s="1">
        <v>0</v>
      </c>
      <c r="AG854" s="1" t="s">
        <v>40</v>
      </c>
      <c r="AH854" s="1" t="s">
        <v>45</v>
      </c>
      <c r="AI854" s="1">
        <v>2.88</v>
      </c>
      <c r="AJ854" s="1">
        <v>0</v>
      </c>
      <c r="AK854" s="1" t="s">
        <v>46</v>
      </c>
      <c r="AL854" s="1">
        <v>2</v>
      </c>
      <c r="AM854" s="1">
        <v>19</v>
      </c>
      <c r="AN854" s="1">
        <v>1</v>
      </c>
    </row>
    <row r="855" spans="1:40" hidden="1" x14ac:dyDescent="0.25">
      <c r="A855" s="1">
        <v>66170</v>
      </c>
      <c r="B855" s="1" t="s">
        <v>847</v>
      </c>
      <c r="C855" s="1">
        <v>66</v>
      </c>
      <c r="D855" s="1" t="s">
        <v>383</v>
      </c>
      <c r="E855" s="2">
        <v>15951</v>
      </c>
      <c r="F855" s="2">
        <v>217</v>
      </c>
      <c r="G855" s="2">
        <v>2</v>
      </c>
      <c r="H855" s="2">
        <v>8</v>
      </c>
      <c r="I855" s="75">
        <v>17</v>
      </c>
      <c r="J855">
        <v>167</v>
      </c>
      <c r="K855">
        <v>0</v>
      </c>
      <c r="L855">
        <v>6</v>
      </c>
      <c r="M855">
        <v>17</v>
      </c>
      <c r="N855">
        <v>725</v>
      </c>
      <c r="O855">
        <v>3</v>
      </c>
      <c r="P855">
        <v>54</v>
      </c>
      <c r="Q855">
        <v>247</v>
      </c>
      <c r="R855" s="2">
        <v>3101</v>
      </c>
      <c r="S855" s="2">
        <v>9</v>
      </c>
      <c r="T855" s="2">
        <v>135</v>
      </c>
      <c r="U855" s="75">
        <v>424</v>
      </c>
      <c r="V855" s="2">
        <v>1475</v>
      </c>
      <c r="W855" s="2">
        <v>0</v>
      </c>
      <c r="X855" s="2">
        <v>69</v>
      </c>
      <c r="Y855" s="75">
        <v>125</v>
      </c>
      <c r="Z855" s="2">
        <v>1148</v>
      </c>
      <c r="AA855" s="2">
        <v>3</v>
      </c>
      <c r="AB855" s="2">
        <v>80</v>
      </c>
      <c r="AC855" s="75">
        <v>183</v>
      </c>
      <c r="AD855" s="2">
        <v>225939</v>
      </c>
      <c r="AE855" s="3">
        <f t="shared" si="13"/>
        <v>7.059870141940966E-2</v>
      </c>
      <c r="AF855" s="1">
        <v>0</v>
      </c>
      <c r="AG855" s="1" t="s">
        <v>44</v>
      </c>
      <c r="AH855" s="1" t="s">
        <v>45</v>
      </c>
      <c r="AI855" s="1">
        <v>2.88</v>
      </c>
      <c r="AJ855" s="1">
        <v>1</v>
      </c>
      <c r="AK855" s="1" t="s">
        <v>42</v>
      </c>
      <c r="AL855" s="1">
        <v>60</v>
      </c>
      <c r="AM855" s="1">
        <v>73</v>
      </c>
      <c r="AN855" s="1">
        <v>1</v>
      </c>
    </row>
    <row r="856" spans="1:40" hidden="1" x14ac:dyDescent="0.25">
      <c r="A856" s="1">
        <v>66318</v>
      </c>
      <c r="B856" s="1" t="s">
        <v>848</v>
      </c>
      <c r="C856" s="1">
        <v>66</v>
      </c>
      <c r="D856" s="1" t="s">
        <v>383</v>
      </c>
      <c r="E856" s="2">
        <v>2668</v>
      </c>
      <c r="F856" s="2">
        <v>39</v>
      </c>
      <c r="G856" s="2">
        <v>0</v>
      </c>
      <c r="H856" s="2">
        <v>6</v>
      </c>
      <c r="I856" s="75">
        <v>1</v>
      </c>
      <c r="J856">
        <v>31</v>
      </c>
      <c r="K856">
        <v>0</v>
      </c>
      <c r="L856">
        <v>12</v>
      </c>
      <c r="M856">
        <v>1</v>
      </c>
      <c r="N856">
        <v>216</v>
      </c>
      <c r="O856">
        <v>0</v>
      </c>
      <c r="P856">
        <v>68</v>
      </c>
      <c r="Q856">
        <v>14</v>
      </c>
      <c r="R856" s="2">
        <v>668</v>
      </c>
      <c r="S856" s="2">
        <v>0</v>
      </c>
      <c r="T856" s="2">
        <v>158</v>
      </c>
      <c r="U856" s="75">
        <v>34</v>
      </c>
      <c r="V856" s="2">
        <v>187</v>
      </c>
      <c r="W856" s="2">
        <v>0</v>
      </c>
      <c r="X856" s="2">
        <v>26</v>
      </c>
      <c r="Y856" s="75">
        <v>9</v>
      </c>
      <c r="Z856" s="2">
        <v>137</v>
      </c>
      <c r="AA856" s="2">
        <v>0</v>
      </c>
      <c r="AB856" s="2">
        <v>47</v>
      </c>
      <c r="AC856" s="75">
        <v>6</v>
      </c>
      <c r="AD856" s="2">
        <v>12435</v>
      </c>
      <c r="AE856" s="3">
        <f t="shared" si="13"/>
        <v>0.21455568958584639</v>
      </c>
      <c r="AF856" s="1">
        <v>0</v>
      </c>
      <c r="AG856" s="1" t="s">
        <v>40</v>
      </c>
      <c r="AH856" s="1" t="s">
        <v>45</v>
      </c>
      <c r="AI856" s="1">
        <v>2.88</v>
      </c>
      <c r="AJ856" s="1">
        <v>0</v>
      </c>
      <c r="AK856" s="1" t="s">
        <v>46</v>
      </c>
      <c r="AL856" s="1">
        <v>1</v>
      </c>
      <c r="AM856" s="1">
        <v>9</v>
      </c>
      <c r="AN856" s="1">
        <v>0</v>
      </c>
    </row>
    <row r="857" spans="1:40" hidden="1" x14ac:dyDescent="0.25">
      <c r="A857" s="1">
        <v>66383</v>
      </c>
      <c r="B857" s="1" t="s">
        <v>849</v>
      </c>
      <c r="C857" s="1">
        <v>66</v>
      </c>
      <c r="D857" s="1" t="s">
        <v>383</v>
      </c>
      <c r="E857" s="2">
        <v>1039</v>
      </c>
      <c r="F857" s="2">
        <v>18</v>
      </c>
      <c r="G857" s="2">
        <v>0</v>
      </c>
      <c r="H857" s="2">
        <v>0</v>
      </c>
      <c r="I857" s="75">
        <v>0</v>
      </c>
      <c r="J857">
        <v>19</v>
      </c>
      <c r="K857">
        <v>0</v>
      </c>
      <c r="L857">
        <v>0</v>
      </c>
      <c r="M857">
        <v>0</v>
      </c>
      <c r="N857">
        <v>74</v>
      </c>
      <c r="O857">
        <v>0</v>
      </c>
      <c r="P857">
        <v>14</v>
      </c>
      <c r="Q857">
        <v>0</v>
      </c>
      <c r="R857" s="2">
        <v>371</v>
      </c>
      <c r="S857" s="2">
        <v>0</v>
      </c>
      <c r="T857" s="2">
        <v>22</v>
      </c>
      <c r="U857" s="75">
        <v>17</v>
      </c>
      <c r="V857" s="2">
        <v>94</v>
      </c>
      <c r="W857" s="2">
        <v>0</v>
      </c>
      <c r="X857" s="2">
        <v>4</v>
      </c>
      <c r="Y857" s="75">
        <v>3</v>
      </c>
      <c r="Z857" s="2">
        <v>70</v>
      </c>
      <c r="AA857" s="2">
        <v>0</v>
      </c>
      <c r="AB857" s="2">
        <v>3</v>
      </c>
      <c r="AC857" s="75">
        <v>3</v>
      </c>
      <c r="AD857" s="2">
        <v>7660</v>
      </c>
      <c r="AE857" s="3">
        <f t="shared" si="13"/>
        <v>0.13563968668407311</v>
      </c>
      <c r="AF857" s="1">
        <v>0</v>
      </c>
      <c r="AG857" s="1" t="s">
        <v>40</v>
      </c>
      <c r="AH857" s="1" t="s">
        <v>45</v>
      </c>
      <c r="AI857" s="1">
        <v>2.88</v>
      </c>
      <c r="AJ857" s="1">
        <v>0</v>
      </c>
      <c r="AK857" s="1" t="s">
        <v>46</v>
      </c>
      <c r="AL857" s="1">
        <v>4</v>
      </c>
      <c r="AM857" s="1">
        <v>4</v>
      </c>
      <c r="AN857" s="1">
        <v>0</v>
      </c>
    </row>
    <row r="858" spans="1:40" hidden="1" x14ac:dyDescent="0.25">
      <c r="A858" s="1">
        <v>66400</v>
      </c>
      <c r="B858" s="1" t="s">
        <v>850</v>
      </c>
      <c r="C858" s="1">
        <v>66</v>
      </c>
      <c r="D858" s="1" t="s">
        <v>383</v>
      </c>
      <c r="E858" s="2">
        <v>4625</v>
      </c>
      <c r="F858" s="2">
        <v>65</v>
      </c>
      <c r="G858" s="2">
        <v>0</v>
      </c>
      <c r="H858" s="2">
        <v>1</v>
      </c>
      <c r="I858" s="75">
        <v>7</v>
      </c>
      <c r="J858">
        <v>61</v>
      </c>
      <c r="K858">
        <v>0</v>
      </c>
      <c r="L858">
        <v>0</v>
      </c>
      <c r="M858">
        <v>1</v>
      </c>
      <c r="N858">
        <v>387</v>
      </c>
      <c r="O858">
        <v>0</v>
      </c>
      <c r="P858">
        <v>16</v>
      </c>
      <c r="Q858">
        <v>68</v>
      </c>
      <c r="R858" s="2">
        <v>1125</v>
      </c>
      <c r="S858" s="2">
        <v>0</v>
      </c>
      <c r="T858" s="2">
        <v>43</v>
      </c>
      <c r="U858" s="75">
        <v>140</v>
      </c>
      <c r="V858" s="2">
        <v>365</v>
      </c>
      <c r="W858" s="2">
        <v>0</v>
      </c>
      <c r="X858" s="2">
        <v>8</v>
      </c>
      <c r="Y858" s="75">
        <v>56</v>
      </c>
      <c r="Z858" s="2">
        <v>391</v>
      </c>
      <c r="AA858" s="2">
        <v>0</v>
      </c>
      <c r="AB858" s="2">
        <v>22</v>
      </c>
      <c r="AC858" s="75">
        <v>53</v>
      </c>
      <c r="AD858" s="2">
        <v>28540</v>
      </c>
      <c r="AE858" s="3">
        <f t="shared" si="13"/>
        <v>0.16205325858444289</v>
      </c>
      <c r="AF858" s="1">
        <v>0</v>
      </c>
      <c r="AG858" s="1" t="s">
        <v>40</v>
      </c>
      <c r="AH858" s="1" t="s">
        <v>45</v>
      </c>
      <c r="AI858" s="1">
        <v>2.88</v>
      </c>
      <c r="AJ858" s="1">
        <v>0</v>
      </c>
      <c r="AK858" s="1" t="s">
        <v>46</v>
      </c>
      <c r="AL858" s="1">
        <v>5</v>
      </c>
      <c r="AM858" s="1">
        <v>16</v>
      </c>
      <c r="AN858" s="1">
        <v>1</v>
      </c>
    </row>
    <row r="859" spans="1:40" hidden="1" x14ac:dyDescent="0.25">
      <c r="A859" s="1">
        <v>66440</v>
      </c>
      <c r="B859" s="1" t="s">
        <v>851</v>
      </c>
      <c r="C859" s="1">
        <v>66</v>
      </c>
      <c r="D859" s="1" t="s">
        <v>383</v>
      </c>
      <c r="E859" s="2">
        <v>1274</v>
      </c>
      <c r="F859" s="2">
        <v>26</v>
      </c>
      <c r="G859" s="2">
        <v>0</v>
      </c>
      <c r="H859" s="2">
        <v>5</v>
      </c>
      <c r="I859" s="75">
        <v>1</v>
      </c>
      <c r="J859">
        <v>25</v>
      </c>
      <c r="K859">
        <v>0</v>
      </c>
      <c r="L859">
        <v>2</v>
      </c>
      <c r="M859">
        <v>0</v>
      </c>
      <c r="N859">
        <v>60</v>
      </c>
      <c r="O859">
        <v>0</v>
      </c>
      <c r="P859">
        <v>28</v>
      </c>
      <c r="Q859">
        <v>8</v>
      </c>
      <c r="R859" s="2">
        <v>364</v>
      </c>
      <c r="S859" s="2">
        <v>0</v>
      </c>
      <c r="T859" s="2">
        <v>64</v>
      </c>
      <c r="U859" s="75">
        <v>23</v>
      </c>
      <c r="V859" s="2">
        <v>91</v>
      </c>
      <c r="W859" s="2">
        <v>0</v>
      </c>
      <c r="X859" s="2">
        <v>22</v>
      </c>
      <c r="Y859" s="75">
        <v>3</v>
      </c>
      <c r="Z859" s="2">
        <v>81</v>
      </c>
      <c r="AA859" s="2">
        <v>0</v>
      </c>
      <c r="AB859" s="2">
        <v>19</v>
      </c>
      <c r="AC859" s="75">
        <v>12</v>
      </c>
      <c r="AD859" s="2">
        <v>17234</v>
      </c>
      <c r="AE859" s="3">
        <f t="shared" si="13"/>
        <v>7.3923639317627951E-2</v>
      </c>
      <c r="AF859" s="1">
        <v>0</v>
      </c>
      <c r="AG859" s="1" t="s">
        <v>44</v>
      </c>
      <c r="AH859" s="1" t="s">
        <v>45</v>
      </c>
      <c r="AI859" s="1">
        <v>2.88</v>
      </c>
      <c r="AJ859" s="1">
        <v>0</v>
      </c>
      <c r="AK859" s="1" t="s">
        <v>46</v>
      </c>
      <c r="AL859" s="1">
        <v>1</v>
      </c>
      <c r="AM859" s="1">
        <v>4</v>
      </c>
      <c r="AN859" s="1">
        <v>0</v>
      </c>
    </row>
    <row r="860" spans="1:40" hidden="1" x14ac:dyDescent="0.25">
      <c r="A860" s="1">
        <v>66456</v>
      </c>
      <c r="B860" s="1" t="s">
        <v>852</v>
      </c>
      <c r="C860" s="1">
        <v>66</v>
      </c>
      <c r="D860" s="1" t="s">
        <v>383</v>
      </c>
      <c r="E860" s="2">
        <v>2846</v>
      </c>
      <c r="F860" s="2">
        <v>28</v>
      </c>
      <c r="G860" s="2">
        <v>0</v>
      </c>
      <c r="H860" s="2">
        <v>8</v>
      </c>
      <c r="I860" s="75">
        <v>3</v>
      </c>
      <c r="J860">
        <v>23</v>
      </c>
      <c r="K860">
        <v>0</v>
      </c>
      <c r="L860">
        <v>38</v>
      </c>
      <c r="M860">
        <v>2</v>
      </c>
      <c r="N860">
        <v>133</v>
      </c>
      <c r="O860">
        <v>0</v>
      </c>
      <c r="P860">
        <v>337</v>
      </c>
      <c r="Q860">
        <v>14</v>
      </c>
      <c r="R860" s="2">
        <v>537</v>
      </c>
      <c r="S860" s="2">
        <v>0</v>
      </c>
      <c r="T860" s="2">
        <v>465</v>
      </c>
      <c r="U860" s="75">
        <v>20</v>
      </c>
      <c r="V860" s="2">
        <v>116</v>
      </c>
      <c r="W860" s="2">
        <v>0</v>
      </c>
      <c r="X860" s="2">
        <v>95</v>
      </c>
      <c r="Y860" s="75">
        <v>8</v>
      </c>
      <c r="Z860" s="2">
        <v>151</v>
      </c>
      <c r="AA860" s="2">
        <v>0</v>
      </c>
      <c r="AB860" s="2">
        <v>66</v>
      </c>
      <c r="AC860" s="75">
        <v>3</v>
      </c>
      <c r="AD860" s="2">
        <v>17557</v>
      </c>
      <c r="AE860" s="3">
        <f t="shared" si="13"/>
        <v>0.16210058666059121</v>
      </c>
      <c r="AF860" s="1">
        <v>0</v>
      </c>
      <c r="AG860" s="1" t="s">
        <v>44</v>
      </c>
      <c r="AH860" s="1" t="s">
        <v>41</v>
      </c>
      <c r="AI860" s="1">
        <v>2.88</v>
      </c>
      <c r="AJ860" s="1">
        <v>0</v>
      </c>
      <c r="AK860" s="1" t="s">
        <v>46</v>
      </c>
      <c r="AL860" s="1">
        <v>22</v>
      </c>
      <c r="AM860" s="1">
        <v>16</v>
      </c>
      <c r="AN860" s="1">
        <v>0</v>
      </c>
    </row>
    <row r="861" spans="1:40" hidden="1" x14ac:dyDescent="0.25">
      <c r="A861" s="1">
        <v>66572</v>
      </c>
      <c r="B861" s="1" t="s">
        <v>853</v>
      </c>
      <c r="C861" s="1">
        <v>66</v>
      </c>
      <c r="D861" s="1" t="s">
        <v>383</v>
      </c>
      <c r="E861" s="2">
        <v>10474</v>
      </c>
      <c r="F861" s="2">
        <v>83</v>
      </c>
      <c r="G861" s="2">
        <v>0</v>
      </c>
      <c r="H861" s="2">
        <v>414</v>
      </c>
      <c r="I861" s="75">
        <v>15</v>
      </c>
      <c r="J861">
        <v>83</v>
      </c>
      <c r="K861">
        <v>0</v>
      </c>
      <c r="L861">
        <v>356</v>
      </c>
      <c r="M861">
        <v>8</v>
      </c>
      <c r="N861">
        <v>497</v>
      </c>
      <c r="O861">
        <v>1</v>
      </c>
      <c r="P861">
        <v>6246</v>
      </c>
      <c r="Q861">
        <v>216</v>
      </c>
      <c r="R861" s="2">
        <v>1151</v>
      </c>
      <c r="S861" s="2">
        <v>2</v>
      </c>
      <c r="T861" s="2">
        <v>6286</v>
      </c>
      <c r="U861" s="75">
        <v>460</v>
      </c>
      <c r="V861" s="2">
        <v>261</v>
      </c>
      <c r="W861" s="2">
        <v>0</v>
      </c>
      <c r="X861" s="2">
        <v>1006</v>
      </c>
      <c r="Y861" s="75">
        <v>85</v>
      </c>
      <c r="Z861" s="2">
        <v>178</v>
      </c>
      <c r="AA861" s="2">
        <v>0</v>
      </c>
      <c r="AB861" s="2">
        <v>599</v>
      </c>
      <c r="AC861" s="75">
        <v>116</v>
      </c>
      <c r="AD861" s="2">
        <v>16789</v>
      </c>
      <c r="AE861" s="3">
        <f t="shared" si="13"/>
        <v>0.62386086127821783</v>
      </c>
      <c r="AF861" s="1">
        <v>0</v>
      </c>
      <c r="AG861" s="1" t="s">
        <v>44</v>
      </c>
      <c r="AH861" s="1" t="s">
        <v>41</v>
      </c>
      <c r="AI861" s="1">
        <v>2.88</v>
      </c>
      <c r="AJ861" s="1">
        <v>0</v>
      </c>
      <c r="AK861" s="1" t="s">
        <v>46</v>
      </c>
      <c r="AL861" s="1">
        <v>23</v>
      </c>
      <c r="AM861" s="1">
        <v>20</v>
      </c>
      <c r="AN861" s="1">
        <v>1</v>
      </c>
    </row>
    <row r="862" spans="1:40" hidden="1" x14ac:dyDescent="0.25">
      <c r="A862" s="1">
        <v>66594</v>
      </c>
      <c r="B862" s="1" t="s">
        <v>854</v>
      </c>
      <c r="C862" s="1">
        <v>66</v>
      </c>
      <c r="D862" s="1" t="s">
        <v>383</v>
      </c>
      <c r="E862" s="2">
        <v>6037</v>
      </c>
      <c r="F862" s="2">
        <v>54</v>
      </c>
      <c r="G862" s="2">
        <v>0</v>
      </c>
      <c r="H862" s="2">
        <v>7</v>
      </c>
      <c r="I862" s="75">
        <v>0</v>
      </c>
      <c r="J862">
        <v>32</v>
      </c>
      <c r="K862">
        <v>0</v>
      </c>
      <c r="L862">
        <v>17</v>
      </c>
      <c r="M862">
        <v>0</v>
      </c>
      <c r="N862">
        <v>188</v>
      </c>
      <c r="O862">
        <v>0</v>
      </c>
      <c r="P862">
        <v>126</v>
      </c>
      <c r="Q862">
        <v>6</v>
      </c>
      <c r="R862" s="2">
        <v>1481</v>
      </c>
      <c r="S862" s="2">
        <v>1</v>
      </c>
      <c r="T862" s="2">
        <v>647</v>
      </c>
      <c r="U862" s="75">
        <v>23</v>
      </c>
      <c r="V862" s="2">
        <v>378</v>
      </c>
      <c r="W862" s="2">
        <v>0</v>
      </c>
      <c r="X862" s="2">
        <v>92</v>
      </c>
      <c r="Y862" s="75">
        <v>2</v>
      </c>
      <c r="Z862" s="2">
        <v>328</v>
      </c>
      <c r="AA862" s="2">
        <v>0</v>
      </c>
      <c r="AB862" s="2">
        <v>136</v>
      </c>
      <c r="AC862" s="75">
        <v>5</v>
      </c>
      <c r="AD862" s="2">
        <v>27939</v>
      </c>
      <c r="AE862" s="3">
        <f t="shared" si="13"/>
        <v>0.21607788396148753</v>
      </c>
      <c r="AF862" s="1">
        <v>0</v>
      </c>
      <c r="AG862" s="1" t="s">
        <v>44</v>
      </c>
      <c r="AH862" s="1" t="s">
        <v>45</v>
      </c>
      <c r="AI862" s="1">
        <v>2.88</v>
      </c>
      <c r="AJ862" s="1">
        <v>0</v>
      </c>
      <c r="AK862" s="1" t="s">
        <v>46</v>
      </c>
      <c r="AL862" s="1">
        <v>10</v>
      </c>
      <c r="AM862" s="1">
        <v>7</v>
      </c>
      <c r="AN862" s="1">
        <v>1</v>
      </c>
    </row>
    <row r="863" spans="1:40" hidden="1" x14ac:dyDescent="0.25">
      <c r="A863" s="1">
        <v>66682</v>
      </c>
      <c r="B863" s="1" t="s">
        <v>855</v>
      </c>
      <c r="C863" s="1">
        <v>66</v>
      </c>
      <c r="D863" s="1" t="s">
        <v>383</v>
      </c>
      <c r="E863" s="2">
        <v>5022</v>
      </c>
      <c r="F863" s="2">
        <v>97</v>
      </c>
      <c r="G863" s="2">
        <v>0</v>
      </c>
      <c r="H863" s="2">
        <v>4</v>
      </c>
      <c r="I863" s="75">
        <v>5</v>
      </c>
      <c r="J863">
        <v>73</v>
      </c>
      <c r="K863">
        <v>0</v>
      </c>
      <c r="L863">
        <v>3</v>
      </c>
      <c r="M863">
        <v>4</v>
      </c>
      <c r="N863">
        <v>350</v>
      </c>
      <c r="O863">
        <v>0</v>
      </c>
      <c r="P863">
        <v>36</v>
      </c>
      <c r="Q863">
        <v>35</v>
      </c>
      <c r="R863" s="2">
        <v>1478</v>
      </c>
      <c r="S863" s="2">
        <v>1</v>
      </c>
      <c r="T863" s="2">
        <v>66</v>
      </c>
      <c r="U863" s="75">
        <v>107</v>
      </c>
      <c r="V863" s="2">
        <v>442</v>
      </c>
      <c r="W863" s="2">
        <v>0</v>
      </c>
      <c r="X863" s="2">
        <v>18</v>
      </c>
      <c r="Y863" s="75">
        <v>19</v>
      </c>
      <c r="Z863" s="2">
        <v>365</v>
      </c>
      <c r="AA863" s="2">
        <v>0</v>
      </c>
      <c r="AB863" s="2">
        <v>30</v>
      </c>
      <c r="AC863" s="75">
        <v>30</v>
      </c>
      <c r="AD863" s="2">
        <v>79960</v>
      </c>
      <c r="AE863" s="3">
        <f t="shared" ref="AE863:AE926" si="14">E863/AD863</f>
        <v>6.2806403201600802E-2</v>
      </c>
      <c r="AF863" s="1">
        <v>0</v>
      </c>
      <c r="AG863" s="1" t="s">
        <v>40</v>
      </c>
      <c r="AH863" s="1" t="s">
        <v>45</v>
      </c>
      <c r="AI863" s="1">
        <v>2.88</v>
      </c>
      <c r="AJ863" s="1">
        <v>0</v>
      </c>
      <c r="AK863" s="1" t="s">
        <v>46</v>
      </c>
      <c r="AL863" s="1">
        <v>30</v>
      </c>
      <c r="AM863" s="1">
        <v>37</v>
      </c>
      <c r="AN863" s="1">
        <v>1</v>
      </c>
    </row>
    <row r="864" spans="1:40" hidden="1" x14ac:dyDescent="0.25">
      <c r="A864" s="1">
        <v>66687</v>
      </c>
      <c r="B864" s="1" t="s">
        <v>856</v>
      </c>
      <c r="C864" s="1">
        <v>66</v>
      </c>
      <c r="D864" s="1" t="s">
        <v>383</v>
      </c>
      <c r="E864" s="2">
        <v>2808</v>
      </c>
      <c r="F864" s="2">
        <v>40</v>
      </c>
      <c r="G864" s="2">
        <v>0</v>
      </c>
      <c r="H864" s="2">
        <v>4</v>
      </c>
      <c r="I864" s="75">
        <v>1</v>
      </c>
      <c r="J864">
        <v>35</v>
      </c>
      <c r="K864">
        <v>0</v>
      </c>
      <c r="L864">
        <v>5</v>
      </c>
      <c r="M864">
        <v>0</v>
      </c>
      <c r="N864">
        <v>236</v>
      </c>
      <c r="O864">
        <v>0</v>
      </c>
      <c r="P864">
        <v>62</v>
      </c>
      <c r="Q864">
        <v>15</v>
      </c>
      <c r="R864" s="2">
        <v>1027</v>
      </c>
      <c r="S864" s="2">
        <v>0</v>
      </c>
      <c r="T864" s="2">
        <v>98</v>
      </c>
      <c r="U864" s="75">
        <v>25</v>
      </c>
      <c r="V864" s="2">
        <v>259</v>
      </c>
      <c r="W864" s="2">
        <v>0</v>
      </c>
      <c r="X864" s="2">
        <v>27</v>
      </c>
      <c r="Y864" s="75">
        <v>12</v>
      </c>
      <c r="Z864" s="2">
        <v>310</v>
      </c>
      <c r="AA864" s="2">
        <v>0</v>
      </c>
      <c r="AB864" s="2">
        <v>28</v>
      </c>
      <c r="AC864" s="75">
        <v>20</v>
      </c>
      <c r="AD864" s="2">
        <v>12861</v>
      </c>
      <c r="AE864" s="3">
        <f t="shared" si="14"/>
        <v>0.21833449965010496</v>
      </c>
      <c r="AF864" s="1">
        <v>0</v>
      </c>
      <c r="AG864" s="1" t="s">
        <v>40</v>
      </c>
      <c r="AH864" s="1" t="s">
        <v>45</v>
      </c>
      <c r="AI864" s="1">
        <v>2.88</v>
      </c>
      <c r="AJ864" s="1">
        <v>0</v>
      </c>
      <c r="AK864" s="1" t="s">
        <v>46</v>
      </c>
      <c r="AL864" s="1">
        <v>5</v>
      </c>
      <c r="AM864" s="1">
        <v>4</v>
      </c>
      <c r="AN864" s="1">
        <v>1</v>
      </c>
    </row>
    <row r="865" spans="1:40" x14ac:dyDescent="0.25">
      <c r="A865" s="1">
        <f>C865</f>
        <v>66</v>
      </c>
      <c r="B865" s="1" t="s">
        <v>171</v>
      </c>
      <c r="C865" s="1">
        <f>C864</f>
        <v>66</v>
      </c>
      <c r="D865" s="1" t="str">
        <f>D864</f>
        <v>Risaralda</v>
      </c>
      <c r="E865" s="2">
        <v>102788</v>
      </c>
      <c r="F865" s="2">
        <v>1413</v>
      </c>
      <c r="G865" s="2">
        <v>3</v>
      </c>
      <c r="H865" s="2">
        <v>505</v>
      </c>
      <c r="I865" s="2">
        <v>153</v>
      </c>
      <c r="J865" s="2">
        <v>473</v>
      </c>
      <c r="K865" s="2">
        <v>0</v>
      </c>
      <c r="L865" s="2">
        <v>448</v>
      </c>
      <c r="M865" s="2">
        <v>16</v>
      </c>
      <c r="N865" s="2">
        <v>5238</v>
      </c>
      <c r="O865" s="2">
        <v>8</v>
      </c>
      <c r="P865" s="2">
        <v>7675</v>
      </c>
      <c r="Q865" s="2">
        <v>1844</v>
      </c>
      <c r="R865" s="2">
        <v>20579</v>
      </c>
      <c r="S865" s="2">
        <v>22</v>
      </c>
      <c r="T865" s="2">
        <v>9189</v>
      </c>
      <c r="U865" s="2">
        <v>3397</v>
      </c>
      <c r="V865" s="2">
        <v>7034</v>
      </c>
      <c r="W865" s="2">
        <v>8</v>
      </c>
      <c r="X865" s="2">
        <v>1752</v>
      </c>
      <c r="Y865" s="2">
        <v>991</v>
      </c>
      <c r="Z865" s="2">
        <v>5887</v>
      </c>
      <c r="AA865" s="2">
        <v>5</v>
      </c>
      <c r="AB865" s="2">
        <v>1436</v>
      </c>
      <c r="AC865" s="2">
        <v>1034</v>
      </c>
      <c r="AD865" s="2">
        <v>973879</v>
      </c>
      <c r="AE865" s="3">
        <f t="shared" si="14"/>
        <v>0.10554493936104999</v>
      </c>
      <c r="AF865" s="1">
        <f>SUM(AF851:AF864)</f>
        <v>1</v>
      </c>
      <c r="AG865" s="1" t="s">
        <v>44</v>
      </c>
      <c r="AH865" s="1" t="s">
        <v>41</v>
      </c>
      <c r="AI865" s="1">
        <v>2.88</v>
      </c>
      <c r="AJ865" s="1">
        <v>2</v>
      </c>
      <c r="AK865" s="1" t="s">
        <v>172</v>
      </c>
      <c r="AL865" s="1">
        <v>310</v>
      </c>
      <c r="AM865" s="1">
        <v>614</v>
      </c>
      <c r="AN865" s="1">
        <v>8</v>
      </c>
    </row>
    <row r="866" spans="1:40" hidden="1" x14ac:dyDescent="0.25">
      <c r="A866" s="1">
        <v>68001</v>
      </c>
      <c r="B866" s="1" t="s">
        <v>857</v>
      </c>
      <c r="C866" s="1">
        <v>68</v>
      </c>
      <c r="D866" s="1" t="s">
        <v>858</v>
      </c>
      <c r="E866" s="2">
        <v>48484</v>
      </c>
      <c r="F866" s="2">
        <v>838</v>
      </c>
      <c r="G866" s="2">
        <v>1</v>
      </c>
      <c r="H866" s="2">
        <v>5</v>
      </c>
      <c r="I866" s="75">
        <v>24</v>
      </c>
      <c r="J866">
        <v>553</v>
      </c>
      <c r="K866">
        <v>4</v>
      </c>
      <c r="L866">
        <v>1</v>
      </c>
      <c r="M866">
        <v>12</v>
      </c>
      <c r="N866">
        <v>1921</v>
      </c>
      <c r="O866">
        <v>1</v>
      </c>
      <c r="P866">
        <v>47</v>
      </c>
      <c r="Q866">
        <v>112</v>
      </c>
      <c r="R866" s="2">
        <v>10600</v>
      </c>
      <c r="S866" s="2">
        <v>6</v>
      </c>
      <c r="T866" s="2">
        <v>104</v>
      </c>
      <c r="U866" s="75">
        <v>536</v>
      </c>
      <c r="V866" s="2">
        <v>3668</v>
      </c>
      <c r="W866" s="2">
        <v>2</v>
      </c>
      <c r="X866" s="2">
        <v>24</v>
      </c>
      <c r="Y866" s="75">
        <v>131</v>
      </c>
      <c r="Z866" s="2">
        <v>3054</v>
      </c>
      <c r="AA866" s="2">
        <v>0</v>
      </c>
      <c r="AB866" s="2">
        <v>37</v>
      </c>
      <c r="AC866" s="75">
        <v>166</v>
      </c>
      <c r="AD866" s="2">
        <v>619703</v>
      </c>
      <c r="AE866" s="3">
        <f t="shared" si="14"/>
        <v>7.8237478275883773E-2</v>
      </c>
      <c r="AF866" s="1">
        <v>0</v>
      </c>
      <c r="AG866" s="1" t="s">
        <v>44</v>
      </c>
      <c r="AH866" s="1" t="s">
        <v>45</v>
      </c>
      <c r="AI866" s="1">
        <v>2.97</v>
      </c>
      <c r="AJ866" s="1">
        <v>1</v>
      </c>
      <c r="AK866" s="1" t="s">
        <v>42</v>
      </c>
      <c r="AL866" s="1">
        <v>280</v>
      </c>
      <c r="AM866" s="1">
        <v>486</v>
      </c>
      <c r="AN866" s="1">
        <v>1</v>
      </c>
    </row>
    <row r="867" spans="1:40" hidden="1" x14ac:dyDescent="0.25">
      <c r="A867" s="1">
        <v>68013</v>
      </c>
      <c r="B867" s="1" t="s">
        <v>859</v>
      </c>
      <c r="C867" s="1">
        <v>68</v>
      </c>
      <c r="D867" s="1" t="s">
        <v>858</v>
      </c>
      <c r="E867" s="2">
        <v>130</v>
      </c>
      <c r="F867" s="2">
        <v>7</v>
      </c>
      <c r="G867" s="2">
        <v>0</v>
      </c>
      <c r="H867" s="2">
        <v>1</v>
      </c>
      <c r="I867" s="75">
        <v>0</v>
      </c>
      <c r="J867">
        <v>3</v>
      </c>
      <c r="K867">
        <v>0</v>
      </c>
      <c r="L867">
        <v>0</v>
      </c>
      <c r="M867">
        <v>0</v>
      </c>
      <c r="N867">
        <v>1</v>
      </c>
      <c r="O867">
        <v>0</v>
      </c>
      <c r="P867">
        <v>0</v>
      </c>
      <c r="Q867">
        <v>0</v>
      </c>
      <c r="R867" s="2">
        <v>21</v>
      </c>
      <c r="S867" s="2">
        <v>2</v>
      </c>
      <c r="T867" s="2">
        <v>6</v>
      </c>
      <c r="U867" s="75">
        <v>3</v>
      </c>
      <c r="V867" s="2">
        <v>5</v>
      </c>
      <c r="W867" s="2">
        <v>0</v>
      </c>
      <c r="X867" s="2">
        <v>0</v>
      </c>
      <c r="Y867" s="75">
        <v>0</v>
      </c>
      <c r="Z867" s="2">
        <v>2</v>
      </c>
      <c r="AA867" s="2">
        <v>0</v>
      </c>
      <c r="AB867" s="2">
        <v>0</v>
      </c>
      <c r="AC867" s="75">
        <v>0</v>
      </c>
      <c r="AD867" s="2">
        <v>1954</v>
      </c>
      <c r="AE867" s="3">
        <f t="shared" si="14"/>
        <v>6.6530194472876156E-2</v>
      </c>
      <c r="AF867" s="1">
        <v>0</v>
      </c>
      <c r="AG867" s="1" t="s">
        <v>40</v>
      </c>
      <c r="AH867" s="1" t="s">
        <v>45</v>
      </c>
      <c r="AI867" s="1">
        <v>2.97</v>
      </c>
      <c r="AJ867" s="1">
        <v>0</v>
      </c>
      <c r="AK867" s="1" t="s">
        <v>46</v>
      </c>
      <c r="AL867" s="1">
        <v>1</v>
      </c>
      <c r="AM867" s="1">
        <v>1</v>
      </c>
      <c r="AN867" s="1">
        <v>0</v>
      </c>
    </row>
    <row r="868" spans="1:40" hidden="1" x14ac:dyDescent="0.25">
      <c r="A868" s="1">
        <v>68020</v>
      </c>
      <c r="B868" s="1" t="s">
        <v>393</v>
      </c>
      <c r="C868" s="1">
        <v>68</v>
      </c>
      <c r="D868" s="1" t="s">
        <v>858</v>
      </c>
      <c r="E868" s="2">
        <v>120</v>
      </c>
      <c r="F868" s="2">
        <v>6</v>
      </c>
      <c r="G868" s="2">
        <v>0</v>
      </c>
      <c r="H868" s="2">
        <v>2</v>
      </c>
      <c r="I868" s="75">
        <v>1</v>
      </c>
      <c r="J868">
        <v>2</v>
      </c>
      <c r="K868">
        <v>0</v>
      </c>
      <c r="L868">
        <v>0</v>
      </c>
      <c r="M868">
        <v>0</v>
      </c>
      <c r="N868">
        <v>15</v>
      </c>
      <c r="O868">
        <v>0</v>
      </c>
      <c r="P868">
        <v>13</v>
      </c>
      <c r="Q868">
        <v>3</v>
      </c>
      <c r="R868" s="2">
        <v>81</v>
      </c>
      <c r="S868" s="2">
        <v>0</v>
      </c>
      <c r="T868" s="2">
        <v>22</v>
      </c>
      <c r="U868" s="75">
        <v>8</v>
      </c>
      <c r="V868" s="2">
        <v>13</v>
      </c>
      <c r="W868" s="2">
        <v>0</v>
      </c>
      <c r="X868" s="2">
        <v>5</v>
      </c>
      <c r="Y868" s="75">
        <v>0</v>
      </c>
      <c r="Z868" s="2">
        <v>20</v>
      </c>
      <c r="AA868" s="2">
        <v>0</v>
      </c>
      <c r="AB868" s="2">
        <v>4</v>
      </c>
      <c r="AC868" s="75">
        <v>2</v>
      </c>
      <c r="AD868" s="2">
        <v>4320</v>
      </c>
      <c r="AE868" s="3">
        <f t="shared" si="14"/>
        <v>2.7777777777777776E-2</v>
      </c>
      <c r="AF868" s="1">
        <v>0</v>
      </c>
      <c r="AG868" s="1" t="s">
        <v>40</v>
      </c>
      <c r="AH868" s="1" t="s">
        <v>45</v>
      </c>
      <c r="AI868" s="1">
        <v>2.97</v>
      </c>
      <c r="AJ868" s="1">
        <v>0</v>
      </c>
      <c r="AK868" s="1" t="s">
        <v>46</v>
      </c>
      <c r="AL868" s="1">
        <v>1</v>
      </c>
      <c r="AM868" s="1">
        <v>1</v>
      </c>
      <c r="AN868" s="1">
        <v>0</v>
      </c>
    </row>
    <row r="869" spans="1:40" hidden="1" x14ac:dyDescent="0.25">
      <c r="A869" s="1">
        <v>68051</v>
      </c>
      <c r="B869" s="1" t="s">
        <v>860</v>
      </c>
      <c r="C869" s="1">
        <v>68</v>
      </c>
      <c r="D869" s="1" t="s">
        <v>858</v>
      </c>
      <c r="E869" s="2">
        <v>241</v>
      </c>
      <c r="F869" s="2">
        <v>3</v>
      </c>
      <c r="G869" s="2">
        <v>0</v>
      </c>
      <c r="H869" s="2">
        <v>0</v>
      </c>
      <c r="I869" s="75">
        <v>0</v>
      </c>
      <c r="J869">
        <v>2</v>
      </c>
      <c r="K869">
        <v>0</v>
      </c>
      <c r="L869">
        <v>0</v>
      </c>
      <c r="M869">
        <v>0</v>
      </c>
      <c r="N869">
        <v>13</v>
      </c>
      <c r="O869">
        <v>0</v>
      </c>
      <c r="P869">
        <v>0</v>
      </c>
      <c r="Q869">
        <v>0</v>
      </c>
      <c r="R869" s="2">
        <v>85</v>
      </c>
      <c r="S869" s="2">
        <v>0</v>
      </c>
      <c r="T869" s="2">
        <v>0</v>
      </c>
      <c r="U869" s="75">
        <v>1</v>
      </c>
      <c r="V869" s="2">
        <v>6</v>
      </c>
      <c r="W869" s="2">
        <v>0</v>
      </c>
      <c r="X869" s="2">
        <v>0</v>
      </c>
      <c r="Y869" s="75">
        <v>0</v>
      </c>
      <c r="Z869" s="2">
        <v>29</v>
      </c>
      <c r="AA869" s="2">
        <v>0</v>
      </c>
      <c r="AB869" s="2">
        <v>0</v>
      </c>
      <c r="AC869" s="75">
        <v>0</v>
      </c>
      <c r="AD869" s="2">
        <v>8715</v>
      </c>
      <c r="AE869" s="3">
        <f t="shared" si="14"/>
        <v>2.7653471026965002E-2</v>
      </c>
      <c r="AF869" s="1">
        <v>0</v>
      </c>
      <c r="AG869" s="1" t="s">
        <v>40</v>
      </c>
      <c r="AH869" s="1" t="s">
        <v>45</v>
      </c>
      <c r="AI869" s="1">
        <v>2.97</v>
      </c>
      <c r="AJ869" s="1">
        <v>0</v>
      </c>
      <c r="AK869" s="1" t="s">
        <v>46</v>
      </c>
      <c r="AL869" s="1">
        <v>1</v>
      </c>
      <c r="AM869" s="1">
        <v>1</v>
      </c>
      <c r="AN869" s="1">
        <v>0</v>
      </c>
    </row>
    <row r="870" spans="1:40" hidden="1" x14ac:dyDescent="0.25">
      <c r="A870" s="1">
        <v>68077</v>
      </c>
      <c r="B870" s="1" t="s">
        <v>62</v>
      </c>
      <c r="C870" s="1">
        <v>68</v>
      </c>
      <c r="D870" s="1" t="s">
        <v>858</v>
      </c>
      <c r="E870" s="2">
        <v>2129</v>
      </c>
      <c r="F870" s="2">
        <v>33</v>
      </c>
      <c r="G870" s="2">
        <v>0</v>
      </c>
      <c r="H870" s="2">
        <v>0</v>
      </c>
      <c r="I870" s="75">
        <v>1</v>
      </c>
      <c r="J870">
        <v>17</v>
      </c>
      <c r="K870">
        <v>0</v>
      </c>
      <c r="L870">
        <v>0</v>
      </c>
      <c r="M870">
        <v>1</v>
      </c>
      <c r="N870">
        <v>113</v>
      </c>
      <c r="O870">
        <v>0</v>
      </c>
      <c r="P870">
        <v>11</v>
      </c>
      <c r="Q870">
        <v>7</v>
      </c>
      <c r="R870" s="2">
        <v>649</v>
      </c>
      <c r="S870" s="2">
        <v>0</v>
      </c>
      <c r="T870" s="2">
        <v>15</v>
      </c>
      <c r="U870" s="75">
        <v>21</v>
      </c>
      <c r="V870" s="2">
        <v>184</v>
      </c>
      <c r="W870" s="2">
        <v>0</v>
      </c>
      <c r="X870" s="2">
        <v>4</v>
      </c>
      <c r="Y870" s="75">
        <v>6</v>
      </c>
      <c r="Z870" s="2">
        <v>110</v>
      </c>
      <c r="AA870" s="2">
        <v>0</v>
      </c>
      <c r="AB870" s="2">
        <v>2</v>
      </c>
      <c r="AC870" s="75">
        <v>3</v>
      </c>
      <c r="AD870" s="2">
        <v>33149</v>
      </c>
      <c r="AE870" s="3">
        <f t="shared" si="14"/>
        <v>6.4225165163353345E-2</v>
      </c>
      <c r="AF870" s="1">
        <v>0</v>
      </c>
      <c r="AG870" s="1" t="s">
        <v>40</v>
      </c>
      <c r="AH870" s="1" t="s">
        <v>45</v>
      </c>
      <c r="AI870" s="1">
        <v>2.97</v>
      </c>
      <c r="AJ870" s="1">
        <v>0</v>
      </c>
      <c r="AK870" s="1" t="s">
        <v>46</v>
      </c>
      <c r="AL870" s="1">
        <v>15</v>
      </c>
      <c r="AM870" s="1">
        <v>13</v>
      </c>
      <c r="AN870" s="1">
        <v>1</v>
      </c>
    </row>
    <row r="871" spans="1:40" hidden="1" x14ac:dyDescent="0.25">
      <c r="A871" s="1">
        <v>68079</v>
      </c>
      <c r="B871" s="1" t="s">
        <v>861</v>
      </c>
      <c r="C871" s="1">
        <v>68</v>
      </c>
      <c r="D871" s="1" t="s">
        <v>858</v>
      </c>
      <c r="E871" s="2">
        <v>151</v>
      </c>
      <c r="F871" s="2">
        <v>0</v>
      </c>
      <c r="G871" s="2">
        <v>0</v>
      </c>
      <c r="H871" s="2">
        <v>0</v>
      </c>
      <c r="I871" s="75">
        <v>0</v>
      </c>
      <c r="J871">
        <v>1</v>
      </c>
      <c r="K871">
        <v>0</v>
      </c>
      <c r="L871">
        <v>0</v>
      </c>
      <c r="M871">
        <v>0</v>
      </c>
      <c r="N871">
        <v>5</v>
      </c>
      <c r="O871">
        <v>0</v>
      </c>
      <c r="P871">
        <v>0</v>
      </c>
      <c r="Q871">
        <v>0</v>
      </c>
      <c r="R871" s="2">
        <v>33</v>
      </c>
      <c r="S871" s="2">
        <v>0</v>
      </c>
      <c r="T871" s="2">
        <v>0</v>
      </c>
      <c r="U871" s="75">
        <v>2</v>
      </c>
      <c r="V871" s="2">
        <v>7</v>
      </c>
      <c r="W871" s="2">
        <v>0</v>
      </c>
      <c r="X871" s="2">
        <v>0</v>
      </c>
      <c r="Y871" s="75">
        <v>0</v>
      </c>
      <c r="Z871" s="2">
        <v>3</v>
      </c>
      <c r="AA871" s="2">
        <v>0</v>
      </c>
      <c r="AB871" s="2">
        <v>0</v>
      </c>
      <c r="AC871" s="75">
        <v>0</v>
      </c>
      <c r="AD871" s="2">
        <v>11163</v>
      </c>
      <c r="AE871" s="3">
        <f t="shared" si="14"/>
        <v>1.3526829705276359E-2</v>
      </c>
      <c r="AF871" s="1">
        <v>0</v>
      </c>
      <c r="AG871" s="1" t="s">
        <v>40</v>
      </c>
      <c r="AH871" s="1" t="s">
        <v>45</v>
      </c>
      <c r="AI871" s="1">
        <v>2.97</v>
      </c>
      <c r="AJ871" s="1">
        <v>0</v>
      </c>
      <c r="AK871" s="1" t="s">
        <v>46</v>
      </c>
      <c r="AL871" s="1">
        <v>1</v>
      </c>
      <c r="AM871" s="1">
        <v>1</v>
      </c>
      <c r="AN871" s="1">
        <v>0</v>
      </c>
    </row>
    <row r="872" spans="1:40" hidden="1" x14ac:dyDescent="0.25">
      <c r="A872" s="1">
        <v>68081</v>
      </c>
      <c r="B872" s="1" t="s">
        <v>862</v>
      </c>
      <c r="C872" s="1">
        <v>68</v>
      </c>
      <c r="D872" s="1" t="s">
        <v>858</v>
      </c>
      <c r="E872" s="2">
        <v>47584</v>
      </c>
      <c r="F872" s="2">
        <v>814</v>
      </c>
      <c r="G872" s="2">
        <v>1</v>
      </c>
      <c r="H872" s="2">
        <v>4</v>
      </c>
      <c r="I872" s="75">
        <v>26</v>
      </c>
      <c r="J872">
        <v>594</v>
      </c>
      <c r="K872">
        <v>0</v>
      </c>
      <c r="L872">
        <v>1</v>
      </c>
      <c r="M872">
        <v>13</v>
      </c>
      <c r="N872">
        <v>1284</v>
      </c>
      <c r="O872">
        <v>1</v>
      </c>
      <c r="P872">
        <v>30</v>
      </c>
      <c r="Q872">
        <v>138</v>
      </c>
      <c r="R872" s="2">
        <v>14410</v>
      </c>
      <c r="S872" s="2">
        <v>4</v>
      </c>
      <c r="T872" s="2">
        <v>168</v>
      </c>
      <c r="U872" s="75">
        <v>952</v>
      </c>
      <c r="V872" s="2">
        <v>3134</v>
      </c>
      <c r="W872" s="2">
        <v>0</v>
      </c>
      <c r="X872" s="2">
        <v>27</v>
      </c>
      <c r="Y872" s="75">
        <v>177</v>
      </c>
      <c r="Z872" s="2">
        <v>2506</v>
      </c>
      <c r="AA872" s="2">
        <v>1</v>
      </c>
      <c r="AB872" s="2">
        <v>30</v>
      </c>
      <c r="AC872" s="75">
        <v>232</v>
      </c>
      <c r="AD872" s="2">
        <v>216326</v>
      </c>
      <c r="AE872" s="3">
        <f t="shared" si="14"/>
        <v>0.2199643131200133</v>
      </c>
      <c r="AF872" s="1">
        <v>1</v>
      </c>
      <c r="AG872" s="1" t="s">
        <v>44</v>
      </c>
      <c r="AH872" s="1" t="s">
        <v>41</v>
      </c>
      <c r="AI872" s="1">
        <v>2.97</v>
      </c>
      <c r="AJ872" s="1">
        <v>1</v>
      </c>
      <c r="AK872" s="1" t="s">
        <v>42</v>
      </c>
      <c r="AL872" s="1">
        <v>191</v>
      </c>
      <c r="AM872" s="1">
        <v>152</v>
      </c>
      <c r="AN872" s="1">
        <v>0</v>
      </c>
    </row>
    <row r="873" spans="1:40" hidden="1" x14ac:dyDescent="0.25">
      <c r="A873" s="1">
        <v>68092</v>
      </c>
      <c r="B873" s="1" t="s">
        <v>66</v>
      </c>
      <c r="C873" s="1">
        <v>68</v>
      </c>
      <c r="D873" s="1" t="s">
        <v>858</v>
      </c>
      <c r="E873" s="2">
        <v>644</v>
      </c>
      <c r="F873" s="2">
        <v>7</v>
      </c>
      <c r="G873" s="2">
        <v>0</v>
      </c>
      <c r="H873" s="2">
        <v>0</v>
      </c>
      <c r="I873" s="75">
        <v>0</v>
      </c>
      <c r="J873">
        <v>8</v>
      </c>
      <c r="K873">
        <v>0</v>
      </c>
      <c r="L873">
        <v>0</v>
      </c>
      <c r="M873">
        <v>0</v>
      </c>
      <c r="N873">
        <v>33</v>
      </c>
      <c r="O873">
        <v>0</v>
      </c>
      <c r="P873">
        <v>1</v>
      </c>
      <c r="Q873">
        <v>4</v>
      </c>
      <c r="R873" s="2">
        <v>192</v>
      </c>
      <c r="S873" s="2">
        <v>0</v>
      </c>
      <c r="T873" s="2">
        <v>1</v>
      </c>
      <c r="U873" s="75">
        <v>12</v>
      </c>
      <c r="V873" s="2">
        <v>66</v>
      </c>
      <c r="W873" s="2">
        <v>0</v>
      </c>
      <c r="X873" s="2">
        <v>0</v>
      </c>
      <c r="Y873" s="75">
        <v>1</v>
      </c>
      <c r="Z873" s="2">
        <v>54</v>
      </c>
      <c r="AA873" s="2">
        <v>0</v>
      </c>
      <c r="AB873" s="2">
        <v>0</v>
      </c>
      <c r="AC873" s="75">
        <v>1</v>
      </c>
      <c r="AD873" s="2">
        <v>6279</v>
      </c>
      <c r="AE873" s="3">
        <f t="shared" si="14"/>
        <v>0.10256410256410256</v>
      </c>
      <c r="AF873" s="1">
        <v>0</v>
      </c>
      <c r="AG873" s="1" t="s">
        <v>44</v>
      </c>
      <c r="AH873" s="1" t="s">
        <v>45</v>
      </c>
      <c r="AI873" s="1">
        <v>2.97</v>
      </c>
      <c r="AJ873" s="1">
        <v>0</v>
      </c>
      <c r="AK873" s="1" t="s">
        <v>46</v>
      </c>
      <c r="AL873" s="1">
        <v>1</v>
      </c>
      <c r="AM873" s="1">
        <v>2</v>
      </c>
      <c r="AN873" s="1">
        <v>0</v>
      </c>
    </row>
    <row r="874" spans="1:40" hidden="1" x14ac:dyDescent="0.25">
      <c r="A874" s="1">
        <v>68101</v>
      </c>
      <c r="B874" s="1" t="s">
        <v>198</v>
      </c>
      <c r="C874" s="1">
        <v>68</v>
      </c>
      <c r="D874" s="1" t="s">
        <v>858</v>
      </c>
      <c r="E874" s="2">
        <v>882</v>
      </c>
      <c r="F874" s="2">
        <v>16</v>
      </c>
      <c r="G874" s="2">
        <v>0</v>
      </c>
      <c r="H874" s="2">
        <v>1</v>
      </c>
      <c r="I874" s="75">
        <v>2</v>
      </c>
      <c r="J874">
        <v>6</v>
      </c>
      <c r="K874">
        <v>0</v>
      </c>
      <c r="L874">
        <v>0</v>
      </c>
      <c r="M874">
        <v>2</v>
      </c>
      <c r="N874">
        <v>25</v>
      </c>
      <c r="O874">
        <v>0</v>
      </c>
      <c r="P874">
        <v>0</v>
      </c>
      <c r="Q874">
        <v>1</v>
      </c>
      <c r="R874" s="2">
        <v>337</v>
      </c>
      <c r="S874" s="2">
        <v>1</v>
      </c>
      <c r="T874" s="2">
        <v>3</v>
      </c>
      <c r="U874" s="75">
        <v>13</v>
      </c>
      <c r="V874" s="2">
        <v>38</v>
      </c>
      <c r="W874" s="2">
        <v>0</v>
      </c>
      <c r="X874" s="2">
        <v>0</v>
      </c>
      <c r="Y874" s="75">
        <v>0</v>
      </c>
      <c r="Z874" s="2">
        <v>86</v>
      </c>
      <c r="AA874" s="2">
        <v>0</v>
      </c>
      <c r="AB874" s="2">
        <v>3</v>
      </c>
      <c r="AC874" s="75">
        <v>5</v>
      </c>
      <c r="AD874" s="2">
        <v>11910</v>
      </c>
      <c r="AE874" s="3">
        <f t="shared" si="14"/>
        <v>7.4055415617128459E-2</v>
      </c>
      <c r="AF874" s="1">
        <v>0</v>
      </c>
      <c r="AG874" s="1" t="s">
        <v>40</v>
      </c>
      <c r="AH874" s="1" t="s">
        <v>41</v>
      </c>
      <c r="AI874" s="1">
        <v>2.97</v>
      </c>
      <c r="AJ874" s="1">
        <v>0</v>
      </c>
      <c r="AK874" s="1" t="s">
        <v>46</v>
      </c>
      <c r="AL874" s="1">
        <v>1</v>
      </c>
      <c r="AM874" s="1">
        <v>1</v>
      </c>
      <c r="AN874" s="1">
        <v>0</v>
      </c>
    </row>
    <row r="875" spans="1:40" hidden="1" x14ac:dyDescent="0.25">
      <c r="A875" s="1">
        <v>68121</v>
      </c>
      <c r="B875" s="1" t="s">
        <v>507</v>
      </c>
      <c r="C875" s="1">
        <v>68</v>
      </c>
      <c r="D875" s="1" t="s">
        <v>858</v>
      </c>
      <c r="E875" s="2">
        <v>55</v>
      </c>
      <c r="F875" s="2">
        <v>1</v>
      </c>
      <c r="G875" s="2">
        <v>0</v>
      </c>
      <c r="H875" s="2">
        <v>0</v>
      </c>
      <c r="I875" s="75">
        <v>0</v>
      </c>
      <c r="J875" s="75">
        <v>0</v>
      </c>
      <c r="K875" s="75">
        <v>0</v>
      </c>
      <c r="L875" s="75">
        <v>0</v>
      </c>
      <c r="M875">
        <v>0</v>
      </c>
      <c r="N875">
        <v>4</v>
      </c>
      <c r="O875">
        <v>0</v>
      </c>
      <c r="P875">
        <v>0</v>
      </c>
      <c r="Q875">
        <v>0</v>
      </c>
      <c r="R875" s="2">
        <v>28</v>
      </c>
      <c r="S875" s="2">
        <v>0</v>
      </c>
      <c r="T875" s="2">
        <v>2</v>
      </c>
      <c r="U875" s="75">
        <v>1</v>
      </c>
      <c r="V875" s="2">
        <v>8</v>
      </c>
      <c r="W875" s="2">
        <v>0</v>
      </c>
      <c r="X875" s="2">
        <v>0</v>
      </c>
      <c r="Y875" s="75">
        <v>0</v>
      </c>
      <c r="Z875" s="2">
        <v>3</v>
      </c>
      <c r="AA875" s="2">
        <v>0</v>
      </c>
      <c r="AB875" s="2">
        <v>0</v>
      </c>
      <c r="AC875" s="75">
        <v>0</v>
      </c>
      <c r="AD875" s="2">
        <v>2025</v>
      </c>
      <c r="AE875" s="3">
        <f t="shared" si="14"/>
        <v>2.7160493827160494E-2</v>
      </c>
      <c r="AF875" s="1">
        <v>0</v>
      </c>
      <c r="AG875" s="1" t="s">
        <v>40</v>
      </c>
      <c r="AH875" s="1" t="s">
        <v>45</v>
      </c>
      <c r="AI875" s="1">
        <v>2.97</v>
      </c>
      <c r="AJ875" s="1">
        <v>0</v>
      </c>
      <c r="AK875" s="1" t="s">
        <v>46</v>
      </c>
      <c r="AL875" s="1">
        <v>1</v>
      </c>
      <c r="AM875" s="1">
        <v>1</v>
      </c>
      <c r="AN875" s="1">
        <v>0</v>
      </c>
    </row>
    <row r="876" spans="1:40" hidden="1" x14ac:dyDescent="0.25">
      <c r="A876" s="1">
        <v>68132</v>
      </c>
      <c r="B876" s="1" t="s">
        <v>863</v>
      </c>
      <c r="C876" s="1">
        <v>68</v>
      </c>
      <c r="D876" s="1" t="s">
        <v>858</v>
      </c>
      <c r="E876" s="2">
        <v>111</v>
      </c>
      <c r="F876" s="2">
        <v>0</v>
      </c>
      <c r="G876" s="2">
        <v>0</v>
      </c>
      <c r="H876" s="2">
        <v>0</v>
      </c>
      <c r="I876" s="75">
        <v>0</v>
      </c>
      <c r="J876" s="75">
        <v>0</v>
      </c>
      <c r="K876" s="75">
        <v>0</v>
      </c>
      <c r="L876" s="75">
        <v>0</v>
      </c>
      <c r="M876">
        <v>0</v>
      </c>
      <c r="N876" s="75">
        <v>0</v>
      </c>
      <c r="O876" s="75">
        <v>0</v>
      </c>
      <c r="P876" s="75">
        <v>0</v>
      </c>
      <c r="Q876">
        <v>0</v>
      </c>
      <c r="R876" s="2">
        <v>26</v>
      </c>
      <c r="S876" s="2">
        <v>0</v>
      </c>
      <c r="T876" s="2">
        <v>0</v>
      </c>
      <c r="U876" s="75">
        <v>0</v>
      </c>
      <c r="V876" s="2">
        <v>5</v>
      </c>
      <c r="W876" s="2">
        <v>0</v>
      </c>
      <c r="X876" s="2">
        <v>0</v>
      </c>
      <c r="Y876" s="75">
        <v>0</v>
      </c>
      <c r="Z876" s="2">
        <v>18</v>
      </c>
      <c r="AA876" s="2">
        <v>0</v>
      </c>
      <c r="AB876" s="2">
        <v>0</v>
      </c>
      <c r="AC876" s="75">
        <v>0</v>
      </c>
      <c r="AD876" s="2">
        <v>2262</v>
      </c>
      <c r="AE876" s="3">
        <f t="shared" si="14"/>
        <v>4.9071618037135278E-2</v>
      </c>
      <c r="AF876" s="1">
        <v>0</v>
      </c>
      <c r="AG876" s="1" t="s">
        <v>40</v>
      </c>
      <c r="AH876" s="1" t="s">
        <v>45</v>
      </c>
      <c r="AI876" s="1">
        <v>2.97</v>
      </c>
      <c r="AJ876" s="1">
        <v>0</v>
      </c>
      <c r="AK876" s="1" t="s">
        <v>46</v>
      </c>
      <c r="AL876" s="1">
        <v>1</v>
      </c>
      <c r="AM876" s="1">
        <v>1</v>
      </c>
      <c r="AN876" s="1">
        <v>0</v>
      </c>
    </row>
    <row r="877" spans="1:40" hidden="1" x14ac:dyDescent="0.25">
      <c r="A877" s="1">
        <v>68147</v>
      </c>
      <c r="B877" s="1" t="s">
        <v>864</v>
      </c>
      <c r="C877" s="1">
        <v>68</v>
      </c>
      <c r="D877" s="1" t="s">
        <v>858</v>
      </c>
      <c r="E877" s="2">
        <v>303</v>
      </c>
      <c r="F877" s="2">
        <v>0</v>
      </c>
      <c r="G877" s="2">
        <v>0</v>
      </c>
      <c r="H877" s="2">
        <v>0</v>
      </c>
      <c r="I877" s="75">
        <v>0</v>
      </c>
      <c r="J877">
        <v>1</v>
      </c>
      <c r="K877">
        <v>0</v>
      </c>
      <c r="L877">
        <v>0</v>
      </c>
      <c r="M877">
        <v>0</v>
      </c>
      <c r="N877">
        <v>8</v>
      </c>
      <c r="O877">
        <v>0</v>
      </c>
      <c r="P877">
        <v>0</v>
      </c>
      <c r="Q877">
        <v>0</v>
      </c>
      <c r="R877" s="2">
        <v>48</v>
      </c>
      <c r="S877" s="2">
        <v>0</v>
      </c>
      <c r="T877" s="2">
        <v>2</v>
      </c>
      <c r="U877" s="75">
        <v>0</v>
      </c>
      <c r="V877" s="2">
        <v>18</v>
      </c>
      <c r="W877" s="2">
        <v>0</v>
      </c>
      <c r="X877" s="2">
        <v>2</v>
      </c>
      <c r="Y877" s="75">
        <v>0</v>
      </c>
      <c r="Z877" s="2">
        <v>15</v>
      </c>
      <c r="AA877" s="2">
        <v>0</v>
      </c>
      <c r="AB877" s="2">
        <v>0</v>
      </c>
      <c r="AC877" s="75">
        <v>0</v>
      </c>
      <c r="AD877" s="2">
        <v>5752</v>
      </c>
      <c r="AE877" s="3">
        <f t="shared" si="14"/>
        <v>5.2677329624478443E-2</v>
      </c>
      <c r="AF877" s="1">
        <v>0</v>
      </c>
      <c r="AG877" s="1" t="s">
        <v>40</v>
      </c>
      <c r="AH877" s="1" t="s">
        <v>45</v>
      </c>
      <c r="AI877" s="1">
        <v>2.97</v>
      </c>
      <c r="AJ877" s="1">
        <v>0</v>
      </c>
      <c r="AK877" s="1" t="s">
        <v>46</v>
      </c>
      <c r="AL877" s="1">
        <v>19</v>
      </c>
      <c r="AM877" s="1">
        <v>14</v>
      </c>
      <c r="AN877" s="1">
        <v>0</v>
      </c>
    </row>
    <row r="878" spans="1:40" hidden="1" x14ac:dyDescent="0.25">
      <c r="A878" s="1">
        <v>68152</v>
      </c>
      <c r="B878" s="1" t="s">
        <v>865</v>
      </c>
      <c r="C878" s="1">
        <v>68</v>
      </c>
      <c r="D878" s="1" t="s">
        <v>858</v>
      </c>
      <c r="E878" s="2">
        <v>109</v>
      </c>
      <c r="F878" s="2">
        <v>6</v>
      </c>
      <c r="G878" s="2">
        <v>0</v>
      </c>
      <c r="H878" s="2">
        <v>0</v>
      </c>
      <c r="I878" s="75">
        <v>0</v>
      </c>
      <c r="J878">
        <v>2</v>
      </c>
      <c r="K878">
        <v>0</v>
      </c>
      <c r="L878">
        <v>0</v>
      </c>
      <c r="M878">
        <v>0</v>
      </c>
      <c r="N878">
        <v>16</v>
      </c>
      <c r="O878">
        <v>0</v>
      </c>
      <c r="P878">
        <v>0</v>
      </c>
      <c r="Q878">
        <v>0</v>
      </c>
      <c r="R878" s="2">
        <v>48</v>
      </c>
      <c r="S878" s="2">
        <v>0</v>
      </c>
      <c r="T878" s="2">
        <v>2</v>
      </c>
      <c r="U878" s="75">
        <v>0</v>
      </c>
      <c r="V878" s="2">
        <v>9</v>
      </c>
      <c r="W878" s="2">
        <v>0</v>
      </c>
      <c r="X878" s="2">
        <v>2</v>
      </c>
      <c r="Y878" s="75">
        <v>2</v>
      </c>
      <c r="Z878" s="2">
        <v>2</v>
      </c>
      <c r="AA878" s="2">
        <v>0</v>
      </c>
      <c r="AB878" s="2">
        <v>0</v>
      </c>
      <c r="AC878" s="75">
        <v>1</v>
      </c>
      <c r="AD878" s="2">
        <v>4458</v>
      </c>
      <c r="AE878" s="3">
        <f t="shared" si="14"/>
        <v>2.4450426200089727E-2</v>
      </c>
      <c r="AF878" s="1">
        <v>0</v>
      </c>
      <c r="AG878" s="1" t="s">
        <v>40</v>
      </c>
      <c r="AH878" s="1" t="s">
        <v>45</v>
      </c>
      <c r="AI878" s="1">
        <v>2.97</v>
      </c>
      <c r="AJ878" s="1">
        <v>0</v>
      </c>
      <c r="AK878" s="1" t="s">
        <v>46</v>
      </c>
      <c r="AL878" s="1">
        <v>1</v>
      </c>
      <c r="AM878" s="1">
        <v>1</v>
      </c>
      <c r="AN878" s="1">
        <v>0</v>
      </c>
    </row>
    <row r="879" spans="1:40" hidden="1" x14ac:dyDescent="0.25">
      <c r="A879" s="1">
        <v>68160</v>
      </c>
      <c r="B879" s="1" t="s">
        <v>866</v>
      </c>
      <c r="C879" s="1">
        <v>68</v>
      </c>
      <c r="D879" s="1" t="s">
        <v>858</v>
      </c>
      <c r="E879" s="2">
        <v>67</v>
      </c>
      <c r="F879" s="2">
        <v>1</v>
      </c>
      <c r="G879" s="2">
        <v>0</v>
      </c>
      <c r="H879" s="2">
        <v>0</v>
      </c>
      <c r="I879" s="75">
        <v>0</v>
      </c>
      <c r="J879" s="75">
        <v>0</v>
      </c>
      <c r="K879" s="75">
        <v>0</v>
      </c>
      <c r="L879" s="75">
        <v>0</v>
      </c>
      <c r="M879">
        <v>0</v>
      </c>
      <c r="N879">
        <v>5</v>
      </c>
      <c r="O879">
        <v>0</v>
      </c>
      <c r="P879">
        <v>0</v>
      </c>
      <c r="Q879">
        <v>0</v>
      </c>
      <c r="R879" s="2">
        <v>17</v>
      </c>
      <c r="S879" s="2">
        <v>0</v>
      </c>
      <c r="T879" s="2">
        <v>0</v>
      </c>
      <c r="U879" s="75">
        <v>0</v>
      </c>
      <c r="V879" s="2">
        <v>10</v>
      </c>
      <c r="W879" s="2">
        <v>0</v>
      </c>
      <c r="X879" s="2">
        <v>0</v>
      </c>
      <c r="Y879" s="75">
        <v>0</v>
      </c>
      <c r="Z879" s="2">
        <v>13</v>
      </c>
      <c r="AA879" s="2">
        <v>0</v>
      </c>
      <c r="AB879" s="2">
        <v>0</v>
      </c>
      <c r="AC879" s="75">
        <v>0</v>
      </c>
      <c r="AD879" s="2">
        <v>2128</v>
      </c>
      <c r="AE879" s="3">
        <f t="shared" si="14"/>
        <v>3.1484962406015039E-2</v>
      </c>
      <c r="AF879" s="1">
        <v>0</v>
      </c>
      <c r="AG879" s="1" t="s">
        <v>40</v>
      </c>
      <c r="AH879" s="1" t="s">
        <v>45</v>
      </c>
      <c r="AI879" s="1">
        <v>2.97</v>
      </c>
      <c r="AJ879" s="1">
        <v>0</v>
      </c>
      <c r="AK879" s="1" t="s">
        <v>46</v>
      </c>
      <c r="AL879" s="1">
        <v>1</v>
      </c>
      <c r="AM879" s="1">
        <v>1</v>
      </c>
      <c r="AN879" s="1">
        <v>0</v>
      </c>
    </row>
    <row r="880" spans="1:40" hidden="1" x14ac:dyDescent="0.25">
      <c r="A880" s="1">
        <v>68162</v>
      </c>
      <c r="B880" s="1" t="s">
        <v>867</v>
      </c>
      <c r="C880" s="1">
        <v>68</v>
      </c>
      <c r="D880" s="1" t="s">
        <v>858</v>
      </c>
      <c r="E880" s="2">
        <v>553</v>
      </c>
      <c r="F880" s="2">
        <v>5</v>
      </c>
      <c r="G880" s="2">
        <v>0</v>
      </c>
      <c r="H880" s="2">
        <v>0</v>
      </c>
      <c r="I880" s="75">
        <v>0</v>
      </c>
      <c r="J880">
        <v>7</v>
      </c>
      <c r="K880">
        <v>0</v>
      </c>
      <c r="L880">
        <v>0</v>
      </c>
      <c r="M880">
        <v>0</v>
      </c>
      <c r="N880">
        <v>7</v>
      </c>
      <c r="O880">
        <v>0</v>
      </c>
      <c r="P880">
        <v>0</v>
      </c>
      <c r="Q880">
        <v>0</v>
      </c>
      <c r="R880" s="2">
        <v>84</v>
      </c>
      <c r="S880" s="2">
        <v>0</v>
      </c>
      <c r="T880" s="2">
        <v>0</v>
      </c>
      <c r="U880" s="75">
        <v>0</v>
      </c>
      <c r="V880" s="2">
        <v>38</v>
      </c>
      <c r="W880" s="2">
        <v>0</v>
      </c>
      <c r="X880" s="2">
        <v>0</v>
      </c>
      <c r="Y880" s="75">
        <v>0</v>
      </c>
      <c r="Z880" s="2">
        <v>33</v>
      </c>
      <c r="AA880" s="2">
        <v>0</v>
      </c>
      <c r="AB880" s="2">
        <v>0</v>
      </c>
      <c r="AC880" s="75">
        <v>0</v>
      </c>
      <c r="AD880" s="2">
        <v>7112</v>
      </c>
      <c r="AE880" s="3">
        <f t="shared" si="14"/>
        <v>7.7755905511811024E-2</v>
      </c>
      <c r="AF880" s="1">
        <v>0</v>
      </c>
      <c r="AG880" s="1" t="s">
        <v>40</v>
      </c>
      <c r="AH880" s="1" t="s">
        <v>45</v>
      </c>
      <c r="AI880" s="1">
        <v>2.97</v>
      </c>
      <c r="AJ880" s="1">
        <v>0</v>
      </c>
      <c r="AK880" s="1" t="s">
        <v>46</v>
      </c>
      <c r="AL880" s="1">
        <v>1</v>
      </c>
      <c r="AM880" s="1">
        <v>1</v>
      </c>
      <c r="AN880" s="1">
        <v>0</v>
      </c>
    </row>
    <row r="881" spans="1:40" hidden="1" x14ac:dyDescent="0.25">
      <c r="A881" s="1">
        <v>68167</v>
      </c>
      <c r="B881" s="1" t="s">
        <v>868</v>
      </c>
      <c r="C881" s="1">
        <v>68</v>
      </c>
      <c r="D881" s="1" t="s">
        <v>858</v>
      </c>
      <c r="E881" s="2">
        <v>581</v>
      </c>
      <c r="F881" s="2">
        <v>12</v>
      </c>
      <c r="G881" s="2">
        <v>0</v>
      </c>
      <c r="H881" s="2">
        <v>0</v>
      </c>
      <c r="I881" s="75">
        <v>0</v>
      </c>
      <c r="J881">
        <v>9</v>
      </c>
      <c r="K881">
        <v>0</v>
      </c>
      <c r="L881">
        <v>0</v>
      </c>
      <c r="M881">
        <v>1</v>
      </c>
      <c r="N881">
        <v>28</v>
      </c>
      <c r="O881">
        <v>0</v>
      </c>
      <c r="P881">
        <v>1</v>
      </c>
      <c r="Q881">
        <v>3</v>
      </c>
      <c r="R881" s="2">
        <v>120</v>
      </c>
      <c r="S881" s="2">
        <v>0</v>
      </c>
      <c r="T881" s="2">
        <v>1</v>
      </c>
      <c r="U881" s="75">
        <v>8</v>
      </c>
      <c r="V881" s="2">
        <v>16</v>
      </c>
      <c r="W881" s="2">
        <v>1</v>
      </c>
      <c r="X881" s="2">
        <v>0</v>
      </c>
      <c r="Y881" s="75">
        <v>4</v>
      </c>
      <c r="Z881" s="2">
        <v>19</v>
      </c>
      <c r="AA881" s="2">
        <v>0</v>
      </c>
      <c r="AB881" s="2">
        <v>0</v>
      </c>
      <c r="AC881" s="75">
        <v>0</v>
      </c>
      <c r="AD881" s="2">
        <v>12828</v>
      </c>
      <c r="AE881" s="3">
        <f t="shared" si="14"/>
        <v>4.5291549734954785E-2</v>
      </c>
      <c r="AF881" s="1">
        <v>0</v>
      </c>
      <c r="AG881" s="1" t="s">
        <v>40</v>
      </c>
      <c r="AH881" s="1" t="s">
        <v>41</v>
      </c>
      <c r="AI881" s="1">
        <v>2.97</v>
      </c>
      <c r="AJ881" s="1">
        <v>0</v>
      </c>
      <c r="AK881" s="1" t="s">
        <v>46</v>
      </c>
      <c r="AL881" s="1">
        <v>3</v>
      </c>
      <c r="AM881" s="1">
        <v>3</v>
      </c>
      <c r="AN881" s="1">
        <v>0</v>
      </c>
    </row>
    <row r="882" spans="1:40" hidden="1" x14ac:dyDescent="0.25">
      <c r="A882" s="1">
        <v>68169</v>
      </c>
      <c r="B882" s="1" t="s">
        <v>869</v>
      </c>
      <c r="C882" s="1">
        <v>68</v>
      </c>
      <c r="D882" s="1" t="s">
        <v>858</v>
      </c>
      <c r="E882" s="2">
        <v>167</v>
      </c>
      <c r="F882" s="2">
        <v>3</v>
      </c>
      <c r="G882" s="2">
        <v>0</v>
      </c>
      <c r="H882" s="2">
        <v>0</v>
      </c>
      <c r="I882" s="75">
        <v>0</v>
      </c>
      <c r="J882">
        <v>2</v>
      </c>
      <c r="K882">
        <v>0</v>
      </c>
      <c r="L882">
        <v>0</v>
      </c>
      <c r="M882">
        <v>0</v>
      </c>
      <c r="N882">
        <v>4</v>
      </c>
      <c r="O882">
        <v>0</v>
      </c>
      <c r="P882">
        <v>0</v>
      </c>
      <c r="Q882">
        <v>0</v>
      </c>
      <c r="R882" s="2">
        <v>46</v>
      </c>
      <c r="S882" s="2">
        <v>0</v>
      </c>
      <c r="T882" s="2">
        <v>0</v>
      </c>
      <c r="U882" s="75">
        <v>0</v>
      </c>
      <c r="V882" s="2">
        <v>2</v>
      </c>
      <c r="W882" s="2">
        <v>0</v>
      </c>
      <c r="X882" s="2">
        <v>0</v>
      </c>
      <c r="Y882" s="75">
        <v>0</v>
      </c>
      <c r="Z882" s="2">
        <v>4</v>
      </c>
      <c r="AA882" s="2">
        <v>0</v>
      </c>
      <c r="AB882" s="2">
        <v>0</v>
      </c>
      <c r="AC882" s="75">
        <v>0</v>
      </c>
      <c r="AD882" s="2">
        <v>3032</v>
      </c>
      <c r="AE882" s="3">
        <f t="shared" si="14"/>
        <v>5.5079155672823218E-2</v>
      </c>
      <c r="AF882" s="1">
        <v>0</v>
      </c>
      <c r="AG882" s="1" t="s">
        <v>40</v>
      </c>
      <c r="AH882" s="1" t="s">
        <v>45</v>
      </c>
      <c r="AI882" s="1">
        <v>2.97</v>
      </c>
      <c r="AJ882" s="1">
        <v>0</v>
      </c>
      <c r="AK882" s="1" t="s">
        <v>46</v>
      </c>
      <c r="AL882" s="1">
        <v>1</v>
      </c>
      <c r="AM882" s="1">
        <v>1</v>
      </c>
      <c r="AN882" s="1">
        <v>0</v>
      </c>
    </row>
    <row r="883" spans="1:40" hidden="1" x14ac:dyDescent="0.25">
      <c r="A883" s="1">
        <v>68176</v>
      </c>
      <c r="B883" s="1" t="s">
        <v>870</v>
      </c>
      <c r="C883" s="1">
        <v>68</v>
      </c>
      <c r="D883" s="1" t="s">
        <v>858</v>
      </c>
      <c r="E883" s="2">
        <v>370</v>
      </c>
      <c r="F883" s="2">
        <v>7</v>
      </c>
      <c r="G883" s="2">
        <v>0</v>
      </c>
      <c r="H883" s="2">
        <v>0</v>
      </c>
      <c r="I883" s="75">
        <v>0</v>
      </c>
      <c r="J883">
        <v>6</v>
      </c>
      <c r="K883">
        <v>0</v>
      </c>
      <c r="L883">
        <v>0</v>
      </c>
      <c r="M883">
        <v>0</v>
      </c>
      <c r="N883">
        <v>10</v>
      </c>
      <c r="O883">
        <v>0</v>
      </c>
      <c r="P883">
        <v>13</v>
      </c>
      <c r="Q883">
        <v>3</v>
      </c>
      <c r="R883" s="2">
        <v>84</v>
      </c>
      <c r="S883" s="2">
        <v>0</v>
      </c>
      <c r="T883" s="2">
        <v>27</v>
      </c>
      <c r="U883" s="75">
        <v>3</v>
      </c>
      <c r="V883" s="2">
        <v>28</v>
      </c>
      <c r="W883" s="2">
        <v>0</v>
      </c>
      <c r="X883" s="2">
        <v>11</v>
      </c>
      <c r="Y883" s="75">
        <v>0</v>
      </c>
      <c r="Z883" s="2">
        <v>31</v>
      </c>
      <c r="AA883" s="2">
        <v>0</v>
      </c>
      <c r="AB883" s="2">
        <v>11</v>
      </c>
      <c r="AC883" s="75">
        <v>0</v>
      </c>
      <c r="AD883" s="2">
        <v>3005</v>
      </c>
      <c r="AE883" s="3">
        <f t="shared" si="14"/>
        <v>0.12312811980033278</v>
      </c>
      <c r="AF883" s="1">
        <v>0</v>
      </c>
      <c r="AG883" s="1" t="s">
        <v>40</v>
      </c>
      <c r="AH883" s="1" t="s">
        <v>45</v>
      </c>
      <c r="AI883" s="1">
        <v>2.97</v>
      </c>
      <c r="AJ883" s="1">
        <v>0</v>
      </c>
      <c r="AK883" s="1" t="s">
        <v>46</v>
      </c>
      <c r="AL883" s="1">
        <v>1</v>
      </c>
      <c r="AM883" s="1">
        <v>1</v>
      </c>
      <c r="AN883" s="1">
        <v>0</v>
      </c>
    </row>
    <row r="884" spans="1:40" hidden="1" x14ac:dyDescent="0.25">
      <c r="A884" s="1">
        <v>68179</v>
      </c>
      <c r="B884" s="1" t="s">
        <v>871</v>
      </c>
      <c r="C884" s="1">
        <v>68</v>
      </c>
      <c r="D884" s="1" t="s">
        <v>858</v>
      </c>
      <c r="E884" s="2">
        <v>55</v>
      </c>
      <c r="F884" s="2">
        <v>0</v>
      </c>
      <c r="G884" s="2">
        <v>0</v>
      </c>
      <c r="H884" s="2">
        <v>0</v>
      </c>
      <c r="I884" s="75">
        <v>0</v>
      </c>
      <c r="J884" s="75">
        <v>0</v>
      </c>
      <c r="K884" s="75">
        <v>0</v>
      </c>
      <c r="L884" s="75">
        <v>0</v>
      </c>
      <c r="M884">
        <v>0</v>
      </c>
      <c r="N884">
        <v>9</v>
      </c>
      <c r="O884">
        <v>0</v>
      </c>
      <c r="P884">
        <v>0</v>
      </c>
      <c r="Q884">
        <v>0</v>
      </c>
      <c r="R884" s="2">
        <v>28</v>
      </c>
      <c r="S884" s="2">
        <v>0</v>
      </c>
      <c r="T884" s="2">
        <v>0</v>
      </c>
      <c r="U884" s="75">
        <v>1</v>
      </c>
      <c r="V884" s="2">
        <v>4</v>
      </c>
      <c r="W884" s="2">
        <v>0</v>
      </c>
      <c r="X884" s="2">
        <v>0</v>
      </c>
      <c r="Y884" s="75">
        <v>0</v>
      </c>
      <c r="Z884" s="2">
        <v>7</v>
      </c>
      <c r="AA884" s="2">
        <v>0</v>
      </c>
      <c r="AB884" s="2">
        <v>0</v>
      </c>
      <c r="AC884" s="75">
        <v>0</v>
      </c>
      <c r="AD884" s="2">
        <v>5361</v>
      </c>
      <c r="AE884" s="3">
        <f t="shared" si="14"/>
        <v>1.0259279985077412E-2</v>
      </c>
      <c r="AF884" s="1">
        <v>0</v>
      </c>
      <c r="AG884" s="1" t="s">
        <v>40</v>
      </c>
      <c r="AH884" s="1" t="s">
        <v>45</v>
      </c>
      <c r="AI884" s="1">
        <v>2.97</v>
      </c>
      <c r="AJ884" s="1">
        <v>0</v>
      </c>
      <c r="AK884" s="1" t="s">
        <v>46</v>
      </c>
      <c r="AL884" s="1">
        <v>1</v>
      </c>
      <c r="AM884" s="1">
        <v>1</v>
      </c>
      <c r="AN884" s="1">
        <v>0</v>
      </c>
    </row>
    <row r="885" spans="1:40" hidden="1" x14ac:dyDescent="0.25">
      <c r="A885" s="1">
        <v>68190</v>
      </c>
      <c r="B885" s="1" t="s">
        <v>872</v>
      </c>
      <c r="C885" s="1">
        <v>68</v>
      </c>
      <c r="D885" s="1" t="s">
        <v>858</v>
      </c>
      <c r="E885" s="2">
        <v>5617</v>
      </c>
      <c r="F885" s="2">
        <v>65</v>
      </c>
      <c r="G885" s="2">
        <v>0</v>
      </c>
      <c r="H885" s="2">
        <v>0</v>
      </c>
      <c r="I885" s="75">
        <v>0</v>
      </c>
      <c r="J885">
        <v>70</v>
      </c>
      <c r="K885">
        <v>0</v>
      </c>
      <c r="L885">
        <v>1</v>
      </c>
      <c r="M885">
        <v>6</v>
      </c>
      <c r="N885">
        <v>301</v>
      </c>
      <c r="O885">
        <v>1</v>
      </c>
      <c r="P885">
        <v>15</v>
      </c>
      <c r="Q885">
        <v>100</v>
      </c>
      <c r="R885" s="2">
        <v>1716</v>
      </c>
      <c r="S885" s="2">
        <v>2</v>
      </c>
      <c r="T885" s="2">
        <v>42</v>
      </c>
      <c r="U885" s="75">
        <v>246</v>
      </c>
      <c r="V885" s="2">
        <v>377</v>
      </c>
      <c r="W885" s="2">
        <v>0</v>
      </c>
      <c r="X885" s="2">
        <v>7</v>
      </c>
      <c r="Y885" s="75">
        <v>37</v>
      </c>
      <c r="Z885" s="2">
        <v>405</v>
      </c>
      <c r="AA885" s="2">
        <v>1</v>
      </c>
      <c r="AB885" s="2">
        <v>7</v>
      </c>
      <c r="AC885" s="75">
        <v>75</v>
      </c>
      <c r="AD885" s="2">
        <v>35747</v>
      </c>
      <c r="AE885" s="3">
        <f t="shared" si="14"/>
        <v>0.15713206702660362</v>
      </c>
      <c r="AF885" s="1">
        <v>0</v>
      </c>
      <c r="AG885" s="1" t="s">
        <v>44</v>
      </c>
      <c r="AH885" s="1" t="s">
        <v>45</v>
      </c>
      <c r="AI885" s="1">
        <v>2.97</v>
      </c>
      <c r="AJ885" s="1">
        <v>0</v>
      </c>
      <c r="AK885" s="1" t="s">
        <v>46</v>
      </c>
      <c r="AL885" s="1">
        <v>3</v>
      </c>
      <c r="AM885" s="1">
        <v>22</v>
      </c>
      <c r="AN885" s="1">
        <v>1</v>
      </c>
    </row>
    <row r="886" spans="1:40" hidden="1" x14ac:dyDescent="0.25">
      <c r="A886" s="1">
        <v>68207</v>
      </c>
      <c r="B886" s="1" t="s">
        <v>84</v>
      </c>
      <c r="C886" s="1">
        <v>68</v>
      </c>
      <c r="D886" s="1" t="s">
        <v>858</v>
      </c>
      <c r="E886" s="2">
        <v>471</v>
      </c>
      <c r="F886" s="2">
        <v>8</v>
      </c>
      <c r="G886" s="2">
        <v>0</v>
      </c>
      <c r="H886" s="2">
        <v>0</v>
      </c>
      <c r="I886" s="75">
        <v>0</v>
      </c>
      <c r="J886">
        <v>3</v>
      </c>
      <c r="K886">
        <v>0</v>
      </c>
      <c r="L886">
        <v>0</v>
      </c>
      <c r="M886">
        <v>0</v>
      </c>
      <c r="N886">
        <v>16</v>
      </c>
      <c r="O886">
        <v>0</v>
      </c>
      <c r="P886">
        <v>0</v>
      </c>
      <c r="Q886">
        <v>1</v>
      </c>
      <c r="R886" s="2">
        <v>131</v>
      </c>
      <c r="S886" s="2">
        <v>0</v>
      </c>
      <c r="T886" s="2">
        <v>0</v>
      </c>
      <c r="U886" s="75">
        <v>2</v>
      </c>
      <c r="V886" s="2">
        <v>29</v>
      </c>
      <c r="W886" s="2">
        <v>0</v>
      </c>
      <c r="X886" s="2">
        <v>0</v>
      </c>
      <c r="Y886" s="75">
        <v>1</v>
      </c>
      <c r="Z886" s="2">
        <v>15</v>
      </c>
      <c r="AA886" s="2">
        <v>0</v>
      </c>
      <c r="AB886" s="2">
        <v>0</v>
      </c>
      <c r="AC886" s="75">
        <v>0</v>
      </c>
      <c r="AD886" s="2">
        <v>6040</v>
      </c>
      <c r="AE886" s="3">
        <f t="shared" si="14"/>
        <v>7.7980132450331127E-2</v>
      </c>
      <c r="AF886" s="1">
        <v>0</v>
      </c>
      <c r="AG886" s="1" t="s">
        <v>44</v>
      </c>
      <c r="AH886" s="1" t="s">
        <v>45</v>
      </c>
      <c r="AI886" s="1">
        <v>2.97</v>
      </c>
      <c r="AJ886" s="1">
        <v>0</v>
      </c>
      <c r="AK886" s="1" t="s">
        <v>46</v>
      </c>
      <c r="AL886" s="1">
        <v>1</v>
      </c>
      <c r="AM886" s="1">
        <v>1</v>
      </c>
      <c r="AN886" s="1">
        <v>0</v>
      </c>
    </row>
    <row r="887" spans="1:40" hidden="1" x14ac:dyDescent="0.25">
      <c r="A887" s="1">
        <v>68209</v>
      </c>
      <c r="B887" s="1" t="s">
        <v>873</v>
      </c>
      <c r="C887" s="1">
        <v>68</v>
      </c>
      <c r="D887" s="1" t="s">
        <v>858</v>
      </c>
      <c r="E887" s="2">
        <v>136</v>
      </c>
      <c r="F887" s="2">
        <v>0</v>
      </c>
      <c r="G887" s="2">
        <v>0</v>
      </c>
      <c r="H887" s="2">
        <v>0</v>
      </c>
      <c r="I887" s="75">
        <v>0</v>
      </c>
      <c r="J887">
        <v>2</v>
      </c>
      <c r="K887">
        <v>0</v>
      </c>
      <c r="L887">
        <v>0</v>
      </c>
      <c r="M887">
        <v>0</v>
      </c>
      <c r="N887">
        <v>8</v>
      </c>
      <c r="O887">
        <v>0</v>
      </c>
      <c r="P887">
        <v>0</v>
      </c>
      <c r="Q887">
        <v>1</v>
      </c>
      <c r="R887" s="2">
        <v>50</v>
      </c>
      <c r="S887" s="2">
        <v>0</v>
      </c>
      <c r="T887" s="2">
        <v>6</v>
      </c>
      <c r="U887" s="75">
        <v>2</v>
      </c>
      <c r="V887" s="2">
        <v>9</v>
      </c>
      <c r="W887" s="2">
        <v>0</v>
      </c>
      <c r="X887" s="2">
        <v>0</v>
      </c>
      <c r="Y887" s="75">
        <v>0</v>
      </c>
      <c r="Z887" s="2">
        <v>19</v>
      </c>
      <c r="AA887" s="2">
        <v>0</v>
      </c>
      <c r="AB887" s="2">
        <v>0</v>
      </c>
      <c r="AC887" s="75">
        <v>2</v>
      </c>
      <c r="AD887" s="2">
        <v>3274</v>
      </c>
      <c r="AE887" s="3">
        <f t="shared" si="14"/>
        <v>4.1539401343921811E-2</v>
      </c>
      <c r="AF887" s="1">
        <v>0</v>
      </c>
      <c r="AG887" s="1" t="s">
        <v>40</v>
      </c>
      <c r="AH887" s="1" t="s">
        <v>45</v>
      </c>
      <c r="AI887" s="1">
        <v>2.97</v>
      </c>
      <c r="AJ887" s="1">
        <v>0</v>
      </c>
      <c r="AK887" s="1" t="s">
        <v>46</v>
      </c>
      <c r="AL887" s="1">
        <v>2</v>
      </c>
      <c r="AM887" s="1">
        <v>1</v>
      </c>
      <c r="AN887" s="1">
        <v>0</v>
      </c>
    </row>
    <row r="888" spans="1:40" hidden="1" x14ac:dyDescent="0.25">
      <c r="A888" s="1">
        <v>68211</v>
      </c>
      <c r="B888" s="1" t="s">
        <v>874</v>
      </c>
      <c r="C888" s="1">
        <v>68</v>
      </c>
      <c r="D888" s="1" t="s">
        <v>858</v>
      </c>
      <c r="E888" s="2">
        <v>326</v>
      </c>
      <c r="F888" s="2">
        <v>4</v>
      </c>
      <c r="G888" s="2">
        <v>0</v>
      </c>
      <c r="H888" s="2">
        <v>0</v>
      </c>
      <c r="I888" s="75">
        <v>0</v>
      </c>
      <c r="J888">
        <v>3</v>
      </c>
      <c r="K888">
        <v>0</v>
      </c>
      <c r="L888">
        <v>0</v>
      </c>
      <c r="M888">
        <v>0</v>
      </c>
      <c r="N888">
        <v>12</v>
      </c>
      <c r="O888">
        <v>1</v>
      </c>
      <c r="P888">
        <v>0</v>
      </c>
      <c r="Q888">
        <v>0</v>
      </c>
      <c r="R888" s="2">
        <v>63</v>
      </c>
      <c r="S888" s="2">
        <v>1</v>
      </c>
      <c r="T888" s="2">
        <v>0</v>
      </c>
      <c r="U888" s="75">
        <v>0</v>
      </c>
      <c r="V888" s="2">
        <v>16</v>
      </c>
      <c r="W888" s="2">
        <v>1</v>
      </c>
      <c r="X888" s="2">
        <v>0</v>
      </c>
      <c r="Y888" s="75">
        <v>0</v>
      </c>
      <c r="Z888" s="2">
        <v>106</v>
      </c>
      <c r="AA888" s="2">
        <v>1</v>
      </c>
      <c r="AB888" s="2">
        <v>0</v>
      </c>
      <c r="AC888" s="75">
        <v>2</v>
      </c>
      <c r="AD888" s="2">
        <v>3858</v>
      </c>
      <c r="AE888" s="3">
        <f t="shared" si="14"/>
        <v>8.4499740798341105E-2</v>
      </c>
      <c r="AF888" s="1">
        <v>0</v>
      </c>
      <c r="AG888" s="1" t="s">
        <v>40</v>
      </c>
      <c r="AH888" s="1" t="s">
        <v>45</v>
      </c>
      <c r="AI888" s="1">
        <v>2.97</v>
      </c>
      <c r="AJ888" s="1">
        <v>0</v>
      </c>
      <c r="AK888" s="1" t="s">
        <v>46</v>
      </c>
      <c r="AL888" s="1">
        <v>9</v>
      </c>
      <c r="AM888" s="1">
        <v>5</v>
      </c>
      <c r="AN888" s="1">
        <v>0</v>
      </c>
    </row>
    <row r="889" spans="1:40" hidden="1" x14ac:dyDescent="0.25">
      <c r="A889" s="1">
        <v>68217</v>
      </c>
      <c r="B889" s="1" t="s">
        <v>875</v>
      </c>
      <c r="C889" s="1">
        <v>68</v>
      </c>
      <c r="D889" s="1" t="s">
        <v>858</v>
      </c>
      <c r="E889" s="2">
        <v>316</v>
      </c>
      <c r="F889" s="2">
        <v>5</v>
      </c>
      <c r="G889" s="2">
        <v>0</v>
      </c>
      <c r="H889" s="2">
        <v>1</v>
      </c>
      <c r="I889" s="75">
        <v>0</v>
      </c>
      <c r="J889">
        <v>4</v>
      </c>
      <c r="K889">
        <v>0</v>
      </c>
      <c r="L889">
        <v>0</v>
      </c>
      <c r="M889">
        <v>0</v>
      </c>
      <c r="N889">
        <v>12</v>
      </c>
      <c r="O889">
        <v>0</v>
      </c>
      <c r="P889">
        <v>0</v>
      </c>
      <c r="Q889">
        <v>0</v>
      </c>
      <c r="R889" s="2">
        <v>97</v>
      </c>
      <c r="S889" s="2">
        <v>0</v>
      </c>
      <c r="T889" s="2">
        <v>1</v>
      </c>
      <c r="U889" s="75">
        <v>0</v>
      </c>
      <c r="V889" s="2">
        <v>22</v>
      </c>
      <c r="W889" s="2">
        <v>0</v>
      </c>
      <c r="X889" s="2">
        <v>0</v>
      </c>
      <c r="Y889" s="75">
        <v>0</v>
      </c>
      <c r="Z889" s="2">
        <v>33</v>
      </c>
      <c r="AA889" s="2">
        <v>0</v>
      </c>
      <c r="AB889" s="2">
        <v>0</v>
      </c>
      <c r="AC889" s="75">
        <v>0</v>
      </c>
      <c r="AD889" s="2">
        <v>5296</v>
      </c>
      <c r="AE889" s="3">
        <f t="shared" si="14"/>
        <v>5.9667673716012087E-2</v>
      </c>
      <c r="AF889" s="1">
        <v>0</v>
      </c>
      <c r="AG889" s="1" t="s">
        <v>40</v>
      </c>
      <c r="AH889" s="1" t="s">
        <v>45</v>
      </c>
      <c r="AI889" s="1">
        <v>2.97</v>
      </c>
      <c r="AJ889" s="1">
        <v>0</v>
      </c>
      <c r="AK889" s="1" t="s">
        <v>46</v>
      </c>
      <c r="AL889" s="1">
        <v>4</v>
      </c>
      <c r="AM889" s="1">
        <v>9</v>
      </c>
      <c r="AN889" s="1">
        <v>0</v>
      </c>
    </row>
    <row r="890" spans="1:40" hidden="1" x14ac:dyDescent="0.25">
      <c r="A890" s="1">
        <v>68229</v>
      </c>
      <c r="B890" s="1" t="s">
        <v>876</v>
      </c>
      <c r="C890" s="1">
        <v>68</v>
      </c>
      <c r="D890" s="1" t="s">
        <v>858</v>
      </c>
      <c r="E890" s="2">
        <v>303</v>
      </c>
      <c r="F890" s="2">
        <v>7</v>
      </c>
      <c r="G890" s="2">
        <v>0</v>
      </c>
      <c r="H890" s="2">
        <v>0</v>
      </c>
      <c r="I890" s="75">
        <v>0</v>
      </c>
      <c r="J890">
        <v>5</v>
      </c>
      <c r="K890">
        <v>0</v>
      </c>
      <c r="L890">
        <v>0</v>
      </c>
      <c r="M890">
        <v>0</v>
      </c>
      <c r="N890">
        <v>25</v>
      </c>
      <c r="O890">
        <v>0</v>
      </c>
      <c r="P890">
        <v>0</v>
      </c>
      <c r="Q890">
        <v>0</v>
      </c>
      <c r="R890" s="2">
        <v>72</v>
      </c>
      <c r="S890" s="2">
        <v>0</v>
      </c>
      <c r="T890" s="2">
        <v>0</v>
      </c>
      <c r="U890" s="75">
        <v>4</v>
      </c>
      <c r="V890" s="2">
        <v>23</v>
      </c>
      <c r="W890" s="2">
        <v>0</v>
      </c>
      <c r="X890" s="2">
        <v>0</v>
      </c>
      <c r="Y890" s="75">
        <v>1</v>
      </c>
      <c r="Z890" s="2">
        <v>21</v>
      </c>
      <c r="AA890" s="2">
        <v>0</v>
      </c>
      <c r="AB890" s="2">
        <v>0</v>
      </c>
      <c r="AC890" s="75">
        <v>0</v>
      </c>
      <c r="AD890" s="2">
        <v>13326</v>
      </c>
      <c r="AE890" s="3">
        <f t="shared" si="14"/>
        <v>2.2737505628095452E-2</v>
      </c>
      <c r="AF890" s="1">
        <v>0</v>
      </c>
      <c r="AG890" s="1" t="s">
        <v>40</v>
      </c>
      <c r="AH890" s="1" t="s">
        <v>45</v>
      </c>
      <c r="AI890" s="1">
        <v>2.97</v>
      </c>
      <c r="AJ890" s="1">
        <v>0</v>
      </c>
      <c r="AK890" s="1" t="s">
        <v>46</v>
      </c>
      <c r="AL890" s="1">
        <v>6</v>
      </c>
      <c r="AM890" s="1">
        <v>4</v>
      </c>
      <c r="AN890" s="1">
        <v>0</v>
      </c>
    </row>
    <row r="891" spans="1:40" hidden="1" x14ac:dyDescent="0.25">
      <c r="A891" s="1">
        <v>68235</v>
      </c>
      <c r="B891" s="1" t="s">
        <v>877</v>
      </c>
      <c r="C891" s="1">
        <v>68</v>
      </c>
      <c r="D891" s="1" t="s">
        <v>858</v>
      </c>
      <c r="E891" s="2">
        <v>2198</v>
      </c>
      <c r="F891" s="2">
        <v>31</v>
      </c>
      <c r="G891" s="2">
        <v>0</v>
      </c>
      <c r="H891" s="2">
        <v>1</v>
      </c>
      <c r="I891" s="75">
        <v>0</v>
      </c>
      <c r="J891">
        <v>35</v>
      </c>
      <c r="K891">
        <v>0</v>
      </c>
      <c r="L891">
        <v>0</v>
      </c>
      <c r="M891">
        <v>1</v>
      </c>
      <c r="N891">
        <v>79</v>
      </c>
      <c r="O891">
        <v>0</v>
      </c>
      <c r="P891">
        <v>0</v>
      </c>
      <c r="Q891">
        <v>2</v>
      </c>
      <c r="R891" s="2">
        <v>778</v>
      </c>
      <c r="S891" s="2">
        <v>0</v>
      </c>
      <c r="T891" s="2">
        <v>4</v>
      </c>
      <c r="U891" s="75">
        <v>13</v>
      </c>
      <c r="V891" s="2">
        <v>109</v>
      </c>
      <c r="W891" s="2">
        <v>0</v>
      </c>
      <c r="X891" s="2">
        <v>0</v>
      </c>
      <c r="Y891" s="75">
        <v>3</v>
      </c>
      <c r="Z891" s="2">
        <v>194</v>
      </c>
      <c r="AA891" s="2">
        <v>0</v>
      </c>
      <c r="AB891" s="2">
        <v>0</v>
      </c>
      <c r="AC891" s="75">
        <v>5</v>
      </c>
      <c r="AD891" s="2">
        <v>22596</v>
      </c>
      <c r="AE891" s="3">
        <f t="shared" si="14"/>
        <v>9.7273853779429986E-2</v>
      </c>
      <c r="AF891" s="1">
        <v>0</v>
      </c>
      <c r="AG891" s="1" t="s">
        <v>40</v>
      </c>
      <c r="AH891" s="1" t="s">
        <v>45</v>
      </c>
      <c r="AI891" s="1">
        <v>2.97</v>
      </c>
      <c r="AJ891" s="1">
        <v>0</v>
      </c>
      <c r="AK891" s="1" t="s">
        <v>46</v>
      </c>
      <c r="AL891" s="1">
        <v>1</v>
      </c>
      <c r="AM891" s="1">
        <v>4</v>
      </c>
      <c r="AN891" s="1">
        <v>0</v>
      </c>
    </row>
    <row r="892" spans="1:40" hidden="1" x14ac:dyDescent="0.25">
      <c r="A892" s="1">
        <v>68245</v>
      </c>
      <c r="B892" s="1" t="s">
        <v>878</v>
      </c>
      <c r="C892" s="1">
        <v>68</v>
      </c>
      <c r="D892" s="1" t="s">
        <v>858</v>
      </c>
      <c r="E892" s="2">
        <v>104</v>
      </c>
      <c r="F892" s="2">
        <v>0</v>
      </c>
      <c r="G892" s="2">
        <v>0</v>
      </c>
      <c r="H892" s="2">
        <v>0</v>
      </c>
      <c r="I892" s="75">
        <v>0</v>
      </c>
      <c r="J892" s="75">
        <v>0</v>
      </c>
      <c r="K892" s="75">
        <v>0</v>
      </c>
      <c r="L892" s="75">
        <v>0</v>
      </c>
      <c r="M892">
        <v>0</v>
      </c>
      <c r="N892" s="75">
        <v>0</v>
      </c>
      <c r="O892" s="75">
        <v>0</v>
      </c>
      <c r="P892" s="75">
        <v>0</v>
      </c>
      <c r="Q892">
        <v>0</v>
      </c>
      <c r="R892" s="2">
        <v>19</v>
      </c>
      <c r="S892" s="2">
        <v>0</v>
      </c>
      <c r="T892" s="2">
        <v>0</v>
      </c>
      <c r="U892" s="75">
        <v>2</v>
      </c>
      <c r="V892" s="2">
        <v>1</v>
      </c>
      <c r="W892" s="2">
        <v>0</v>
      </c>
      <c r="X892" s="2">
        <v>0</v>
      </c>
      <c r="Y892" s="75">
        <v>0</v>
      </c>
      <c r="Z892" s="2">
        <v>4</v>
      </c>
      <c r="AA892" s="2">
        <v>0</v>
      </c>
      <c r="AB892" s="2">
        <v>0</v>
      </c>
      <c r="AC892" s="75">
        <v>0</v>
      </c>
      <c r="AD892" s="2">
        <v>2292</v>
      </c>
      <c r="AE892" s="3">
        <f t="shared" si="14"/>
        <v>4.5375218150087257E-2</v>
      </c>
      <c r="AF892" s="1">
        <v>0</v>
      </c>
      <c r="AG892" s="1" t="s">
        <v>40</v>
      </c>
      <c r="AH892" s="1" t="s">
        <v>45</v>
      </c>
      <c r="AI892" s="1">
        <v>2.97</v>
      </c>
      <c r="AJ892" s="1">
        <v>0</v>
      </c>
      <c r="AK892" s="1" t="s">
        <v>46</v>
      </c>
      <c r="AL892" s="1">
        <v>1</v>
      </c>
      <c r="AM892" s="1">
        <v>2</v>
      </c>
      <c r="AN892" s="1">
        <v>0</v>
      </c>
    </row>
    <row r="893" spans="1:40" hidden="1" x14ac:dyDescent="0.25">
      <c r="A893" s="1">
        <v>68250</v>
      </c>
      <c r="B893" s="1" t="s">
        <v>212</v>
      </c>
      <c r="C893" s="1">
        <v>68</v>
      </c>
      <c r="D893" s="1" t="s">
        <v>858</v>
      </c>
      <c r="E893" s="2">
        <v>506</v>
      </c>
      <c r="F893" s="2">
        <v>7</v>
      </c>
      <c r="G893" s="2">
        <v>0</v>
      </c>
      <c r="H893" s="2">
        <v>0</v>
      </c>
      <c r="I893" s="75">
        <v>0</v>
      </c>
      <c r="J893">
        <v>10</v>
      </c>
      <c r="K893">
        <v>0</v>
      </c>
      <c r="L893">
        <v>0</v>
      </c>
      <c r="M893">
        <v>0</v>
      </c>
      <c r="N893">
        <v>43</v>
      </c>
      <c r="O893">
        <v>1</v>
      </c>
      <c r="P893">
        <v>0</v>
      </c>
      <c r="Q893">
        <v>1</v>
      </c>
      <c r="R893" s="2">
        <v>225</v>
      </c>
      <c r="S893" s="2">
        <v>0</v>
      </c>
      <c r="T893" s="2">
        <v>1</v>
      </c>
      <c r="U893" s="75">
        <v>12</v>
      </c>
      <c r="V893" s="2">
        <v>40</v>
      </c>
      <c r="W893" s="2">
        <v>1</v>
      </c>
      <c r="X893" s="2">
        <v>0</v>
      </c>
      <c r="Y893" s="75">
        <v>3</v>
      </c>
      <c r="Z893" s="2">
        <v>39</v>
      </c>
      <c r="AA893" s="2">
        <v>0</v>
      </c>
      <c r="AB893" s="2">
        <v>1</v>
      </c>
      <c r="AC893" s="75">
        <v>8</v>
      </c>
      <c r="AD893" s="2">
        <v>5400</v>
      </c>
      <c r="AE893" s="3">
        <f t="shared" si="14"/>
        <v>9.3703703703703706E-2</v>
      </c>
      <c r="AF893" s="1">
        <v>0</v>
      </c>
      <c r="AG893" s="1" t="s">
        <v>40</v>
      </c>
      <c r="AH893" s="1" t="s">
        <v>45</v>
      </c>
      <c r="AI893" s="1">
        <v>2.97</v>
      </c>
      <c r="AJ893" s="1">
        <v>0</v>
      </c>
      <c r="AK893" s="1" t="s">
        <v>46</v>
      </c>
      <c r="AL893" s="1">
        <v>1</v>
      </c>
      <c r="AM893" s="1">
        <v>1</v>
      </c>
      <c r="AN893" s="1">
        <v>0</v>
      </c>
    </row>
    <row r="894" spans="1:40" hidden="1" x14ac:dyDescent="0.25">
      <c r="A894" s="1">
        <v>68255</v>
      </c>
      <c r="B894" s="1" t="s">
        <v>879</v>
      </c>
      <c r="C894" s="1">
        <v>68</v>
      </c>
      <c r="D894" s="1" t="s">
        <v>858</v>
      </c>
      <c r="E894" s="2">
        <v>3573</v>
      </c>
      <c r="F894" s="2">
        <v>48</v>
      </c>
      <c r="G894" s="2">
        <v>0</v>
      </c>
      <c r="H894" s="2">
        <v>0</v>
      </c>
      <c r="I894" s="75">
        <v>0</v>
      </c>
      <c r="J894">
        <v>52</v>
      </c>
      <c r="K894">
        <v>0</v>
      </c>
      <c r="L894">
        <v>0</v>
      </c>
      <c r="M894">
        <v>0</v>
      </c>
      <c r="N894">
        <v>178</v>
      </c>
      <c r="O894">
        <v>0</v>
      </c>
      <c r="P894">
        <v>0</v>
      </c>
      <c r="Q894">
        <v>7</v>
      </c>
      <c r="R894" s="2">
        <v>1402</v>
      </c>
      <c r="S894" s="2">
        <v>1</v>
      </c>
      <c r="T894" s="2">
        <v>2</v>
      </c>
      <c r="U894" s="75">
        <v>27</v>
      </c>
      <c r="V894" s="2">
        <v>352</v>
      </c>
      <c r="W894" s="2">
        <v>0</v>
      </c>
      <c r="X894" s="2">
        <v>1</v>
      </c>
      <c r="Y894" s="75">
        <v>2</v>
      </c>
      <c r="Z894" s="2">
        <v>396</v>
      </c>
      <c r="AA894" s="2">
        <v>0</v>
      </c>
      <c r="AB894" s="2">
        <v>1</v>
      </c>
      <c r="AC894" s="75">
        <v>5</v>
      </c>
      <c r="AD894" s="2">
        <v>14214</v>
      </c>
      <c r="AE894" s="3">
        <f t="shared" si="14"/>
        <v>0.25137188687209794</v>
      </c>
      <c r="AF894" s="1">
        <v>0</v>
      </c>
      <c r="AG894" s="1" t="s">
        <v>40</v>
      </c>
      <c r="AH894" s="1" t="s">
        <v>45</v>
      </c>
      <c r="AI894" s="1">
        <v>2.97</v>
      </c>
      <c r="AJ894" s="1">
        <v>0</v>
      </c>
      <c r="AK894" s="1" t="s">
        <v>46</v>
      </c>
      <c r="AL894" s="1">
        <v>19</v>
      </c>
      <c r="AM894" s="1">
        <v>16</v>
      </c>
      <c r="AN894" s="1">
        <v>0</v>
      </c>
    </row>
    <row r="895" spans="1:40" hidden="1" x14ac:dyDescent="0.25">
      <c r="A895" s="1">
        <v>68264</v>
      </c>
      <c r="B895" s="1" t="s">
        <v>880</v>
      </c>
      <c r="C895" s="1">
        <v>68</v>
      </c>
      <c r="D895" s="1" t="s">
        <v>858</v>
      </c>
      <c r="E895" s="2">
        <v>202</v>
      </c>
      <c r="F895" s="2">
        <v>2</v>
      </c>
      <c r="G895" s="2">
        <v>0</v>
      </c>
      <c r="H895" s="2">
        <v>0</v>
      </c>
      <c r="I895" s="75">
        <v>0</v>
      </c>
      <c r="J895">
        <v>1</v>
      </c>
      <c r="K895">
        <v>0</v>
      </c>
      <c r="L895">
        <v>0</v>
      </c>
      <c r="M895">
        <v>0</v>
      </c>
      <c r="N895" s="75">
        <v>0</v>
      </c>
      <c r="O895" s="75">
        <v>0</v>
      </c>
      <c r="P895" s="75">
        <v>0</v>
      </c>
      <c r="Q895">
        <v>0</v>
      </c>
      <c r="R895" s="2">
        <v>59</v>
      </c>
      <c r="S895" s="2">
        <v>0</v>
      </c>
      <c r="T895" s="2">
        <v>0</v>
      </c>
      <c r="U895" s="75">
        <v>0</v>
      </c>
      <c r="V895" s="2">
        <v>14</v>
      </c>
      <c r="W895" s="2">
        <v>0</v>
      </c>
      <c r="X895" s="2">
        <v>0</v>
      </c>
      <c r="Y895" s="75">
        <v>0</v>
      </c>
      <c r="Z895" s="2">
        <v>11</v>
      </c>
      <c r="AA895" s="2">
        <v>0</v>
      </c>
      <c r="AB895" s="2">
        <v>0</v>
      </c>
      <c r="AC895" s="75">
        <v>0</v>
      </c>
      <c r="AD895" s="2">
        <v>2737</v>
      </c>
      <c r="AE895" s="3">
        <f t="shared" si="14"/>
        <v>7.3803434417245156E-2</v>
      </c>
      <c r="AF895" s="1">
        <v>0</v>
      </c>
      <c r="AG895" s="1" t="s">
        <v>40</v>
      </c>
      <c r="AH895" s="1" t="s">
        <v>45</v>
      </c>
      <c r="AI895" s="1">
        <v>2.97</v>
      </c>
      <c r="AJ895" s="1">
        <v>0</v>
      </c>
      <c r="AK895" s="1" t="s">
        <v>46</v>
      </c>
      <c r="AL895" s="1">
        <v>1</v>
      </c>
      <c r="AM895" s="1">
        <v>1</v>
      </c>
      <c r="AN895" s="1">
        <v>0</v>
      </c>
    </row>
    <row r="896" spans="1:40" hidden="1" x14ac:dyDescent="0.25">
      <c r="A896" s="1">
        <v>68266</v>
      </c>
      <c r="B896" s="1" t="s">
        <v>881</v>
      </c>
      <c r="C896" s="1">
        <v>68</v>
      </c>
      <c r="D896" s="1" t="s">
        <v>858</v>
      </c>
      <c r="E896" s="2">
        <v>90</v>
      </c>
      <c r="F896" s="2">
        <v>0</v>
      </c>
      <c r="G896" s="2">
        <v>0</v>
      </c>
      <c r="H896" s="2">
        <v>0</v>
      </c>
      <c r="I896" s="75">
        <v>0</v>
      </c>
      <c r="J896" s="75">
        <v>0</v>
      </c>
      <c r="K896" s="75">
        <v>0</v>
      </c>
      <c r="L896" s="75">
        <v>0</v>
      </c>
      <c r="M896">
        <v>0</v>
      </c>
      <c r="N896">
        <v>4</v>
      </c>
      <c r="O896">
        <v>0</v>
      </c>
      <c r="P896">
        <v>0</v>
      </c>
      <c r="Q896">
        <v>0</v>
      </c>
      <c r="R896" s="2">
        <v>38</v>
      </c>
      <c r="S896" s="2">
        <v>0</v>
      </c>
      <c r="T896" s="2">
        <v>0</v>
      </c>
      <c r="U896" s="75">
        <v>0</v>
      </c>
      <c r="V896" s="2">
        <v>8</v>
      </c>
      <c r="W896" s="2">
        <v>0</v>
      </c>
      <c r="X896" s="2">
        <v>0</v>
      </c>
      <c r="Y896" s="75">
        <v>0</v>
      </c>
      <c r="Z896" s="2">
        <v>6</v>
      </c>
      <c r="AA896" s="2">
        <v>0</v>
      </c>
      <c r="AB896" s="2">
        <v>0</v>
      </c>
      <c r="AC896" s="75">
        <v>0</v>
      </c>
      <c r="AD896" s="2">
        <v>3657</v>
      </c>
      <c r="AE896" s="3">
        <f t="shared" si="14"/>
        <v>2.461033634126333E-2</v>
      </c>
      <c r="AF896" s="1">
        <v>0</v>
      </c>
      <c r="AG896" s="1" t="s">
        <v>40</v>
      </c>
      <c r="AH896" s="1" t="s">
        <v>45</v>
      </c>
      <c r="AI896" s="1">
        <v>2.97</v>
      </c>
      <c r="AJ896" s="1">
        <v>0</v>
      </c>
      <c r="AK896" s="1" t="s">
        <v>46</v>
      </c>
      <c r="AL896" s="1">
        <v>1</v>
      </c>
      <c r="AM896" s="1">
        <v>1</v>
      </c>
      <c r="AN896" s="1">
        <v>0</v>
      </c>
    </row>
    <row r="897" spans="1:40" hidden="1" x14ac:dyDescent="0.25">
      <c r="A897" s="1">
        <v>68271</v>
      </c>
      <c r="B897" s="1" t="s">
        <v>882</v>
      </c>
      <c r="C897" s="1">
        <v>68</v>
      </c>
      <c r="D897" s="1" t="s">
        <v>858</v>
      </c>
      <c r="E897" s="2">
        <v>398</v>
      </c>
      <c r="F897" s="2">
        <v>5</v>
      </c>
      <c r="G897" s="2">
        <v>1</v>
      </c>
      <c r="H897" s="2">
        <v>2</v>
      </c>
      <c r="I897" s="75">
        <v>1</v>
      </c>
      <c r="J897">
        <v>3</v>
      </c>
      <c r="K897">
        <v>0</v>
      </c>
      <c r="L897">
        <v>0</v>
      </c>
      <c r="M897">
        <v>0</v>
      </c>
      <c r="N897">
        <v>24</v>
      </c>
      <c r="O897">
        <v>1</v>
      </c>
      <c r="P897">
        <v>4</v>
      </c>
      <c r="Q897">
        <v>1</v>
      </c>
      <c r="R897" s="2">
        <v>192</v>
      </c>
      <c r="S897" s="2">
        <v>2</v>
      </c>
      <c r="T897" s="2">
        <v>4</v>
      </c>
      <c r="U897" s="75">
        <v>4</v>
      </c>
      <c r="V897" s="2">
        <v>44</v>
      </c>
      <c r="W897" s="2">
        <v>0</v>
      </c>
      <c r="X897" s="2">
        <v>2</v>
      </c>
      <c r="Y897" s="75">
        <v>0</v>
      </c>
      <c r="Z897" s="2">
        <v>26</v>
      </c>
      <c r="AA897" s="2">
        <v>0</v>
      </c>
      <c r="AB897" s="2">
        <v>0</v>
      </c>
      <c r="AC897" s="75">
        <v>1</v>
      </c>
      <c r="AD897" s="2">
        <v>6084</v>
      </c>
      <c r="AE897" s="3">
        <f t="shared" si="14"/>
        <v>6.5417488494411577E-2</v>
      </c>
      <c r="AF897" s="1">
        <v>0</v>
      </c>
      <c r="AG897" s="1" t="s">
        <v>40</v>
      </c>
      <c r="AH897" s="1" t="s">
        <v>45</v>
      </c>
      <c r="AI897" s="1">
        <v>2.97</v>
      </c>
      <c r="AJ897" s="1">
        <v>0</v>
      </c>
      <c r="AK897" s="1" t="s">
        <v>46</v>
      </c>
      <c r="AL897" s="1">
        <v>1</v>
      </c>
      <c r="AM897" s="1">
        <v>3</v>
      </c>
      <c r="AN897" s="1">
        <v>0</v>
      </c>
    </row>
    <row r="898" spans="1:40" hidden="1" x14ac:dyDescent="0.25">
      <c r="A898" s="1">
        <v>68276</v>
      </c>
      <c r="B898" s="1" t="s">
        <v>883</v>
      </c>
      <c r="C898" s="1">
        <v>68</v>
      </c>
      <c r="D898" s="1" t="s">
        <v>858</v>
      </c>
      <c r="E898" s="2">
        <v>18756</v>
      </c>
      <c r="F898" s="2">
        <v>270</v>
      </c>
      <c r="G898" s="2">
        <v>1</v>
      </c>
      <c r="H898" s="2">
        <v>4</v>
      </c>
      <c r="I898" s="75">
        <v>6</v>
      </c>
      <c r="J898">
        <v>268</v>
      </c>
      <c r="K898">
        <v>0</v>
      </c>
      <c r="L898">
        <v>0</v>
      </c>
      <c r="M898">
        <v>5</v>
      </c>
      <c r="N898">
        <v>820</v>
      </c>
      <c r="O898">
        <v>3</v>
      </c>
      <c r="P898">
        <v>18</v>
      </c>
      <c r="Q898">
        <v>38</v>
      </c>
      <c r="R898" s="2">
        <v>4690</v>
      </c>
      <c r="S898" s="2">
        <v>6</v>
      </c>
      <c r="T898" s="2">
        <v>52</v>
      </c>
      <c r="U898" s="75">
        <v>162</v>
      </c>
      <c r="V898" s="2">
        <v>1348</v>
      </c>
      <c r="W898" s="2">
        <v>4</v>
      </c>
      <c r="X898" s="2">
        <v>20</v>
      </c>
      <c r="Y898" s="75">
        <v>47</v>
      </c>
      <c r="Z898" s="2">
        <v>1867</v>
      </c>
      <c r="AA898" s="2">
        <v>0</v>
      </c>
      <c r="AB898" s="2">
        <v>13</v>
      </c>
      <c r="AC898" s="75">
        <v>77</v>
      </c>
      <c r="AD898" s="2">
        <v>339490</v>
      </c>
      <c r="AE898" s="3">
        <f t="shared" si="14"/>
        <v>5.524757724822528E-2</v>
      </c>
      <c r="AF898" s="1">
        <v>0</v>
      </c>
      <c r="AG898" s="1" t="s">
        <v>44</v>
      </c>
      <c r="AH898" s="1" t="s">
        <v>45</v>
      </c>
      <c r="AI898" s="1">
        <v>2.97</v>
      </c>
      <c r="AJ898" s="1">
        <v>1</v>
      </c>
      <c r="AK898" s="1" t="s">
        <v>42</v>
      </c>
      <c r="AL898" s="1">
        <v>129</v>
      </c>
      <c r="AM898" s="1">
        <v>123</v>
      </c>
      <c r="AN898" s="1">
        <v>1</v>
      </c>
    </row>
    <row r="899" spans="1:40" hidden="1" x14ac:dyDescent="0.25">
      <c r="A899" s="1">
        <v>68296</v>
      </c>
      <c r="B899" s="1" t="s">
        <v>884</v>
      </c>
      <c r="C899" s="1">
        <v>68</v>
      </c>
      <c r="D899" s="1" t="s">
        <v>858</v>
      </c>
      <c r="E899" s="2">
        <v>223</v>
      </c>
      <c r="F899" s="2">
        <v>2</v>
      </c>
      <c r="G899" s="2">
        <v>0</v>
      </c>
      <c r="H899" s="2">
        <v>0</v>
      </c>
      <c r="I899" s="75">
        <v>0</v>
      </c>
      <c r="J899">
        <v>1</v>
      </c>
      <c r="K899">
        <v>0</v>
      </c>
      <c r="L899">
        <v>0</v>
      </c>
      <c r="M899">
        <v>0</v>
      </c>
      <c r="N899">
        <v>1</v>
      </c>
      <c r="O899">
        <v>0</v>
      </c>
      <c r="P899">
        <v>0</v>
      </c>
      <c r="Q899">
        <v>0</v>
      </c>
      <c r="R899" s="2">
        <v>46</v>
      </c>
      <c r="S899" s="2">
        <v>0</v>
      </c>
      <c r="T899" s="2">
        <v>0</v>
      </c>
      <c r="U899" s="75">
        <v>0</v>
      </c>
      <c r="V899" s="2">
        <v>5</v>
      </c>
      <c r="W899" s="2">
        <v>0</v>
      </c>
      <c r="X899" s="2">
        <v>0</v>
      </c>
      <c r="Y899" s="75">
        <v>0</v>
      </c>
      <c r="Z899" s="2">
        <v>4</v>
      </c>
      <c r="AA899" s="2">
        <v>0</v>
      </c>
      <c r="AB899" s="2">
        <v>0</v>
      </c>
      <c r="AC899" s="75">
        <v>0</v>
      </c>
      <c r="AD899" s="2">
        <v>3031</v>
      </c>
      <c r="AE899" s="3">
        <f t="shared" si="14"/>
        <v>7.3573078192015834E-2</v>
      </c>
      <c r="AF899" s="1">
        <v>0</v>
      </c>
      <c r="AG899" s="1" t="s">
        <v>40</v>
      </c>
      <c r="AH899" s="1" t="s">
        <v>45</v>
      </c>
      <c r="AI899" s="1">
        <v>2.97</v>
      </c>
      <c r="AJ899" s="1">
        <v>0</v>
      </c>
      <c r="AK899" s="1" t="s">
        <v>46</v>
      </c>
      <c r="AL899" s="1">
        <v>2</v>
      </c>
      <c r="AM899" s="1">
        <v>2</v>
      </c>
      <c r="AN899" s="1">
        <v>0</v>
      </c>
    </row>
    <row r="900" spans="1:40" hidden="1" x14ac:dyDescent="0.25">
      <c r="A900" s="1">
        <v>68298</v>
      </c>
      <c r="B900" s="1" t="s">
        <v>885</v>
      </c>
      <c r="C900" s="1">
        <v>68</v>
      </c>
      <c r="D900" s="1" t="s">
        <v>858</v>
      </c>
      <c r="E900" s="2">
        <v>138</v>
      </c>
      <c r="F900" s="2">
        <v>4</v>
      </c>
      <c r="G900" s="2">
        <v>0</v>
      </c>
      <c r="H900" s="2">
        <v>0</v>
      </c>
      <c r="I900" s="75">
        <v>0</v>
      </c>
      <c r="J900">
        <v>2</v>
      </c>
      <c r="K900">
        <v>0</v>
      </c>
      <c r="L900">
        <v>0</v>
      </c>
      <c r="M900">
        <v>0</v>
      </c>
      <c r="N900">
        <v>7</v>
      </c>
      <c r="O900">
        <v>0</v>
      </c>
      <c r="P900">
        <v>0</v>
      </c>
      <c r="Q900">
        <v>0</v>
      </c>
      <c r="R900" s="2">
        <v>51</v>
      </c>
      <c r="S900" s="2">
        <v>0</v>
      </c>
      <c r="T900" s="2">
        <v>0</v>
      </c>
      <c r="U900" s="75">
        <v>3</v>
      </c>
      <c r="V900" s="2">
        <v>2</v>
      </c>
      <c r="W900" s="2">
        <v>0</v>
      </c>
      <c r="X900" s="2">
        <v>0</v>
      </c>
      <c r="Y900" s="75">
        <v>0</v>
      </c>
      <c r="Z900" s="2">
        <v>7</v>
      </c>
      <c r="AA900" s="2">
        <v>0</v>
      </c>
      <c r="AB900" s="2">
        <v>0</v>
      </c>
      <c r="AC900" s="75">
        <v>0</v>
      </c>
      <c r="AD900" s="2">
        <v>4218</v>
      </c>
      <c r="AE900" s="3">
        <f t="shared" si="14"/>
        <v>3.2716927453769556E-2</v>
      </c>
      <c r="AF900" s="1">
        <v>0</v>
      </c>
      <c r="AG900" s="1" t="s">
        <v>40</v>
      </c>
      <c r="AH900" s="1" t="s">
        <v>45</v>
      </c>
      <c r="AI900" s="1">
        <v>2.97</v>
      </c>
      <c r="AJ900" s="1">
        <v>0</v>
      </c>
      <c r="AK900" s="1" t="s">
        <v>46</v>
      </c>
      <c r="AL900" s="1">
        <v>1</v>
      </c>
      <c r="AM900" s="1">
        <v>1</v>
      </c>
      <c r="AN900" s="1">
        <v>0</v>
      </c>
    </row>
    <row r="901" spans="1:40" hidden="1" x14ac:dyDescent="0.25">
      <c r="A901" s="1">
        <v>68307</v>
      </c>
      <c r="B901" s="1" t="s">
        <v>886</v>
      </c>
      <c r="C901" s="1">
        <v>68</v>
      </c>
      <c r="D901" s="1" t="s">
        <v>858</v>
      </c>
      <c r="E901" s="2">
        <v>17729</v>
      </c>
      <c r="F901" s="2">
        <v>319</v>
      </c>
      <c r="G901" s="2">
        <v>0</v>
      </c>
      <c r="H901" s="2">
        <v>8</v>
      </c>
      <c r="I901" s="75">
        <v>14</v>
      </c>
      <c r="J901">
        <v>176</v>
      </c>
      <c r="K901">
        <v>9</v>
      </c>
      <c r="L901">
        <v>1</v>
      </c>
      <c r="M901">
        <v>6</v>
      </c>
      <c r="N901">
        <v>479</v>
      </c>
      <c r="O901">
        <v>2</v>
      </c>
      <c r="P901">
        <v>15</v>
      </c>
      <c r="Q901">
        <v>24</v>
      </c>
      <c r="R901" s="2">
        <v>3702</v>
      </c>
      <c r="S901" s="2">
        <v>22</v>
      </c>
      <c r="T901" s="2">
        <v>39</v>
      </c>
      <c r="U901" s="75">
        <v>146</v>
      </c>
      <c r="V901" s="2">
        <v>1292</v>
      </c>
      <c r="W901" s="2">
        <v>7</v>
      </c>
      <c r="X901" s="2">
        <v>15</v>
      </c>
      <c r="Y901" s="75">
        <v>56</v>
      </c>
      <c r="Z901" s="2">
        <v>952</v>
      </c>
      <c r="AA901" s="2">
        <v>8</v>
      </c>
      <c r="AB901" s="2">
        <v>11</v>
      </c>
      <c r="AC901" s="75">
        <v>45</v>
      </c>
      <c r="AD901" s="2">
        <v>175720</v>
      </c>
      <c r="AE901" s="3">
        <f t="shared" si="14"/>
        <v>0.10089346687912588</v>
      </c>
      <c r="AF901" s="1">
        <v>0</v>
      </c>
      <c r="AG901" s="1" t="s">
        <v>40</v>
      </c>
      <c r="AH901" s="1" t="s">
        <v>45</v>
      </c>
      <c r="AI901" s="1">
        <v>2.97</v>
      </c>
      <c r="AJ901" s="1">
        <v>1</v>
      </c>
      <c r="AK901" s="1" t="s">
        <v>42</v>
      </c>
      <c r="AL901" s="1">
        <v>47</v>
      </c>
      <c r="AM901" s="1">
        <v>70</v>
      </c>
      <c r="AN901" s="1">
        <v>1</v>
      </c>
    </row>
    <row r="902" spans="1:40" hidden="1" x14ac:dyDescent="0.25">
      <c r="A902" s="1">
        <v>68318</v>
      </c>
      <c r="B902" s="1" t="s">
        <v>887</v>
      </c>
      <c r="C902" s="1">
        <v>68</v>
      </c>
      <c r="D902" s="1" t="s">
        <v>858</v>
      </c>
      <c r="E902" s="2">
        <v>194</v>
      </c>
      <c r="F902" s="2">
        <v>0</v>
      </c>
      <c r="G902" s="2">
        <v>0</v>
      </c>
      <c r="H902" s="2">
        <v>0</v>
      </c>
      <c r="I902" s="75">
        <v>0</v>
      </c>
      <c r="J902" s="75">
        <v>0</v>
      </c>
      <c r="K902" s="75">
        <v>0</v>
      </c>
      <c r="L902" s="75">
        <v>0</v>
      </c>
      <c r="M902">
        <v>0</v>
      </c>
      <c r="N902">
        <v>5</v>
      </c>
      <c r="O902">
        <v>0</v>
      </c>
      <c r="P902">
        <v>0</v>
      </c>
      <c r="Q902">
        <v>0</v>
      </c>
      <c r="R902" s="2">
        <v>50</v>
      </c>
      <c r="S902" s="2">
        <v>0</v>
      </c>
      <c r="T902" s="2">
        <v>0</v>
      </c>
      <c r="U902" s="75">
        <v>3</v>
      </c>
      <c r="V902" s="2">
        <v>5</v>
      </c>
      <c r="W902" s="2">
        <v>0</v>
      </c>
      <c r="X902" s="2">
        <v>0</v>
      </c>
      <c r="Y902" s="75">
        <v>0</v>
      </c>
      <c r="Z902" s="2">
        <v>6</v>
      </c>
      <c r="AA902" s="2">
        <v>0</v>
      </c>
      <c r="AB902" s="2">
        <v>0</v>
      </c>
      <c r="AC902" s="75">
        <v>2</v>
      </c>
      <c r="AD902" s="2">
        <v>6297</v>
      </c>
      <c r="AE902" s="3">
        <f t="shared" si="14"/>
        <v>3.0808321422899795E-2</v>
      </c>
      <c r="AF902" s="1">
        <v>0</v>
      </c>
      <c r="AG902" s="1" t="s">
        <v>40</v>
      </c>
      <c r="AH902" s="1" t="s">
        <v>45</v>
      </c>
      <c r="AI902" s="1">
        <v>2.97</v>
      </c>
      <c r="AJ902" s="1">
        <v>0</v>
      </c>
      <c r="AK902" s="1" t="s">
        <v>46</v>
      </c>
      <c r="AL902" s="1">
        <v>1</v>
      </c>
      <c r="AM902" s="1">
        <v>1</v>
      </c>
      <c r="AN902" s="1">
        <v>0</v>
      </c>
    </row>
    <row r="903" spans="1:40" hidden="1" x14ac:dyDescent="0.25">
      <c r="A903" s="1">
        <v>68320</v>
      </c>
      <c r="B903" s="1" t="s">
        <v>99</v>
      </c>
      <c r="C903" s="1">
        <v>68</v>
      </c>
      <c r="D903" s="1" t="s">
        <v>858</v>
      </c>
      <c r="E903" s="2">
        <v>231</v>
      </c>
      <c r="F903" s="2">
        <v>7</v>
      </c>
      <c r="G903" s="2">
        <v>0</v>
      </c>
      <c r="H903" s="2">
        <v>0</v>
      </c>
      <c r="I903" s="75">
        <v>0</v>
      </c>
      <c r="J903">
        <v>1</v>
      </c>
      <c r="K903">
        <v>0</v>
      </c>
      <c r="L903">
        <v>0</v>
      </c>
      <c r="M903">
        <v>0</v>
      </c>
      <c r="N903">
        <v>50</v>
      </c>
      <c r="O903">
        <v>0</v>
      </c>
      <c r="P903">
        <v>1</v>
      </c>
      <c r="Q903">
        <v>1</v>
      </c>
      <c r="R903" s="2">
        <v>136</v>
      </c>
      <c r="S903" s="2">
        <v>0</v>
      </c>
      <c r="T903" s="2">
        <v>3</v>
      </c>
      <c r="U903" s="75">
        <v>1</v>
      </c>
      <c r="V903" s="2">
        <v>14</v>
      </c>
      <c r="W903" s="2">
        <v>0</v>
      </c>
      <c r="X903" s="2">
        <v>0</v>
      </c>
      <c r="Y903" s="75">
        <v>0</v>
      </c>
      <c r="Z903" s="2">
        <v>23</v>
      </c>
      <c r="AA903" s="2">
        <v>0</v>
      </c>
      <c r="AB903" s="2">
        <v>1</v>
      </c>
      <c r="AC903" s="75">
        <v>1</v>
      </c>
      <c r="AD903" s="2">
        <v>4760</v>
      </c>
      <c r="AE903" s="3">
        <f t="shared" si="14"/>
        <v>4.8529411764705883E-2</v>
      </c>
      <c r="AF903" s="1">
        <v>0</v>
      </c>
      <c r="AG903" s="1" t="s">
        <v>40</v>
      </c>
      <c r="AH903" s="1" t="s">
        <v>45</v>
      </c>
      <c r="AI903" s="1">
        <v>2.97</v>
      </c>
      <c r="AJ903" s="1">
        <v>0</v>
      </c>
      <c r="AK903" s="1" t="s">
        <v>46</v>
      </c>
      <c r="AL903" s="1">
        <v>2</v>
      </c>
      <c r="AM903" s="1">
        <v>2</v>
      </c>
      <c r="AN903" s="1">
        <v>0</v>
      </c>
    </row>
    <row r="904" spans="1:40" hidden="1" x14ac:dyDescent="0.25">
      <c r="A904" s="1">
        <v>68322</v>
      </c>
      <c r="B904" s="1" t="s">
        <v>888</v>
      </c>
      <c r="C904" s="1">
        <v>68</v>
      </c>
      <c r="D904" s="1" t="s">
        <v>858</v>
      </c>
      <c r="E904" s="2">
        <v>65</v>
      </c>
      <c r="F904" s="2">
        <v>0</v>
      </c>
      <c r="G904" s="2">
        <v>0</v>
      </c>
      <c r="H904" s="2">
        <v>1</v>
      </c>
      <c r="I904" s="75">
        <v>1</v>
      </c>
      <c r="J904" s="75">
        <v>0</v>
      </c>
      <c r="K904" s="75">
        <v>0</v>
      </c>
      <c r="L904" s="75">
        <v>0</v>
      </c>
      <c r="M904">
        <v>0</v>
      </c>
      <c r="N904" s="75">
        <v>0</v>
      </c>
      <c r="O904" s="75">
        <v>0</v>
      </c>
      <c r="P904" s="75">
        <v>0</v>
      </c>
      <c r="Q904">
        <v>0</v>
      </c>
      <c r="R904" s="2">
        <v>26</v>
      </c>
      <c r="S904" s="2">
        <v>0</v>
      </c>
      <c r="T904" s="2">
        <v>1</v>
      </c>
      <c r="U904" s="75">
        <v>0</v>
      </c>
      <c r="V904" s="2">
        <v>12</v>
      </c>
      <c r="W904" s="2">
        <v>0</v>
      </c>
      <c r="X904" s="2">
        <v>0</v>
      </c>
      <c r="Y904" s="75">
        <v>0</v>
      </c>
      <c r="Z904" s="2">
        <v>5</v>
      </c>
      <c r="AA904" s="2">
        <v>0</v>
      </c>
      <c r="AB904" s="2">
        <v>0</v>
      </c>
      <c r="AC904" s="75">
        <v>0</v>
      </c>
      <c r="AD904" s="2">
        <v>2509</v>
      </c>
      <c r="AE904" s="3">
        <f t="shared" si="14"/>
        <v>2.5906735751295335E-2</v>
      </c>
      <c r="AF904" s="1">
        <v>0</v>
      </c>
      <c r="AG904" s="1" t="s">
        <v>40</v>
      </c>
      <c r="AH904" s="1" t="s">
        <v>45</v>
      </c>
      <c r="AI904" s="1">
        <v>2.97</v>
      </c>
      <c r="AJ904" s="1">
        <v>0</v>
      </c>
      <c r="AK904" s="1" t="s">
        <v>46</v>
      </c>
      <c r="AL904" s="1">
        <v>1</v>
      </c>
      <c r="AM904" s="1">
        <v>1</v>
      </c>
      <c r="AN904" s="1">
        <v>0</v>
      </c>
    </row>
    <row r="905" spans="1:40" hidden="1" x14ac:dyDescent="0.25">
      <c r="A905" s="1">
        <v>68324</v>
      </c>
      <c r="B905" s="1" t="s">
        <v>889</v>
      </c>
      <c r="C905" s="1">
        <v>68</v>
      </c>
      <c r="D905" s="1" t="s">
        <v>858</v>
      </c>
      <c r="E905" s="2">
        <v>129</v>
      </c>
      <c r="F905" s="2">
        <v>1</v>
      </c>
      <c r="G905" s="2">
        <v>0</v>
      </c>
      <c r="H905" s="2">
        <v>0</v>
      </c>
      <c r="I905" s="75">
        <v>0</v>
      </c>
      <c r="J905" s="75">
        <v>0</v>
      </c>
      <c r="K905" s="75">
        <v>0</v>
      </c>
      <c r="L905" s="75">
        <v>0</v>
      </c>
      <c r="M905">
        <v>0</v>
      </c>
      <c r="N905">
        <v>5</v>
      </c>
      <c r="O905">
        <v>0</v>
      </c>
      <c r="P905">
        <v>0</v>
      </c>
      <c r="Q905">
        <v>0</v>
      </c>
      <c r="R905" s="2">
        <v>31</v>
      </c>
      <c r="S905" s="2">
        <v>0</v>
      </c>
      <c r="T905" s="2">
        <v>0</v>
      </c>
      <c r="U905" s="75">
        <v>4</v>
      </c>
      <c r="V905" s="2">
        <v>9</v>
      </c>
      <c r="W905" s="2">
        <v>0</v>
      </c>
      <c r="X905" s="2">
        <v>0</v>
      </c>
      <c r="Y905" s="75">
        <v>0</v>
      </c>
      <c r="Z905" s="2">
        <v>11</v>
      </c>
      <c r="AA905" s="2">
        <v>0</v>
      </c>
      <c r="AB905" s="2">
        <v>0</v>
      </c>
      <c r="AC905" s="75">
        <v>4</v>
      </c>
      <c r="AD905" s="2">
        <v>4464</v>
      </c>
      <c r="AE905" s="3">
        <f t="shared" si="14"/>
        <v>2.889784946236559E-2</v>
      </c>
      <c r="AF905" s="1">
        <v>0</v>
      </c>
      <c r="AG905" s="1" t="s">
        <v>40</v>
      </c>
      <c r="AH905" s="1" t="s">
        <v>45</v>
      </c>
      <c r="AI905" s="1">
        <v>2.97</v>
      </c>
      <c r="AJ905" s="1">
        <v>0</v>
      </c>
      <c r="AK905" s="1" t="s">
        <v>46</v>
      </c>
      <c r="AL905" s="1">
        <v>1</v>
      </c>
      <c r="AM905" s="1">
        <v>1</v>
      </c>
      <c r="AN905" s="1">
        <v>0</v>
      </c>
    </row>
    <row r="906" spans="1:40" hidden="1" x14ac:dyDescent="0.25">
      <c r="A906" s="1">
        <v>68327</v>
      </c>
      <c r="B906" s="1" t="s">
        <v>890</v>
      </c>
      <c r="C906" s="1">
        <v>68</v>
      </c>
      <c r="D906" s="1" t="s">
        <v>858</v>
      </c>
      <c r="E906" s="2">
        <v>201</v>
      </c>
      <c r="F906" s="2">
        <v>3</v>
      </c>
      <c r="G906" s="2">
        <v>0</v>
      </c>
      <c r="H906" s="2">
        <v>0</v>
      </c>
      <c r="I906" s="75">
        <v>0</v>
      </c>
      <c r="J906" s="75">
        <v>0</v>
      </c>
      <c r="K906" s="75">
        <v>0</v>
      </c>
      <c r="L906" s="75">
        <v>0</v>
      </c>
      <c r="M906">
        <v>0</v>
      </c>
      <c r="N906">
        <v>1</v>
      </c>
      <c r="O906">
        <v>0</v>
      </c>
      <c r="P906">
        <v>2</v>
      </c>
      <c r="Q906">
        <v>0</v>
      </c>
      <c r="R906" s="2">
        <v>26</v>
      </c>
      <c r="S906" s="2">
        <v>0</v>
      </c>
      <c r="T906" s="2">
        <v>2</v>
      </c>
      <c r="U906" s="75">
        <v>0</v>
      </c>
      <c r="V906" s="2">
        <v>7</v>
      </c>
      <c r="W906" s="2">
        <v>0</v>
      </c>
      <c r="X906" s="2">
        <v>0</v>
      </c>
      <c r="Y906" s="75">
        <v>0</v>
      </c>
      <c r="Z906" s="2">
        <v>9</v>
      </c>
      <c r="AA906" s="2">
        <v>0</v>
      </c>
      <c r="AB906" s="2">
        <v>0</v>
      </c>
      <c r="AC906" s="75">
        <v>0</v>
      </c>
      <c r="AD906" s="2">
        <v>5399</v>
      </c>
      <c r="AE906" s="3">
        <f t="shared" si="14"/>
        <v>3.7229116503056124E-2</v>
      </c>
      <c r="AF906" s="1">
        <v>0</v>
      </c>
      <c r="AG906" s="1" t="s">
        <v>40</v>
      </c>
      <c r="AH906" s="1" t="s">
        <v>45</v>
      </c>
      <c r="AI906" s="1">
        <v>2.97</v>
      </c>
      <c r="AJ906" s="1">
        <v>0</v>
      </c>
      <c r="AK906" s="1" t="s">
        <v>46</v>
      </c>
      <c r="AL906" s="1">
        <v>1</v>
      </c>
      <c r="AM906" s="1">
        <v>1</v>
      </c>
      <c r="AN906" s="1">
        <v>0</v>
      </c>
    </row>
    <row r="907" spans="1:40" hidden="1" x14ac:dyDescent="0.25">
      <c r="A907" s="1">
        <v>68344</v>
      </c>
      <c r="B907" s="1" t="s">
        <v>891</v>
      </c>
      <c r="C907" s="1">
        <v>68</v>
      </c>
      <c r="D907" s="1" t="s">
        <v>858</v>
      </c>
      <c r="E907" s="2">
        <v>327</v>
      </c>
      <c r="F907" s="2">
        <v>9</v>
      </c>
      <c r="G907" s="2">
        <v>0</v>
      </c>
      <c r="H907" s="2">
        <v>0</v>
      </c>
      <c r="I907" s="75">
        <v>0</v>
      </c>
      <c r="J907">
        <v>4</v>
      </c>
      <c r="K907">
        <v>0</v>
      </c>
      <c r="L907">
        <v>0</v>
      </c>
      <c r="M907">
        <v>0</v>
      </c>
      <c r="N907">
        <v>2</v>
      </c>
      <c r="O907">
        <v>0</v>
      </c>
      <c r="P907">
        <v>0</v>
      </c>
      <c r="Q907">
        <v>0</v>
      </c>
      <c r="R907" s="2">
        <v>51</v>
      </c>
      <c r="S907" s="2">
        <v>0</v>
      </c>
      <c r="T907" s="2">
        <v>0</v>
      </c>
      <c r="U907" s="75">
        <v>0</v>
      </c>
      <c r="V907" s="2">
        <v>15</v>
      </c>
      <c r="W907" s="2">
        <v>0</v>
      </c>
      <c r="X907" s="2">
        <v>0</v>
      </c>
      <c r="Y907" s="75">
        <v>0</v>
      </c>
      <c r="Z907" s="2">
        <v>9</v>
      </c>
      <c r="AA907" s="2">
        <v>0</v>
      </c>
      <c r="AB907" s="2">
        <v>0</v>
      </c>
      <c r="AC907" s="75">
        <v>0</v>
      </c>
      <c r="AD907" s="2">
        <v>2420</v>
      </c>
      <c r="AE907" s="3">
        <f t="shared" si="14"/>
        <v>0.13512396694214876</v>
      </c>
      <c r="AF907" s="1">
        <v>0</v>
      </c>
      <c r="AG907" s="1" t="s">
        <v>40</v>
      </c>
      <c r="AH907" s="1" t="s">
        <v>45</v>
      </c>
      <c r="AI907" s="1">
        <v>2.97</v>
      </c>
      <c r="AJ907" s="1">
        <v>0</v>
      </c>
      <c r="AK907" s="1" t="s">
        <v>46</v>
      </c>
      <c r="AL907" s="1">
        <v>1</v>
      </c>
      <c r="AM907" s="1">
        <v>1</v>
      </c>
      <c r="AN907" s="1">
        <v>0</v>
      </c>
    </row>
    <row r="908" spans="1:40" hidden="1" x14ac:dyDescent="0.25">
      <c r="A908" s="1">
        <v>68368</v>
      </c>
      <c r="B908" s="1" t="s">
        <v>892</v>
      </c>
      <c r="C908" s="1">
        <v>68</v>
      </c>
      <c r="D908" s="1" t="s">
        <v>858</v>
      </c>
      <c r="E908" s="2">
        <v>87</v>
      </c>
      <c r="F908" s="2">
        <v>2</v>
      </c>
      <c r="G908" s="2">
        <v>0</v>
      </c>
      <c r="H908" s="2">
        <v>0</v>
      </c>
      <c r="I908" s="75">
        <v>0</v>
      </c>
      <c r="J908" s="75">
        <v>0</v>
      </c>
      <c r="K908" s="75">
        <v>0</v>
      </c>
      <c r="L908" s="75">
        <v>0</v>
      </c>
      <c r="M908">
        <v>0</v>
      </c>
      <c r="N908" s="75">
        <v>0</v>
      </c>
      <c r="O908" s="75">
        <v>0</v>
      </c>
      <c r="P908" s="75">
        <v>0</v>
      </c>
      <c r="Q908">
        <v>0</v>
      </c>
      <c r="R908" s="2">
        <v>39</v>
      </c>
      <c r="S908" s="2">
        <v>0</v>
      </c>
      <c r="T908" s="2">
        <v>0</v>
      </c>
      <c r="U908" s="75">
        <v>0</v>
      </c>
      <c r="V908" s="2">
        <v>10</v>
      </c>
      <c r="W908" s="2">
        <v>0</v>
      </c>
      <c r="X908" s="2">
        <v>0</v>
      </c>
      <c r="Y908" s="75">
        <v>0</v>
      </c>
      <c r="Z908" s="2">
        <v>19</v>
      </c>
      <c r="AA908" s="2">
        <v>0</v>
      </c>
      <c r="AB908" s="2">
        <v>0</v>
      </c>
      <c r="AC908" s="75">
        <v>0</v>
      </c>
      <c r="AD908" s="2">
        <v>3457</v>
      </c>
      <c r="AE908" s="3">
        <f t="shared" si="14"/>
        <v>2.5166329187156493E-2</v>
      </c>
      <c r="AF908" s="1">
        <v>0</v>
      </c>
      <c r="AG908" s="1" t="s">
        <v>40</v>
      </c>
      <c r="AH908" s="1" t="s">
        <v>45</v>
      </c>
      <c r="AI908" s="1">
        <v>2.97</v>
      </c>
      <c r="AJ908" s="1">
        <v>0</v>
      </c>
      <c r="AK908" s="1" t="s">
        <v>46</v>
      </c>
      <c r="AL908" s="1">
        <v>1</v>
      </c>
      <c r="AM908" s="1">
        <v>1</v>
      </c>
      <c r="AN908" s="1">
        <v>0</v>
      </c>
    </row>
    <row r="909" spans="1:40" hidden="1" x14ac:dyDescent="0.25">
      <c r="A909" s="1">
        <v>68370</v>
      </c>
      <c r="B909" s="1" t="s">
        <v>893</v>
      </c>
      <c r="C909" s="1">
        <v>68</v>
      </c>
      <c r="D909" s="1" t="s">
        <v>858</v>
      </c>
      <c r="E909" s="2">
        <v>4</v>
      </c>
      <c r="F909" s="2">
        <v>0</v>
      </c>
      <c r="G909" s="2">
        <v>0</v>
      </c>
      <c r="H909" s="2">
        <v>0</v>
      </c>
      <c r="I909" s="75">
        <v>0</v>
      </c>
      <c r="J909" s="75">
        <v>0</v>
      </c>
      <c r="K909" s="75">
        <v>0</v>
      </c>
      <c r="L909" s="75">
        <v>0</v>
      </c>
      <c r="M909">
        <v>0</v>
      </c>
      <c r="N909" s="75">
        <v>0</v>
      </c>
      <c r="O909" s="75">
        <v>0</v>
      </c>
      <c r="P909" s="75">
        <v>0</v>
      </c>
      <c r="Q909">
        <v>0</v>
      </c>
      <c r="R909" s="2">
        <v>0</v>
      </c>
      <c r="S909" s="2">
        <v>0</v>
      </c>
      <c r="T909" s="2">
        <v>0</v>
      </c>
      <c r="U909" s="75">
        <v>0</v>
      </c>
      <c r="V909" s="2">
        <v>0</v>
      </c>
      <c r="W909" s="2">
        <v>0</v>
      </c>
      <c r="X909" s="2">
        <v>0</v>
      </c>
      <c r="Y909" s="75">
        <v>0</v>
      </c>
      <c r="Z909" s="2">
        <v>0</v>
      </c>
      <c r="AA909" s="2">
        <v>0</v>
      </c>
      <c r="AB909" s="2">
        <v>0</v>
      </c>
      <c r="AC909" s="75">
        <v>0</v>
      </c>
      <c r="AD909" s="2">
        <v>1396</v>
      </c>
      <c r="AE909" s="3">
        <f t="shared" si="14"/>
        <v>2.8653295128939827E-3</v>
      </c>
      <c r="AF909" s="1">
        <v>0</v>
      </c>
      <c r="AG909" s="1" t="s">
        <v>40</v>
      </c>
      <c r="AH909" s="1" t="s">
        <v>45</v>
      </c>
      <c r="AI909" s="1">
        <v>2.97</v>
      </c>
      <c r="AJ909" s="1">
        <v>0</v>
      </c>
      <c r="AK909" s="1" t="s">
        <v>46</v>
      </c>
      <c r="AL909" s="1">
        <v>1</v>
      </c>
      <c r="AM909" s="1">
        <v>1</v>
      </c>
      <c r="AN909" s="1">
        <v>0</v>
      </c>
    </row>
    <row r="910" spans="1:40" hidden="1" x14ac:dyDescent="0.25">
      <c r="A910" s="1">
        <v>68377</v>
      </c>
      <c r="B910" s="1" t="s">
        <v>894</v>
      </c>
      <c r="C910" s="1">
        <v>68</v>
      </c>
      <c r="D910" s="1" t="s">
        <v>858</v>
      </c>
      <c r="E910" s="2">
        <v>525</v>
      </c>
      <c r="F910" s="2">
        <v>10</v>
      </c>
      <c r="G910" s="2">
        <v>0</v>
      </c>
      <c r="H910" s="2">
        <v>0</v>
      </c>
      <c r="I910" s="75">
        <v>0</v>
      </c>
      <c r="J910">
        <v>6</v>
      </c>
      <c r="K910">
        <v>0</v>
      </c>
      <c r="L910">
        <v>0</v>
      </c>
      <c r="M910">
        <v>1</v>
      </c>
      <c r="N910">
        <v>21</v>
      </c>
      <c r="O910">
        <v>0</v>
      </c>
      <c r="P910">
        <v>0</v>
      </c>
      <c r="Q910">
        <v>0</v>
      </c>
      <c r="R910" s="2">
        <v>195</v>
      </c>
      <c r="S910" s="2">
        <v>0</v>
      </c>
      <c r="T910" s="2">
        <v>1</v>
      </c>
      <c r="U910" s="75">
        <v>7</v>
      </c>
      <c r="V910" s="2">
        <v>40</v>
      </c>
      <c r="W910" s="2">
        <v>0</v>
      </c>
      <c r="X910" s="2">
        <v>0</v>
      </c>
      <c r="Y910" s="75">
        <v>1</v>
      </c>
      <c r="Z910" s="2">
        <v>32</v>
      </c>
      <c r="AA910" s="2">
        <v>0</v>
      </c>
      <c r="AB910" s="2">
        <v>0</v>
      </c>
      <c r="AC910" s="75">
        <v>2</v>
      </c>
      <c r="AD910" s="2">
        <v>6684</v>
      </c>
      <c r="AE910" s="3">
        <f t="shared" si="14"/>
        <v>7.8545780969479354E-2</v>
      </c>
      <c r="AF910" s="1">
        <v>0</v>
      </c>
      <c r="AG910" s="1" t="s">
        <v>44</v>
      </c>
      <c r="AH910" s="1" t="s">
        <v>45</v>
      </c>
      <c r="AI910" s="1">
        <v>2.97</v>
      </c>
      <c r="AJ910" s="1">
        <v>0</v>
      </c>
      <c r="AK910" s="1" t="s">
        <v>46</v>
      </c>
      <c r="AL910" s="1">
        <v>1</v>
      </c>
      <c r="AM910" s="1">
        <v>1</v>
      </c>
      <c r="AN910" s="1">
        <v>0</v>
      </c>
    </row>
    <row r="911" spans="1:40" hidden="1" x14ac:dyDescent="0.25">
      <c r="A911" s="1">
        <v>68385</v>
      </c>
      <c r="B911" s="1" t="s">
        <v>895</v>
      </c>
      <c r="C911" s="1">
        <v>68</v>
      </c>
      <c r="D911" s="1" t="s">
        <v>858</v>
      </c>
      <c r="E911" s="2">
        <v>2087</v>
      </c>
      <c r="F911" s="2">
        <v>29</v>
      </c>
      <c r="G911" s="2">
        <v>0</v>
      </c>
      <c r="H911" s="2">
        <v>1</v>
      </c>
      <c r="I911" s="75">
        <v>0</v>
      </c>
      <c r="J911">
        <v>26</v>
      </c>
      <c r="K911">
        <v>0</v>
      </c>
      <c r="L911">
        <v>0</v>
      </c>
      <c r="M911">
        <v>1</v>
      </c>
      <c r="N911">
        <v>130</v>
      </c>
      <c r="O911">
        <v>0</v>
      </c>
      <c r="P911">
        <v>1</v>
      </c>
      <c r="Q911">
        <v>11</v>
      </c>
      <c r="R911" s="2">
        <v>760</v>
      </c>
      <c r="S911" s="2">
        <v>0</v>
      </c>
      <c r="T911" s="2">
        <v>7</v>
      </c>
      <c r="U911" s="75">
        <v>70</v>
      </c>
      <c r="V911" s="2">
        <v>119</v>
      </c>
      <c r="W911" s="2">
        <v>0</v>
      </c>
      <c r="X911" s="2">
        <v>2</v>
      </c>
      <c r="Y911" s="75">
        <v>6</v>
      </c>
      <c r="Z911" s="2">
        <v>216</v>
      </c>
      <c r="AA911" s="2">
        <v>0</v>
      </c>
      <c r="AB911" s="2">
        <v>4</v>
      </c>
      <c r="AC911" s="75">
        <v>12</v>
      </c>
      <c r="AD911" s="2">
        <v>10717</v>
      </c>
      <c r="AE911" s="3">
        <f t="shared" si="14"/>
        <v>0.19473733320892039</v>
      </c>
      <c r="AF911" s="1">
        <v>0</v>
      </c>
      <c r="AG911" s="1" t="s">
        <v>44</v>
      </c>
      <c r="AH911" s="1" t="s">
        <v>41</v>
      </c>
      <c r="AI911" s="1">
        <v>2.97</v>
      </c>
      <c r="AJ911" s="1">
        <v>0</v>
      </c>
      <c r="AK911" s="1" t="s">
        <v>46</v>
      </c>
      <c r="AL911" s="1">
        <v>5</v>
      </c>
      <c r="AM911" s="1">
        <v>5</v>
      </c>
      <c r="AN911" s="1">
        <v>0</v>
      </c>
    </row>
    <row r="912" spans="1:40" hidden="1" x14ac:dyDescent="0.25">
      <c r="A912" s="1">
        <v>68397</v>
      </c>
      <c r="B912" s="1" t="s">
        <v>465</v>
      </c>
      <c r="C912" s="1">
        <v>68</v>
      </c>
      <c r="D912" s="1" t="s">
        <v>858</v>
      </c>
      <c r="E912" s="2">
        <v>267</v>
      </c>
      <c r="F912" s="2">
        <v>2</v>
      </c>
      <c r="G912" s="2">
        <v>0</v>
      </c>
      <c r="H912" s="2">
        <v>0</v>
      </c>
      <c r="I912" s="75">
        <v>0</v>
      </c>
      <c r="J912">
        <v>6</v>
      </c>
      <c r="K912">
        <v>0</v>
      </c>
      <c r="L912">
        <v>0</v>
      </c>
      <c r="M912">
        <v>0</v>
      </c>
      <c r="N912">
        <v>67</v>
      </c>
      <c r="O912">
        <v>0</v>
      </c>
      <c r="P912">
        <v>7</v>
      </c>
      <c r="Q912">
        <v>2</v>
      </c>
      <c r="R912" s="2">
        <v>145</v>
      </c>
      <c r="S912" s="2">
        <v>0</v>
      </c>
      <c r="T912" s="2">
        <v>7</v>
      </c>
      <c r="U912" s="75">
        <v>1</v>
      </c>
      <c r="V912" s="2">
        <v>56</v>
      </c>
      <c r="W912" s="2">
        <v>0</v>
      </c>
      <c r="X912" s="2">
        <v>7</v>
      </c>
      <c r="Y912" s="75">
        <v>0</v>
      </c>
      <c r="Z912" s="2">
        <v>15</v>
      </c>
      <c r="AA912" s="2">
        <v>0</v>
      </c>
      <c r="AB912" s="2">
        <v>0</v>
      </c>
      <c r="AC912" s="75">
        <v>2</v>
      </c>
      <c r="AD912" s="2">
        <v>5236</v>
      </c>
      <c r="AE912" s="3">
        <f t="shared" si="14"/>
        <v>5.0993124522536286E-2</v>
      </c>
      <c r="AF912" s="1">
        <v>0</v>
      </c>
      <c r="AG912" s="1" t="s">
        <v>40</v>
      </c>
      <c r="AH912" s="1" t="s">
        <v>45</v>
      </c>
      <c r="AI912" s="1">
        <v>2.97</v>
      </c>
      <c r="AJ912" s="1">
        <v>0</v>
      </c>
      <c r="AK912" s="1" t="s">
        <v>46</v>
      </c>
      <c r="AL912" s="1">
        <v>1</v>
      </c>
      <c r="AM912" s="1">
        <v>1</v>
      </c>
      <c r="AN912" s="1">
        <v>0</v>
      </c>
    </row>
    <row r="913" spans="1:40" hidden="1" x14ac:dyDescent="0.25">
      <c r="A913" s="1">
        <v>68406</v>
      </c>
      <c r="B913" s="1" t="s">
        <v>896</v>
      </c>
      <c r="C913" s="1">
        <v>68</v>
      </c>
      <c r="D913" s="1" t="s">
        <v>858</v>
      </c>
      <c r="E913" s="2">
        <v>5602</v>
      </c>
      <c r="F913" s="2">
        <v>61</v>
      </c>
      <c r="G913" s="2">
        <v>0</v>
      </c>
      <c r="H913" s="2">
        <v>0</v>
      </c>
      <c r="I913" s="75">
        <v>0</v>
      </c>
      <c r="J913">
        <v>54</v>
      </c>
      <c r="K913">
        <v>0</v>
      </c>
      <c r="L913">
        <v>0</v>
      </c>
      <c r="M913">
        <v>0</v>
      </c>
      <c r="N913">
        <v>173</v>
      </c>
      <c r="O913">
        <v>1</v>
      </c>
      <c r="P913">
        <v>4</v>
      </c>
      <c r="Q913">
        <v>18</v>
      </c>
      <c r="R913" s="2">
        <v>1205</v>
      </c>
      <c r="S913" s="2">
        <v>1</v>
      </c>
      <c r="T913" s="2">
        <v>18</v>
      </c>
      <c r="U913" s="75">
        <v>41</v>
      </c>
      <c r="V913" s="2">
        <v>369</v>
      </c>
      <c r="W913" s="2">
        <v>1</v>
      </c>
      <c r="X913" s="2">
        <v>5</v>
      </c>
      <c r="Y913" s="75">
        <v>10</v>
      </c>
      <c r="Z913" s="2">
        <v>554</v>
      </c>
      <c r="AA913" s="2">
        <v>0</v>
      </c>
      <c r="AB913" s="2">
        <v>2</v>
      </c>
      <c r="AC913" s="75">
        <v>17</v>
      </c>
      <c r="AD913" s="2">
        <v>46053</v>
      </c>
      <c r="AE913" s="3">
        <f t="shared" si="14"/>
        <v>0.12164245543178512</v>
      </c>
      <c r="AF913" s="1">
        <v>0</v>
      </c>
      <c r="AG913" s="1" t="s">
        <v>44</v>
      </c>
      <c r="AH913" s="1" t="s">
        <v>45</v>
      </c>
      <c r="AI913" s="1">
        <v>2.97</v>
      </c>
      <c r="AJ913" s="1">
        <v>0</v>
      </c>
      <c r="AK913" s="1" t="s">
        <v>46</v>
      </c>
      <c r="AL913" s="1">
        <v>19</v>
      </c>
      <c r="AM913" s="1">
        <v>29</v>
      </c>
      <c r="AN913" s="1">
        <v>0</v>
      </c>
    </row>
    <row r="914" spans="1:40" hidden="1" x14ac:dyDescent="0.25">
      <c r="A914" s="1">
        <v>68418</v>
      </c>
      <c r="B914" s="1" t="s">
        <v>897</v>
      </c>
      <c r="C914" s="1">
        <v>68</v>
      </c>
      <c r="D914" s="1" t="s">
        <v>858</v>
      </c>
      <c r="E914" s="2">
        <v>414</v>
      </c>
      <c r="F914" s="2">
        <v>3</v>
      </c>
      <c r="G914" s="2">
        <v>0</v>
      </c>
      <c r="H914" s="2">
        <v>0</v>
      </c>
      <c r="I914" s="75">
        <v>0</v>
      </c>
      <c r="J914">
        <v>9</v>
      </c>
      <c r="K914">
        <v>0</v>
      </c>
      <c r="L914">
        <v>0</v>
      </c>
      <c r="M914">
        <v>0</v>
      </c>
      <c r="N914">
        <v>25</v>
      </c>
      <c r="O914">
        <v>0</v>
      </c>
      <c r="P914">
        <v>2</v>
      </c>
      <c r="Q914">
        <v>0</v>
      </c>
      <c r="R914" s="2">
        <v>155</v>
      </c>
      <c r="S914" s="2">
        <v>0</v>
      </c>
      <c r="T914" s="2">
        <v>3</v>
      </c>
      <c r="U914" s="75">
        <v>6</v>
      </c>
      <c r="V914" s="2">
        <v>26</v>
      </c>
      <c r="W914" s="2">
        <v>0</v>
      </c>
      <c r="X914" s="2">
        <v>0</v>
      </c>
      <c r="Y914" s="75">
        <v>0</v>
      </c>
      <c r="Z914" s="2">
        <v>34</v>
      </c>
      <c r="AA914" s="2">
        <v>0</v>
      </c>
      <c r="AB914" s="2">
        <v>3</v>
      </c>
      <c r="AC914" s="75">
        <v>2</v>
      </c>
      <c r="AD914" s="2">
        <v>15503</v>
      </c>
      <c r="AE914" s="3">
        <f t="shared" si="14"/>
        <v>2.6704508804747468E-2</v>
      </c>
      <c r="AF914" s="1">
        <v>0</v>
      </c>
      <c r="AG914" s="1" t="s">
        <v>40</v>
      </c>
      <c r="AH914" s="1" t="s">
        <v>45</v>
      </c>
      <c r="AI914" s="1">
        <v>2.97</v>
      </c>
      <c r="AJ914" s="1">
        <v>0</v>
      </c>
      <c r="AK914" s="1" t="s">
        <v>46</v>
      </c>
      <c r="AL914" s="1">
        <v>1</v>
      </c>
      <c r="AM914" s="1">
        <v>1</v>
      </c>
      <c r="AN914" s="1">
        <v>0</v>
      </c>
    </row>
    <row r="915" spans="1:40" hidden="1" x14ac:dyDescent="0.25">
      <c r="A915" s="1">
        <v>68425</v>
      </c>
      <c r="B915" s="1" t="s">
        <v>898</v>
      </c>
      <c r="C915" s="1">
        <v>68</v>
      </c>
      <c r="D915" s="1" t="s">
        <v>858</v>
      </c>
      <c r="E915" s="2">
        <v>83</v>
      </c>
      <c r="F915" s="2">
        <v>2</v>
      </c>
      <c r="G915" s="2">
        <v>0</v>
      </c>
      <c r="H915" s="2">
        <v>0</v>
      </c>
      <c r="I915" s="75">
        <v>0</v>
      </c>
      <c r="J915" s="75">
        <v>0</v>
      </c>
      <c r="K915" s="75">
        <v>0</v>
      </c>
      <c r="L915" s="75">
        <v>0</v>
      </c>
      <c r="M915">
        <v>0</v>
      </c>
      <c r="N915">
        <v>6</v>
      </c>
      <c r="O915">
        <v>0</v>
      </c>
      <c r="P915">
        <v>0</v>
      </c>
      <c r="Q915">
        <v>0</v>
      </c>
      <c r="R915" s="2">
        <v>27</v>
      </c>
      <c r="S915" s="2">
        <v>0</v>
      </c>
      <c r="T915" s="2">
        <v>0</v>
      </c>
      <c r="U915" s="75">
        <v>0</v>
      </c>
      <c r="V915" s="2">
        <v>11</v>
      </c>
      <c r="W915" s="2">
        <v>0</v>
      </c>
      <c r="X915" s="2">
        <v>0</v>
      </c>
      <c r="Y915" s="75">
        <v>0</v>
      </c>
      <c r="Z915" s="2">
        <v>7</v>
      </c>
      <c r="AA915" s="2">
        <v>0</v>
      </c>
      <c r="AB915" s="2">
        <v>0</v>
      </c>
      <c r="AC915" s="75">
        <v>1</v>
      </c>
      <c r="AD915" s="2">
        <v>2265</v>
      </c>
      <c r="AE915" s="3">
        <f t="shared" si="14"/>
        <v>3.6644591611479031E-2</v>
      </c>
      <c r="AF915" s="1">
        <v>0</v>
      </c>
      <c r="AG915" s="1" t="s">
        <v>40</v>
      </c>
      <c r="AH915" s="1" t="s">
        <v>45</v>
      </c>
      <c r="AI915" s="1">
        <v>2.97</v>
      </c>
      <c r="AJ915" s="1">
        <v>0</v>
      </c>
      <c r="AK915" s="1" t="s">
        <v>46</v>
      </c>
      <c r="AL915" s="1">
        <v>2</v>
      </c>
      <c r="AM915" s="1">
        <v>1</v>
      </c>
      <c r="AN915" s="1">
        <v>0</v>
      </c>
    </row>
    <row r="916" spans="1:40" hidden="1" x14ac:dyDescent="0.25">
      <c r="A916" s="1">
        <v>68432</v>
      </c>
      <c r="B916" s="1" t="s">
        <v>899</v>
      </c>
      <c r="C916" s="1">
        <v>68</v>
      </c>
      <c r="D916" s="1" t="s">
        <v>858</v>
      </c>
      <c r="E916" s="2">
        <v>1530</v>
      </c>
      <c r="F916" s="2">
        <v>13</v>
      </c>
      <c r="G916" s="2">
        <v>0</v>
      </c>
      <c r="H916" s="2">
        <v>0</v>
      </c>
      <c r="I916" s="75">
        <v>0</v>
      </c>
      <c r="J916">
        <v>13</v>
      </c>
      <c r="K916">
        <v>0</v>
      </c>
      <c r="L916">
        <v>0</v>
      </c>
      <c r="M916">
        <v>0</v>
      </c>
      <c r="N916">
        <v>84</v>
      </c>
      <c r="O916">
        <v>0</v>
      </c>
      <c r="P916">
        <v>0</v>
      </c>
      <c r="Q916">
        <v>3</v>
      </c>
      <c r="R916" s="2">
        <v>264</v>
      </c>
      <c r="S916" s="2">
        <v>0</v>
      </c>
      <c r="T916" s="2">
        <v>0</v>
      </c>
      <c r="U916" s="75">
        <v>8</v>
      </c>
      <c r="V916" s="2">
        <v>121</v>
      </c>
      <c r="W916" s="2">
        <v>0</v>
      </c>
      <c r="X916" s="2">
        <v>0</v>
      </c>
      <c r="Y916" s="75">
        <v>4</v>
      </c>
      <c r="Z916" s="2">
        <v>74</v>
      </c>
      <c r="AA916" s="2">
        <v>0</v>
      </c>
      <c r="AB916" s="2">
        <v>3</v>
      </c>
      <c r="AC916" s="75">
        <v>2</v>
      </c>
      <c r="AD916" s="2">
        <v>21728</v>
      </c>
      <c r="AE916" s="3">
        <f t="shared" si="14"/>
        <v>7.0416053019145802E-2</v>
      </c>
      <c r="AF916" s="1">
        <v>0</v>
      </c>
      <c r="AG916" s="1" t="s">
        <v>44</v>
      </c>
      <c r="AH916" s="1" t="s">
        <v>41</v>
      </c>
      <c r="AI916" s="1">
        <v>2.97</v>
      </c>
      <c r="AJ916" s="1">
        <v>0</v>
      </c>
      <c r="AK916" s="1" t="s">
        <v>46</v>
      </c>
      <c r="AL916" s="1">
        <v>3</v>
      </c>
      <c r="AM916" s="1">
        <v>10</v>
      </c>
      <c r="AN916" s="1">
        <v>1</v>
      </c>
    </row>
    <row r="917" spans="1:40" hidden="1" x14ac:dyDescent="0.25">
      <c r="A917" s="1">
        <v>68444</v>
      </c>
      <c r="B917" s="1" t="s">
        <v>900</v>
      </c>
      <c r="C917" s="1">
        <v>68</v>
      </c>
      <c r="D917" s="1" t="s">
        <v>858</v>
      </c>
      <c r="E917" s="2">
        <v>892</v>
      </c>
      <c r="F917" s="2">
        <v>11</v>
      </c>
      <c r="G917" s="2">
        <v>0</v>
      </c>
      <c r="H917" s="2">
        <v>0</v>
      </c>
      <c r="I917" s="75">
        <v>0</v>
      </c>
      <c r="J917">
        <v>12</v>
      </c>
      <c r="K917">
        <v>0</v>
      </c>
      <c r="L917">
        <v>0</v>
      </c>
      <c r="M917">
        <v>0</v>
      </c>
      <c r="N917">
        <v>20</v>
      </c>
      <c r="O917">
        <v>0</v>
      </c>
      <c r="P917">
        <v>0</v>
      </c>
      <c r="Q917">
        <v>1</v>
      </c>
      <c r="R917" s="2">
        <v>264</v>
      </c>
      <c r="S917" s="2">
        <v>0</v>
      </c>
      <c r="T917" s="2">
        <v>0</v>
      </c>
      <c r="U917" s="75">
        <v>1</v>
      </c>
      <c r="V917" s="2">
        <v>48</v>
      </c>
      <c r="W917" s="2">
        <v>0</v>
      </c>
      <c r="X917" s="2">
        <v>0</v>
      </c>
      <c r="Y917" s="75">
        <v>0</v>
      </c>
      <c r="Z917" s="2">
        <v>86</v>
      </c>
      <c r="AA917" s="2">
        <v>0</v>
      </c>
      <c r="AB917" s="2">
        <v>0</v>
      </c>
      <c r="AC917" s="75">
        <v>0</v>
      </c>
      <c r="AD917" s="2">
        <v>5345</v>
      </c>
      <c r="AE917" s="3">
        <f t="shared" si="14"/>
        <v>0.16688493919550981</v>
      </c>
      <c r="AF917" s="1">
        <v>0</v>
      </c>
      <c r="AG917" s="1" t="s">
        <v>44</v>
      </c>
      <c r="AH917" s="1" t="s">
        <v>41</v>
      </c>
      <c r="AI917" s="1">
        <v>2.97</v>
      </c>
      <c r="AJ917" s="1">
        <v>0</v>
      </c>
      <c r="AK917" s="1" t="s">
        <v>46</v>
      </c>
      <c r="AL917" s="1">
        <v>1</v>
      </c>
      <c r="AM917" s="1">
        <v>2</v>
      </c>
      <c r="AN917" s="1">
        <v>0</v>
      </c>
    </row>
    <row r="918" spans="1:40" hidden="1" x14ac:dyDescent="0.25">
      <c r="A918" s="1">
        <v>68464</v>
      </c>
      <c r="B918" s="1" t="s">
        <v>901</v>
      </c>
      <c r="C918" s="1">
        <v>68</v>
      </c>
      <c r="D918" s="1" t="s">
        <v>858</v>
      </c>
      <c r="E918" s="2">
        <v>489</v>
      </c>
      <c r="F918" s="2">
        <v>11</v>
      </c>
      <c r="G918" s="2">
        <v>0</v>
      </c>
      <c r="H918" s="2">
        <v>0</v>
      </c>
      <c r="I918" s="75">
        <v>0</v>
      </c>
      <c r="J918">
        <v>5</v>
      </c>
      <c r="K918">
        <v>0</v>
      </c>
      <c r="L918">
        <v>0</v>
      </c>
      <c r="M918">
        <v>0</v>
      </c>
      <c r="N918">
        <v>3</v>
      </c>
      <c r="O918">
        <v>0</v>
      </c>
      <c r="P918">
        <v>0</v>
      </c>
      <c r="Q918">
        <v>0</v>
      </c>
      <c r="R918" s="2">
        <v>96</v>
      </c>
      <c r="S918" s="2">
        <v>0</v>
      </c>
      <c r="T918" s="2">
        <v>1</v>
      </c>
      <c r="U918" s="75">
        <v>0</v>
      </c>
      <c r="V918" s="2">
        <v>19</v>
      </c>
      <c r="W918" s="2">
        <v>0</v>
      </c>
      <c r="X918" s="2">
        <v>0</v>
      </c>
      <c r="Y918" s="75">
        <v>0</v>
      </c>
      <c r="Z918" s="2">
        <v>31</v>
      </c>
      <c r="AA918" s="2">
        <v>0</v>
      </c>
      <c r="AB918" s="2">
        <v>0</v>
      </c>
      <c r="AC918" s="75">
        <v>0</v>
      </c>
      <c r="AD918" s="2">
        <v>10897</v>
      </c>
      <c r="AE918" s="3">
        <f t="shared" si="14"/>
        <v>4.4874736165917223E-2</v>
      </c>
      <c r="AF918" s="1">
        <v>0</v>
      </c>
      <c r="AG918" s="1" t="s">
        <v>44</v>
      </c>
      <c r="AH918" s="1" t="s">
        <v>45</v>
      </c>
      <c r="AI918" s="1">
        <v>2.97</v>
      </c>
      <c r="AJ918" s="1">
        <v>0</v>
      </c>
      <c r="AK918" s="1" t="s">
        <v>46</v>
      </c>
      <c r="AL918" s="1">
        <v>1</v>
      </c>
      <c r="AM918" s="1">
        <v>4</v>
      </c>
      <c r="AN918" s="1">
        <v>0</v>
      </c>
    </row>
    <row r="919" spans="1:40" hidden="1" x14ac:dyDescent="0.25">
      <c r="A919" s="1">
        <v>68468</v>
      </c>
      <c r="B919" s="1" t="s">
        <v>902</v>
      </c>
      <c r="C919" s="1">
        <v>68</v>
      </c>
      <c r="D919" s="1" t="s">
        <v>858</v>
      </c>
      <c r="E919" s="2">
        <v>86</v>
      </c>
      <c r="F919" s="2">
        <v>2</v>
      </c>
      <c r="G919" s="2">
        <v>0</v>
      </c>
      <c r="H919" s="2">
        <v>0</v>
      </c>
      <c r="I919" s="75">
        <v>0</v>
      </c>
      <c r="J919">
        <v>1</v>
      </c>
      <c r="K919">
        <v>0</v>
      </c>
      <c r="L919">
        <v>0</v>
      </c>
      <c r="M919">
        <v>0</v>
      </c>
      <c r="N919">
        <v>1</v>
      </c>
      <c r="O919">
        <v>0</v>
      </c>
      <c r="P919">
        <v>0</v>
      </c>
      <c r="Q919">
        <v>0</v>
      </c>
      <c r="R919" s="2">
        <v>42</v>
      </c>
      <c r="S919" s="2">
        <v>1</v>
      </c>
      <c r="T919" s="2">
        <v>0</v>
      </c>
      <c r="U919" s="75">
        <v>0</v>
      </c>
      <c r="V919" s="2">
        <v>16</v>
      </c>
      <c r="W919" s="2">
        <v>0</v>
      </c>
      <c r="X919" s="2">
        <v>0</v>
      </c>
      <c r="Y919" s="75">
        <v>0</v>
      </c>
      <c r="Z919" s="2">
        <v>5</v>
      </c>
      <c r="AA919" s="2">
        <v>0</v>
      </c>
      <c r="AB919" s="2">
        <v>0</v>
      </c>
      <c r="AC919" s="75">
        <v>0</v>
      </c>
      <c r="AD919" s="2">
        <v>4325</v>
      </c>
      <c r="AE919" s="3">
        <f t="shared" si="14"/>
        <v>1.9884393063583816E-2</v>
      </c>
      <c r="AF919" s="1">
        <v>0</v>
      </c>
      <c r="AG919" s="1" t="s">
        <v>40</v>
      </c>
      <c r="AH919" s="1" t="s">
        <v>45</v>
      </c>
      <c r="AI919" s="1">
        <v>2.97</v>
      </c>
      <c r="AJ919" s="1">
        <v>0</v>
      </c>
      <c r="AK919" s="1" t="s">
        <v>46</v>
      </c>
      <c r="AL919" s="1">
        <v>1</v>
      </c>
      <c r="AM919" s="1">
        <v>1</v>
      </c>
      <c r="AN919" s="1">
        <v>0</v>
      </c>
    </row>
    <row r="920" spans="1:40" hidden="1" x14ac:dyDescent="0.25">
      <c r="A920" s="1">
        <v>68498</v>
      </c>
      <c r="B920" s="1" t="s">
        <v>903</v>
      </c>
      <c r="C920" s="1">
        <v>68</v>
      </c>
      <c r="D920" s="1" t="s">
        <v>858</v>
      </c>
      <c r="E920" s="2">
        <v>96</v>
      </c>
      <c r="F920" s="2">
        <v>3</v>
      </c>
      <c r="G920" s="2">
        <v>0</v>
      </c>
      <c r="H920" s="2">
        <v>0</v>
      </c>
      <c r="I920" s="75">
        <v>0</v>
      </c>
      <c r="J920">
        <v>4</v>
      </c>
      <c r="K920">
        <v>0</v>
      </c>
      <c r="L920">
        <v>0</v>
      </c>
      <c r="M920">
        <v>0</v>
      </c>
      <c r="N920">
        <v>10</v>
      </c>
      <c r="O920">
        <v>0</v>
      </c>
      <c r="P920">
        <v>0</v>
      </c>
      <c r="Q920">
        <v>0</v>
      </c>
      <c r="R920" s="2">
        <v>55</v>
      </c>
      <c r="S920" s="2">
        <v>0</v>
      </c>
      <c r="T920" s="2">
        <v>0</v>
      </c>
      <c r="U920" s="75">
        <v>5</v>
      </c>
      <c r="V920" s="2">
        <v>11</v>
      </c>
      <c r="W920" s="2">
        <v>0</v>
      </c>
      <c r="X920" s="2">
        <v>0</v>
      </c>
      <c r="Y920" s="75">
        <v>3</v>
      </c>
      <c r="Z920" s="2">
        <v>11</v>
      </c>
      <c r="AA920" s="2">
        <v>0</v>
      </c>
      <c r="AB920" s="2">
        <v>0</v>
      </c>
      <c r="AC920" s="75">
        <v>0</v>
      </c>
      <c r="AD920" s="2">
        <v>6201</v>
      </c>
      <c r="AE920" s="3">
        <f t="shared" si="14"/>
        <v>1.5481373971940009E-2</v>
      </c>
      <c r="AF920" s="1">
        <v>0</v>
      </c>
      <c r="AG920" s="1" t="s">
        <v>40</v>
      </c>
      <c r="AH920" s="1" t="s">
        <v>45</v>
      </c>
      <c r="AI920" s="1">
        <v>2.97</v>
      </c>
      <c r="AJ920" s="1">
        <v>0</v>
      </c>
      <c r="AK920" s="1" t="s">
        <v>46</v>
      </c>
      <c r="AL920" s="1">
        <v>1</v>
      </c>
      <c r="AM920" s="1">
        <v>1</v>
      </c>
      <c r="AN920" s="1">
        <v>0</v>
      </c>
    </row>
    <row r="921" spans="1:40" hidden="1" x14ac:dyDescent="0.25">
      <c r="A921" s="1">
        <v>68500</v>
      </c>
      <c r="B921" s="1" t="s">
        <v>904</v>
      </c>
      <c r="C921" s="1">
        <v>68</v>
      </c>
      <c r="D921" s="1" t="s">
        <v>858</v>
      </c>
      <c r="E921" s="2">
        <v>436</v>
      </c>
      <c r="F921" s="2">
        <v>7</v>
      </c>
      <c r="G921" s="2">
        <v>0</v>
      </c>
      <c r="H921" s="2">
        <v>0</v>
      </c>
      <c r="I921" s="75">
        <v>0</v>
      </c>
      <c r="J921">
        <v>5</v>
      </c>
      <c r="K921">
        <v>0</v>
      </c>
      <c r="L921">
        <v>0</v>
      </c>
      <c r="M921">
        <v>0</v>
      </c>
      <c r="N921">
        <v>15</v>
      </c>
      <c r="O921">
        <v>0</v>
      </c>
      <c r="P921">
        <v>6</v>
      </c>
      <c r="Q921">
        <v>1</v>
      </c>
      <c r="R921" s="2">
        <v>113</v>
      </c>
      <c r="S921" s="2">
        <v>0</v>
      </c>
      <c r="T921" s="2">
        <v>6</v>
      </c>
      <c r="U921" s="75">
        <v>3</v>
      </c>
      <c r="V921" s="2">
        <v>54</v>
      </c>
      <c r="W921" s="2">
        <v>0</v>
      </c>
      <c r="X921" s="2">
        <v>3</v>
      </c>
      <c r="Y921" s="75">
        <v>1</v>
      </c>
      <c r="Z921" s="2">
        <v>48</v>
      </c>
      <c r="AA921" s="2">
        <v>0</v>
      </c>
      <c r="AB921" s="2">
        <v>0</v>
      </c>
      <c r="AC921" s="75">
        <v>0</v>
      </c>
      <c r="AD921" s="2">
        <v>11136</v>
      </c>
      <c r="AE921" s="3">
        <f t="shared" si="14"/>
        <v>3.915229885057471E-2</v>
      </c>
      <c r="AF921" s="1">
        <v>0</v>
      </c>
      <c r="AG921" s="1" t="s">
        <v>40</v>
      </c>
      <c r="AH921" s="1" t="s">
        <v>45</v>
      </c>
      <c r="AI921" s="1">
        <v>2.97</v>
      </c>
      <c r="AJ921" s="1">
        <v>0</v>
      </c>
      <c r="AK921" s="1" t="s">
        <v>46</v>
      </c>
      <c r="AL921" s="1">
        <v>3</v>
      </c>
      <c r="AM921" s="1">
        <v>3</v>
      </c>
      <c r="AN921" s="1">
        <v>0</v>
      </c>
    </row>
    <row r="922" spans="1:40" hidden="1" x14ac:dyDescent="0.25">
      <c r="A922" s="1">
        <v>68502</v>
      </c>
      <c r="B922" s="1" t="s">
        <v>905</v>
      </c>
      <c r="C922" s="1">
        <v>68</v>
      </c>
      <c r="D922" s="1" t="s">
        <v>858</v>
      </c>
      <c r="E922" s="2">
        <v>122</v>
      </c>
      <c r="F922" s="2">
        <v>2</v>
      </c>
      <c r="G922" s="2">
        <v>0</v>
      </c>
      <c r="H922" s="2">
        <v>0</v>
      </c>
      <c r="I922" s="75">
        <v>0</v>
      </c>
      <c r="J922" s="75">
        <v>0</v>
      </c>
      <c r="K922" s="75">
        <v>0</v>
      </c>
      <c r="L922" s="75">
        <v>0</v>
      </c>
      <c r="M922">
        <v>0</v>
      </c>
      <c r="N922">
        <v>1</v>
      </c>
      <c r="O922">
        <v>0</v>
      </c>
      <c r="P922">
        <v>0</v>
      </c>
      <c r="Q922">
        <v>0</v>
      </c>
      <c r="R922" s="2">
        <v>41</v>
      </c>
      <c r="S922" s="2">
        <v>0</v>
      </c>
      <c r="T922" s="2">
        <v>0</v>
      </c>
      <c r="U922" s="75">
        <v>0</v>
      </c>
      <c r="V922" s="2">
        <v>12</v>
      </c>
      <c r="W922" s="2">
        <v>0</v>
      </c>
      <c r="X922" s="2">
        <v>0</v>
      </c>
      <c r="Y922" s="75">
        <v>0</v>
      </c>
      <c r="Z922" s="2">
        <v>13</v>
      </c>
      <c r="AA922" s="2">
        <v>0</v>
      </c>
      <c r="AB922" s="2">
        <v>0</v>
      </c>
      <c r="AC922" s="75">
        <v>0</v>
      </c>
      <c r="AD922" s="2">
        <v>4306</v>
      </c>
      <c r="AE922" s="3">
        <f t="shared" si="14"/>
        <v>2.8332559219693451E-2</v>
      </c>
      <c r="AF922" s="1">
        <v>0</v>
      </c>
      <c r="AG922" s="1" t="s">
        <v>40</v>
      </c>
      <c r="AH922" s="1" t="s">
        <v>45</v>
      </c>
      <c r="AI922" s="1">
        <v>2.97</v>
      </c>
      <c r="AJ922" s="1">
        <v>0</v>
      </c>
      <c r="AK922" s="1" t="s">
        <v>46</v>
      </c>
      <c r="AL922" s="1">
        <v>1</v>
      </c>
      <c r="AM922" s="1">
        <v>1</v>
      </c>
      <c r="AN922" s="1">
        <v>0</v>
      </c>
    </row>
    <row r="923" spans="1:40" hidden="1" x14ac:dyDescent="0.25">
      <c r="A923" s="1">
        <v>68522</v>
      </c>
      <c r="B923" s="1" t="s">
        <v>906</v>
      </c>
      <c r="C923" s="1">
        <v>68</v>
      </c>
      <c r="D923" s="1" t="s">
        <v>858</v>
      </c>
      <c r="E923" s="2">
        <v>53</v>
      </c>
      <c r="F923" s="2">
        <v>1</v>
      </c>
      <c r="G923" s="2">
        <v>0</v>
      </c>
      <c r="H923" s="2">
        <v>0</v>
      </c>
      <c r="I923" s="75">
        <v>0</v>
      </c>
      <c r="J923" s="75">
        <v>0</v>
      </c>
      <c r="K923" s="75">
        <v>0</v>
      </c>
      <c r="L923" s="75">
        <v>0</v>
      </c>
      <c r="M923">
        <v>0</v>
      </c>
      <c r="N923" s="75">
        <v>0</v>
      </c>
      <c r="O923" s="75">
        <v>0</v>
      </c>
      <c r="P923" s="75">
        <v>0</v>
      </c>
      <c r="Q923">
        <v>0</v>
      </c>
      <c r="R923" s="2">
        <v>4</v>
      </c>
      <c r="S923" s="2">
        <v>0</v>
      </c>
      <c r="T923" s="2">
        <v>0</v>
      </c>
      <c r="U923" s="75">
        <v>0</v>
      </c>
      <c r="V923" s="2">
        <v>2</v>
      </c>
      <c r="W923" s="2">
        <v>0</v>
      </c>
      <c r="X923" s="2">
        <v>0</v>
      </c>
      <c r="Y923" s="75">
        <v>0</v>
      </c>
      <c r="Z923" s="2">
        <v>6</v>
      </c>
      <c r="AA923" s="2">
        <v>0</v>
      </c>
      <c r="AB923" s="2">
        <v>1</v>
      </c>
      <c r="AC923" s="75">
        <v>0</v>
      </c>
      <c r="AD923" s="2">
        <v>1491</v>
      </c>
      <c r="AE923" s="3">
        <f t="shared" si="14"/>
        <v>3.5546613011401745E-2</v>
      </c>
      <c r="AF923" s="1">
        <v>0</v>
      </c>
      <c r="AG923" s="1" t="s">
        <v>40</v>
      </c>
      <c r="AH923" s="1" t="s">
        <v>45</v>
      </c>
      <c r="AI923" s="1">
        <v>2.97</v>
      </c>
      <c r="AJ923" s="1">
        <v>0</v>
      </c>
      <c r="AK923" s="1" t="s">
        <v>46</v>
      </c>
      <c r="AL923" s="1">
        <v>1</v>
      </c>
      <c r="AM923" s="1">
        <v>1</v>
      </c>
      <c r="AN923" s="1">
        <v>0</v>
      </c>
    </row>
    <row r="924" spans="1:40" hidden="1" x14ac:dyDescent="0.25">
      <c r="A924" s="1">
        <v>68524</v>
      </c>
      <c r="B924" s="1" t="s">
        <v>907</v>
      </c>
      <c r="C924" s="1">
        <v>68</v>
      </c>
      <c r="D924" s="1" t="s">
        <v>858</v>
      </c>
      <c r="E924" s="2">
        <v>133</v>
      </c>
      <c r="F924" s="2">
        <v>2</v>
      </c>
      <c r="G924" s="2">
        <v>0</v>
      </c>
      <c r="H924" s="2">
        <v>0</v>
      </c>
      <c r="I924" s="75">
        <v>1</v>
      </c>
      <c r="J924" s="75">
        <v>0</v>
      </c>
      <c r="K924" s="75">
        <v>0</v>
      </c>
      <c r="L924" s="75">
        <v>0</v>
      </c>
      <c r="M924">
        <v>0</v>
      </c>
      <c r="N924">
        <v>3</v>
      </c>
      <c r="O924">
        <v>0</v>
      </c>
      <c r="P924">
        <v>0</v>
      </c>
      <c r="Q924">
        <v>0</v>
      </c>
      <c r="R924" s="2">
        <v>46</v>
      </c>
      <c r="S924" s="2">
        <v>0</v>
      </c>
      <c r="T924" s="2">
        <v>1</v>
      </c>
      <c r="U924" s="75">
        <v>7</v>
      </c>
      <c r="V924" s="2">
        <v>16</v>
      </c>
      <c r="W924" s="2">
        <v>0</v>
      </c>
      <c r="X924" s="2">
        <v>1</v>
      </c>
      <c r="Y924" s="75">
        <v>2</v>
      </c>
      <c r="Z924" s="2">
        <v>4</v>
      </c>
      <c r="AA924" s="2">
        <v>0</v>
      </c>
      <c r="AB924" s="2">
        <v>0</v>
      </c>
      <c r="AC924" s="75">
        <v>3</v>
      </c>
      <c r="AD924" s="2">
        <v>2664</v>
      </c>
      <c r="AE924" s="3">
        <f t="shared" si="14"/>
        <v>4.9924924924924924E-2</v>
      </c>
      <c r="AF924" s="1">
        <v>0</v>
      </c>
      <c r="AG924" s="1" t="s">
        <v>40</v>
      </c>
      <c r="AH924" s="1" t="s">
        <v>45</v>
      </c>
      <c r="AI924" s="1">
        <v>2.97</v>
      </c>
      <c r="AJ924" s="1">
        <v>0</v>
      </c>
      <c r="AK924" s="1" t="s">
        <v>46</v>
      </c>
      <c r="AL924" s="1">
        <v>1</v>
      </c>
      <c r="AM924" s="1">
        <v>1</v>
      </c>
      <c r="AN924" s="1">
        <v>0</v>
      </c>
    </row>
    <row r="925" spans="1:40" hidden="1" x14ac:dyDescent="0.25">
      <c r="A925" s="1">
        <v>68533</v>
      </c>
      <c r="B925" s="1" t="s">
        <v>908</v>
      </c>
      <c r="C925" s="1">
        <v>68</v>
      </c>
      <c r="D925" s="1" t="s">
        <v>858</v>
      </c>
      <c r="E925" s="2">
        <v>123</v>
      </c>
      <c r="F925" s="2">
        <v>4</v>
      </c>
      <c r="G925" s="2">
        <v>0</v>
      </c>
      <c r="H925" s="2">
        <v>0</v>
      </c>
      <c r="I925" s="75">
        <v>0</v>
      </c>
      <c r="J925" s="75">
        <v>0</v>
      </c>
      <c r="K925" s="75">
        <v>0</v>
      </c>
      <c r="L925" s="75">
        <v>0</v>
      </c>
      <c r="M925">
        <v>0</v>
      </c>
      <c r="N925">
        <v>4</v>
      </c>
      <c r="O925">
        <v>0</v>
      </c>
      <c r="P925">
        <v>0</v>
      </c>
      <c r="Q925">
        <v>0</v>
      </c>
      <c r="R925" s="2">
        <v>39</v>
      </c>
      <c r="S925" s="2">
        <v>0</v>
      </c>
      <c r="T925" s="2">
        <v>1</v>
      </c>
      <c r="U925" s="75">
        <v>0</v>
      </c>
      <c r="V925" s="2">
        <v>7</v>
      </c>
      <c r="W925" s="2">
        <v>0</v>
      </c>
      <c r="X925" s="2">
        <v>0</v>
      </c>
      <c r="Y925" s="75">
        <v>0</v>
      </c>
      <c r="Z925" s="2">
        <v>12</v>
      </c>
      <c r="AA925" s="2">
        <v>0</v>
      </c>
      <c r="AB925" s="2">
        <v>0</v>
      </c>
      <c r="AC925" s="75">
        <v>0</v>
      </c>
      <c r="AD925" s="2">
        <v>4925</v>
      </c>
      <c r="AE925" s="3">
        <f t="shared" si="14"/>
        <v>2.49746192893401E-2</v>
      </c>
      <c r="AF925" s="1">
        <v>0</v>
      </c>
      <c r="AG925" s="1" t="s">
        <v>44</v>
      </c>
      <c r="AH925" s="1" t="s">
        <v>45</v>
      </c>
      <c r="AI925" s="1">
        <v>2.97</v>
      </c>
      <c r="AJ925" s="1">
        <v>0</v>
      </c>
      <c r="AK925" s="1" t="s">
        <v>46</v>
      </c>
      <c r="AL925" s="1">
        <v>1</v>
      </c>
      <c r="AM925" s="1">
        <v>1</v>
      </c>
      <c r="AN925" s="1">
        <v>0</v>
      </c>
    </row>
    <row r="926" spans="1:40" hidden="1" x14ac:dyDescent="0.25">
      <c r="A926" s="1">
        <v>68547</v>
      </c>
      <c r="B926" s="1" t="s">
        <v>909</v>
      </c>
      <c r="C926" s="1">
        <v>68</v>
      </c>
      <c r="D926" s="1" t="s">
        <v>858</v>
      </c>
      <c r="E926" s="2">
        <v>12322</v>
      </c>
      <c r="F926" s="2">
        <v>157</v>
      </c>
      <c r="G926" s="2">
        <v>0</v>
      </c>
      <c r="H926" s="2">
        <v>1</v>
      </c>
      <c r="I926" s="75">
        <v>2</v>
      </c>
      <c r="J926">
        <v>202</v>
      </c>
      <c r="K926">
        <v>0</v>
      </c>
      <c r="L926">
        <v>8</v>
      </c>
      <c r="M926">
        <v>4</v>
      </c>
      <c r="N926">
        <v>546</v>
      </c>
      <c r="O926">
        <v>0</v>
      </c>
      <c r="P926">
        <v>56</v>
      </c>
      <c r="Q926">
        <v>39</v>
      </c>
      <c r="R926" s="2">
        <v>2801</v>
      </c>
      <c r="S926" s="2">
        <v>0</v>
      </c>
      <c r="T926" s="2">
        <v>68</v>
      </c>
      <c r="U926" s="75">
        <v>110</v>
      </c>
      <c r="V926" s="2">
        <v>987</v>
      </c>
      <c r="W926" s="2">
        <v>0</v>
      </c>
      <c r="X926" s="2">
        <v>45</v>
      </c>
      <c r="Y926" s="75">
        <v>32</v>
      </c>
      <c r="Z926" s="2">
        <v>1145</v>
      </c>
      <c r="AA926" s="2">
        <v>0</v>
      </c>
      <c r="AB926" s="2">
        <v>16</v>
      </c>
      <c r="AC926" s="75">
        <v>55</v>
      </c>
      <c r="AD926" s="2">
        <v>192193</v>
      </c>
      <c r="AE926" s="3">
        <f t="shared" si="14"/>
        <v>6.4112636776573542E-2</v>
      </c>
      <c r="AF926" s="1">
        <v>0</v>
      </c>
      <c r="AG926" s="1" t="s">
        <v>40</v>
      </c>
      <c r="AH926" s="1" t="s">
        <v>45</v>
      </c>
      <c r="AI926" s="1">
        <v>2.97</v>
      </c>
      <c r="AJ926" s="1">
        <v>1</v>
      </c>
      <c r="AK926" s="1" t="s">
        <v>42</v>
      </c>
      <c r="AL926" s="1">
        <v>16</v>
      </c>
      <c r="AM926" s="1">
        <v>75</v>
      </c>
      <c r="AN926" s="1">
        <v>1</v>
      </c>
    </row>
    <row r="927" spans="1:40" hidden="1" x14ac:dyDescent="0.25">
      <c r="A927" s="1">
        <v>68549</v>
      </c>
      <c r="B927" s="1" t="s">
        <v>910</v>
      </c>
      <c r="C927" s="1">
        <v>68</v>
      </c>
      <c r="D927" s="1" t="s">
        <v>858</v>
      </c>
      <c r="E927" s="2">
        <v>144</v>
      </c>
      <c r="F927" s="2">
        <v>3</v>
      </c>
      <c r="G927" s="2">
        <v>0</v>
      </c>
      <c r="H927" s="2">
        <v>0</v>
      </c>
      <c r="I927" s="75">
        <v>0</v>
      </c>
      <c r="J927">
        <v>3</v>
      </c>
      <c r="K927">
        <v>0</v>
      </c>
      <c r="L927">
        <v>0</v>
      </c>
      <c r="M927">
        <v>0</v>
      </c>
      <c r="N927">
        <v>3</v>
      </c>
      <c r="O927">
        <v>0</v>
      </c>
      <c r="P927">
        <v>0</v>
      </c>
      <c r="Q927">
        <v>0</v>
      </c>
      <c r="R927" s="2">
        <v>48</v>
      </c>
      <c r="S927" s="2">
        <v>0</v>
      </c>
      <c r="T927" s="2">
        <v>0</v>
      </c>
      <c r="U927" s="75">
        <v>1</v>
      </c>
      <c r="V927" s="2">
        <v>9</v>
      </c>
      <c r="W927" s="2">
        <v>0</v>
      </c>
      <c r="X927" s="2">
        <v>0</v>
      </c>
      <c r="Y927" s="75">
        <v>0</v>
      </c>
      <c r="Z927" s="2">
        <v>9</v>
      </c>
      <c r="AA927" s="2">
        <v>0</v>
      </c>
      <c r="AB927" s="2">
        <v>0</v>
      </c>
      <c r="AC927" s="75">
        <v>0</v>
      </c>
      <c r="AD927" s="2">
        <v>5526</v>
      </c>
      <c r="AE927" s="3">
        <f t="shared" ref="AE927:AE990" si="15">E927/AD927</f>
        <v>2.6058631921824105E-2</v>
      </c>
      <c r="AF927" s="1">
        <v>0</v>
      </c>
      <c r="AG927" s="1" t="s">
        <v>40</v>
      </c>
      <c r="AH927" s="1" t="s">
        <v>45</v>
      </c>
      <c r="AI927" s="1">
        <v>2.97</v>
      </c>
      <c r="AJ927" s="1">
        <v>0</v>
      </c>
      <c r="AK927" s="1" t="s">
        <v>46</v>
      </c>
      <c r="AL927" s="1">
        <v>1</v>
      </c>
      <c r="AM927" s="1">
        <v>1</v>
      </c>
      <c r="AN927" s="1">
        <v>0</v>
      </c>
    </row>
    <row r="928" spans="1:40" hidden="1" x14ac:dyDescent="0.25">
      <c r="A928" s="1">
        <v>68572</v>
      </c>
      <c r="B928" s="1" t="s">
        <v>911</v>
      </c>
      <c r="C928" s="1">
        <v>68</v>
      </c>
      <c r="D928" s="1" t="s">
        <v>858</v>
      </c>
      <c r="E928" s="2">
        <v>456</v>
      </c>
      <c r="F928" s="2">
        <v>9</v>
      </c>
      <c r="G928" s="2">
        <v>0</v>
      </c>
      <c r="H928" s="2">
        <v>0</v>
      </c>
      <c r="I928" s="75">
        <v>0</v>
      </c>
      <c r="J928">
        <v>5</v>
      </c>
      <c r="K928">
        <v>0</v>
      </c>
      <c r="L928">
        <v>0</v>
      </c>
      <c r="M928">
        <v>0</v>
      </c>
      <c r="N928">
        <v>10</v>
      </c>
      <c r="O928">
        <v>0</v>
      </c>
      <c r="P928">
        <v>2</v>
      </c>
      <c r="Q928">
        <v>0</v>
      </c>
      <c r="R928" s="2">
        <v>138</v>
      </c>
      <c r="S928" s="2">
        <v>1</v>
      </c>
      <c r="T928" s="2">
        <v>2</v>
      </c>
      <c r="U928" s="75">
        <v>9</v>
      </c>
      <c r="V928" s="2">
        <v>40</v>
      </c>
      <c r="W928" s="2">
        <v>0</v>
      </c>
      <c r="X928" s="2">
        <v>0</v>
      </c>
      <c r="Y928" s="75">
        <v>0</v>
      </c>
      <c r="Z928" s="2">
        <v>14</v>
      </c>
      <c r="AA928" s="2">
        <v>0</v>
      </c>
      <c r="AB928" s="2">
        <v>1</v>
      </c>
      <c r="AC928" s="75">
        <v>7</v>
      </c>
      <c r="AD928" s="2">
        <v>15576</v>
      </c>
      <c r="AE928" s="3">
        <f t="shared" si="15"/>
        <v>2.9275808936825885E-2</v>
      </c>
      <c r="AF928" s="1">
        <v>0</v>
      </c>
      <c r="AG928" s="1" t="s">
        <v>40</v>
      </c>
      <c r="AH928" s="1" t="s">
        <v>45</v>
      </c>
      <c r="AI928" s="1">
        <v>2.97</v>
      </c>
      <c r="AJ928" s="1">
        <v>0</v>
      </c>
      <c r="AK928" s="1" t="s">
        <v>46</v>
      </c>
      <c r="AL928" s="1">
        <v>1</v>
      </c>
      <c r="AM928" s="1">
        <v>1</v>
      </c>
      <c r="AN928" s="1">
        <v>0</v>
      </c>
    </row>
    <row r="929" spans="1:40" hidden="1" x14ac:dyDescent="0.25">
      <c r="A929" s="1">
        <v>68573</v>
      </c>
      <c r="B929" s="1" t="s">
        <v>912</v>
      </c>
      <c r="C929" s="1">
        <v>68</v>
      </c>
      <c r="D929" s="1" t="s">
        <v>858</v>
      </c>
      <c r="E929" s="2">
        <v>2273</v>
      </c>
      <c r="F929" s="2">
        <v>19</v>
      </c>
      <c r="G929" s="2">
        <v>1</v>
      </c>
      <c r="H929" s="2">
        <v>2</v>
      </c>
      <c r="I929" s="75">
        <v>1</v>
      </c>
      <c r="J929">
        <v>32</v>
      </c>
      <c r="K929">
        <v>0</v>
      </c>
      <c r="L929">
        <v>0</v>
      </c>
      <c r="M929">
        <v>1</v>
      </c>
      <c r="N929">
        <v>72</v>
      </c>
      <c r="O929">
        <v>4</v>
      </c>
      <c r="P929">
        <v>4</v>
      </c>
      <c r="Q929">
        <v>11</v>
      </c>
      <c r="R929" s="2">
        <v>423</v>
      </c>
      <c r="S929" s="2">
        <v>3</v>
      </c>
      <c r="T929" s="2">
        <v>25</v>
      </c>
      <c r="U929" s="75">
        <v>36</v>
      </c>
      <c r="V929" s="2">
        <v>131</v>
      </c>
      <c r="W929" s="2">
        <v>4</v>
      </c>
      <c r="X929" s="2">
        <v>13</v>
      </c>
      <c r="Y929" s="75">
        <v>4</v>
      </c>
      <c r="Z929" s="2">
        <v>85</v>
      </c>
      <c r="AA929" s="2">
        <v>2</v>
      </c>
      <c r="AB929" s="2">
        <v>2</v>
      </c>
      <c r="AC929" s="75">
        <v>9</v>
      </c>
      <c r="AD929" s="2">
        <v>7971</v>
      </c>
      <c r="AE929" s="3">
        <f t="shared" si="15"/>
        <v>0.28515870028854595</v>
      </c>
      <c r="AF929" s="1">
        <v>0</v>
      </c>
      <c r="AG929" s="1" t="s">
        <v>44</v>
      </c>
      <c r="AH929" s="1" t="s">
        <v>45</v>
      </c>
      <c r="AI929" s="1">
        <v>2.97</v>
      </c>
      <c r="AJ929" s="1">
        <v>0</v>
      </c>
      <c r="AK929" s="1" t="s">
        <v>46</v>
      </c>
      <c r="AL929" s="1">
        <v>5</v>
      </c>
      <c r="AM929" s="1">
        <v>1</v>
      </c>
      <c r="AN929" s="1">
        <v>0</v>
      </c>
    </row>
    <row r="930" spans="1:40" hidden="1" x14ac:dyDescent="0.25">
      <c r="A930" s="1">
        <v>68575</v>
      </c>
      <c r="B930" s="1" t="s">
        <v>913</v>
      </c>
      <c r="C930" s="1">
        <v>68</v>
      </c>
      <c r="D930" s="1" t="s">
        <v>858</v>
      </c>
      <c r="E930" s="2">
        <v>7043</v>
      </c>
      <c r="F930" s="2">
        <v>81</v>
      </c>
      <c r="G930" s="2">
        <v>0</v>
      </c>
      <c r="H930" s="2">
        <v>0</v>
      </c>
      <c r="I930" s="75">
        <v>5</v>
      </c>
      <c r="J930">
        <v>70</v>
      </c>
      <c r="K930">
        <v>0</v>
      </c>
      <c r="L930">
        <v>1</v>
      </c>
      <c r="M930">
        <v>0</v>
      </c>
      <c r="N930">
        <v>345</v>
      </c>
      <c r="O930">
        <v>0</v>
      </c>
      <c r="P930">
        <v>6</v>
      </c>
      <c r="Q930">
        <v>41</v>
      </c>
      <c r="R930" s="2">
        <v>2550</v>
      </c>
      <c r="S930" s="2">
        <v>0</v>
      </c>
      <c r="T930" s="2">
        <v>30</v>
      </c>
      <c r="U930" s="75">
        <v>157</v>
      </c>
      <c r="V930" s="2">
        <v>545</v>
      </c>
      <c r="W930" s="2">
        <v>0</v>
      </c>
      <c r="X930" s="2">
        <v>3</v>
      </c>
      <c r="Y930" s="75">
        <v>24</v>
      </c>
      <c r="Z930" s="2">
        <v>507</v>
      </c>
      <c r="AA930" s="2">
        <v>0</v>
      </c>
      <c r="AB930" s="2">
        <v>2</v>
      </c>
      <c r="AC930" s="75">
        <v>47</v>
      </c>
      <c r="AD930" s="2">
        <v>35915</v>
      </c>
      <c r="AE930" s="3">
        <f t="shared" si="15"/>
        <v>0.19610190728108032</v>
      </c>
      <c r="AF930" s="1">
        <v>0</v>
      </c>
      <c r="AG930" s="1" t="s">
        <v>44</v>
      </c>
      <c r="AH930" s="1" t="s">
        <v>45</v>
      </c>
      <c r="AI930" s="1">
        <v>2.97</v>
      </c>
      <c r="AJ930" s="1">
        <v>0</v>
      </c>
      <c r="AK930" s="1" t="s">
        <v>46</v>
      </c>
      <c r="AL930" s="1">
        <v>13</v>
      </c>
      <c r="AM930" s="1">
        <v>18</v>
      </c>
      <c r="AN930" s="1">
        <v>1</v>
      </c>
    </row>
    <row r="931" spans="1:40" hidden="1" x14ac:dyDescent="0.25">
      <c r="A931" s="1">
        <v>68615</v>
      </c>
      <c r="B931" s="1" t="s">
        <v>130</v>
      </c>
      <c r="C931" s="1">
        <v>68</v>
      </c>
      <c r="D931" s="1" t="s">
        <v>858</v>
      </c>
      <c r="E931" s="2">
        <v>4137</v>
      </c>
      <c r="F931" s="2">
        <v>44</v>
      </c>
      <c r="G931" s="2">
        <v>0</v>
      </c>
      <c r="H931" s="2">
        <v>2</v>
      </c>
      <c r="I931" s="75">
        <v>1</v>
      </c>
      <c r="J931">
        <v>49</v>
      </c>
      <c r="K931">
        <v>0</v>
      </c>
      <c r="L931">
        <v>1</v>
      </c>
      <c r="M931">
        <v>3</v>
      </c>
      <c r="N931">
        <v>204</v>
      </c>
      <c r="O931">
        <v>0</v>
      </c>
      <c r="P931">
        <v>7</v>
      </c>
      <c r="Q931">
        <v>37</v>
      </c>
      <c r="R931" s="2">
        <v>1431</v>
      </c>
      <c r="S931" s="2">
        <v>0</v>
      </c>
      <c r="T931" s="2">
        <v>14</v>
      </c>
      <c r="U931" s="75">
        <v>76</v>
      </c>
      <c r="V931" s="2">
        <v>365</v>
      </c>
      <c r="W931" s="2">
        <v>0</v>
      </c>
      <c r="X931" s="2">
        <v>2</v>
      </c>
      <c r="Y931" s="75">
        <v>28</v>
      </c>
      <c r="Z931" s="2">
        <v>577</v>
      </c>
      <c r="AA931" s="2">
        <v>0</v>
      </c>
      <c r="AB931" s="2">
        <v>11</v>
      </c>
      <c r="AC931" s="75">
        <v>12</v>
      </c>
      <c r="AD931" s="2">
        <v>27116</v>
      </c>
      <c r="AE931" s="3">
        <f t="shared" si="15"/>
        <v>0.15256675025815017</v>
      </c>
      <c r="AF931" s="1">
        <v>0</v>
      </c>
      <c r="AG931" s="1" t="s">
        <v>44</v>
      </c>
      <c r="AH931" s="1" t="s">
        <v>41</v>
      </c>
      <c r="AI931" s="1">
        <v>2.97</v>
      </c>
      <c r="AJ931" s="1">
        <v>0</v>
      </c>
      <c r="AK931" s="1" t="s">
        <v>46</v>
      </c>
      <c r="AL931" s="1">
        <v>4</v>
      </c>
      <c r="AM931" s="1">
        <v>4</v>
      </c>
      <c r="AN931" s="1">
        <v>0</v>
      </c>
    </row>
    <row r="932" spans="1:40" hidden="1" x14ac:dyDescent="0.25">
      <c r="A932" s="1">
        <v>68655</v>
      </c>
      <c r="B932" s="1" t="s">
        <v>914</v>
      </c>
      <c r="C932" s="1">
        <v>68</v>
      </c>
      <c r="D932" s="1" t="s">
        <v>858</v>
      </c>
      <c r="E932" s="2">
        <v>6643</v>
      </c>
      <c r="F932" s="2">
        <v>76</v>
      </c>
      <c r="G932" s="2">
        <v>0</v>
      </c>
      <c r="H932" s="2">
        <v>0</v>
      </c>
      <c r="I932" s="75">
        <v>2</v>
      </c>
      <c r="J932">
        <v>115</v>
      </c>
      <c r="K932">
        <v>0</v>
      </c>
      <c r="L932">
        <v>2</v>
      </c>
      <c r="M932">
        <v>2</v>
      </c>
      <c r="N932">
        <v>259</v>
      </c>
      <c r="O932">
        <v>0</v>
      </c>
      <c r="P932">
        <v>7</v>
      </c>
      <c r="Q932">
        <v>20</v>
      </c>
      <c r="R932" s="2">
        <v>2056</v>
      </c>
      <c r="S932" s="2">
        <v>1</v>
      </c>
      <c r="T932" s="2">
        <v>33</v>
      </c>
      <c r="U932" s="75">
        <v>131</v>
      </c>
      <c r="V932" s="2">
        <v>460</v>
      </c>
      <c r="W932" s="2">
        <v>0</v>
      </c>
      <c r="X932" s="2">
        <v>1</v>
      </c>
      <c r="Y932" s="75">
        <v>28</v>
      </c>
      <c r="Z932" s="2">
        <v>548</v>
      </c>
      <c r="AA932" s="2">
        <v>1</v>
      </c>
      <c r="AB932" s="2">
        <v>10</v>
      </c>
      <c r="AC932" s="75">
        <v>51</v>
      </c>
      <c r="AD932" s="2">
        <v>34946</v>
      </c>
      <c r="AE932" s="3">
        <f t="shared" si="15"/>
        <v>0.19009328678532594</v>
      </c>
      <c r="AF932" s="1">
        <v>0</v>
      </c>
      <c r="AG932" s="1" t="s">
        <v>44</v>
      </c>
      <c r="AH932" s="1" t="s">
        <v>45</v>
      </c>
      <c r="AI932" s="1">
        <v>2.97</v>
      </c>
      <c r="AJ932" s="1">
        <v>0</v>
      </c>
      <c r="AK932" s="1" t="s">
        <v>46</v>
      </c>
      <c r="AL932" s="1">
        <v>5</v>
      </c>
      <c r="AM932" s="1">
        <v>32</v>
      </c>
      <c r="AN932" s="1">
        <v>0</v>
      </c>
    </row>
    <row r="933" spans="1:40" hidden="1" x14ac:dyDescent="0.25">
      <c r="A933" s="1">
        <v>68669</v>
      </c>
      <c r="B933" s="1" t="s">
        <v>915</v>
      </c>
      <c r="C933" s="1">
        <v>68</v>
      </c>
      <c r="D933" s="1" t="s">
        <v>858</v>
      </c>
      <c r="E933" s="2">
        <v>186</v>
      </c>
      <c r="F933" s="2">
        <v>5</v>
      </c>
      <c r="G933" s="2">
        <v>0</v>
      </c>
      <c r="H933" s="2">
        <v>0</v>
      </c>
      <c r="I933" s="75">
        <v>0</v>
      </c>
      <c r="J933" s="75">
        <v>0</v>
      </c>
      <c r="K933" s="75">
        <v>0</v>
      </c>
      <c r="L933" s="75">
        <v>0</v>
      </c>
      <c r="M933">
        <v>0</v>
      </c>
      <c r="N933">
        <v>4</v>
      </c>
      <c r="O933">
        <v>0</v>
      </c>
      <c r="P933">
        <v>1</v>
      </c>
      <c r="Q933">
        <v>5</v>
      </c>
      <c r="R933" s="2">
        <v>36</v>
      </c>
      <c r="S933" s="2">
        <v>0</v>
      </c>
      <c r="T933" s="2">
        <v>1</v>
      </c>
      <c r="U933" s="75">
        <v>8</v>
      </c>
      <c r="V933" s="2">
        <v>2</v>
      </c>
      <c r="W933" s="2">
        <v>0</v>
      </c>
      <c r="X933" s="2">
        <v>0</v>
      </c>
      <c r="Y933" s="75">
        <v>5</v>
      </c>
      <c r="Z933" s="2">
        <v>13</v>
      </c>
      <c r="AA933" s="2">
        <v>0</v>
      </c>
      <c r="AB933" s="2">
        <v>0</v>
      </c>
      <c r="AC933" s="75">
        <v>0</v>
      </c>
      <c r="AD933" s="2">
        <v>9161</v>
      </c>
      <c r="AE933" s="3">
        <f t="shared" si="15"/>
        <v>2.0303460320925663E-2</v>
      </c>
      <c r="AF933" s="1">
        <v>0</v>
      </c>
      <c r="AG933" s="1" t="s">
        <v>40</v>
      </c>
      <c r="AH933" s="1" t="s">
        <v>45</v>
      </c>
      <c r="AI933" s="1">
        <v>2.97</v>
      </c>
      <c r="AJ933" s="1">
        <v>0</v>
      </c>
      <c r="AK933" s="1" t="s">
        <v>46</v>
      </c>
      <c r="AL933" s="1">
        <v>1</v>
      </c>
      <c r="AM933" s="1">
        <v>1</v>
      </c>
      <c r="AN933" s="1">
        <v>0</v>
      </c>
    </row>
    <row r="934" spans="1:40" hidden="1" x14ac:dyDescent="0.25">
      <c r="A934" s="1">
        <v>68673</v>
      </c>
      <c r="B934" s="1" t="s">
        <v>916</v>
      </c>
      <c r="C934" s="1">
        <v>68</v>
      </c>
      <c r="D934" s="1" t="s">
        <v>858</v>
      </c>
      <c r="E934" s="2">
        <v>67</v>
      </c>
      <c r="F934" s="2">
        <v>2</v>
      </c>
      <c r="G934" s="2">
        <v>0</v>
      </c>
      <c r="H934" s="2">
        <v>0</v>
      </c>
      <c r="I934" s="75">
        <v>0</v>
      </c>
      <c r="J934">
        <v>1</v>
      </c>
      <c r="K934">
        <v>0</v>
      </c>
      <c r="L934">
        <v>0</v>
      </c>
      <c r="M934">
        <v>0</v>
      </c>
      <c r="N934">
        <v>4</v>
      </c>
      <c r="O934">
        <v>0</v>
      </c>
      <c r="P934">
        <v>0</v>
      </c>
      <c r="Q934">
        <v>3</v>
      </c>
      <c r="R934" s="2">
        <v>20</v>
      </c>
      <c r="S934" s="2">
        <v>0</v>
      </c>
      <c r="T934" s="2">
        <v>0</v>
      </c>
      <c r="U934" s="75">
        <v>3</v>
      </c>
      <c r="V934" s="2">
        <v>0</v>
      </c>
      <c r="W934" s="2">
        <v>0</v>
      </c>
      <c r="X934" s="2">
        <v>0</v>
      </c>
      <c r="Y934" s="75">
        <v>0</v>
      </c>
      <c r="Z934" s="2">
        <v>7</v>
      </c>
      <c r="AA934" s="2">
        <v>0</v>
      </c>
      <c r="AB934" s="2">
        <v>1</v>
      </c>
      <c r="AC934" s="75">
        <v>0</v>
      </c>
      <c r="AD934" s="2">
        <v>3076</v>
      </c>
      <c r="AE934" s="3">
        <f t="shared" si="15"/>
        <v>2.1781534460338103E-2</v>
      </c>
      <c r="AF934" s="1">
        <v>0</v>
      </c>
      <c r="AG934" s="1" t="s">
        <v>40</v>
      </c>
      <c r="AH934" s="1" t="s">
        <v>45</v>
      </c>
      <c r="AI934" s="1">
        <v>2.97</v>
      </c>
      <c r="AJ934" s="1">
        <v>0</v>
      </c>
      <c r="AK934" s="1" t="s">
        <v>46</v>
      </c>
      <c r="AL934" s="1">
        <v>1</v>
      </c>
      <c r="AM934" s="1">
        <v>1</v>
      </c>
      <c r="AN934" s="1">
        <v>0</v>
      </c>
    </row>
    <row r="935" spans="1:40" hidden="1" x14ac:dyDescent="0.25">
      <c r="A935" s="1">
        <v>68679</v>
      </c>
      <c r="B935" s="1" t="s">
        <v>917</v>
      </c>
      <c r="C935" s="1">
        <v>68</v>
      </c>
      <c r="D935" s="1" t="s">
        <v>858</v>
      </c>
      <c r="E935" s="2">
        <v>1781</v>
      </c>
      <c r="F935" s="2">
        <v>38</v>
      </c>
      <c r="G935" s="2">
        <v>0</v>
      </c>
      <c r="H935" s="2">
        <v>0</v>
      </c>
      <c r="I935" s="75">
        <v>2</v>
      </c>
      <c r="J935">
        <v>27</v>
      </c>
      <c r="K935">
        <v>0</v>
      </c>
      <c r="L935">
        <v>2</v>
      </c>
      <c r="M935">
        <v>2</v>
      </c>
      <c r="N935">
        <v>98</v>
      </c>
      <c r="O935">
        <v>1</v>
      </c>
      <c r="P935">
        <v>1</v>
      </c>
      <c r="Q935">
        <v>5</v>
      </c>
      <c r="R935" s="2">
        <v>426</v>
      </c>
      <c r="S935" s="2">
        <v>1</v>
      </c>
      <c r="T935" s="2">
        <v>12</v>
      </c>
      <c r="U935" s="75">
        <v>16</v>
      </c>
      <c r="V935" s="2">
        <v>164</v>
      </c>
      <c r="W935" s="2">
        <v>1</v>
      </c>
      <c r="X935" s="2">
        <v>0</v>
      </c>
      <c r="Y935" s="75">
        <v>1</v>
      </c>
      <c r="Z935" s="2">
        <v>100</v>
      </c>
      <c r="AA935" s="2">
        <v>0</v>
      </c>
      <c r="AB935" s="2">
        <v>2</v>
      </c>
      <c r="AC935" s="75">
        <v>6</v>
      </c>
      <c r="AD935" s="2">
        <v>63602</v>
      </c>
      <c r="AE935" s="3">
        <f t="shared" si="15"/>
        <v>2.8002264079745921E-2</v>
      </c>
      <c r="AF935" s="1">
        <v>0</v>
      </c>
      <c r="AG935" s="1" t="s">
        <v>40</v>
      </c>
      <c r="AH935" s="1" t="s">
        <v>45</v>
      </c>
      <c r="AI935" s="1">
        <v>2.97</v>
      </c>
      <c r="AJ935" s="1">
        <v>0</v>
      </c>
      <c r="AK935" s="1" t="s">
        <v>46</v>
      </c>
      <c r="AL935" s="1">
        <v>33</v>
      </c>
      <c r="AM935" s="1">
        <v>27</v>
      </c>
      <c r="AN935" s="1">
        <v>1</v>
      </c>
    </row>
    <row r="936" spans="1:40" hidden="1" x14ac:dyDescent="0.25">
      <c r="A936" s="1">
        <v>68682</v>
      </c>
      <c r="B936" s="1" t="s">
        <v>918</v>
      </c>
      <c r="C936" s="1">
        <v>68</v>
      </c>
      <c r="D936" s="1" t="s">
        <v>858</v>
      </c>
      <c r="E936" s="2">
        <v>71</v>
      </c>
      <c r="F936" s="2">
        <v>0</v>
      </c>
      <c r="G936" s="2">
        <v>0</v>
      </c>
      <c r="H936" s="2">
        <v>0</v>
      </c>
      <c r="I936" s="75">
        <v>0</v>
      </c>
      <c r="J936" s="75">
        <v>0</v>
      </c>
      <c r="K936" s="75">
        <v>0</v>
      </c>
      <c r="L936" s="75">
        <v>0</v>
      </c>
      <c r="M936">
        <v>0</v>
      </c>
      <c r="N936" s="75">
        <v>0</v>
      </c>
      <c r="O936" s="75">
        <v>0</v>
      </c>
      <c r="P936" s="75">
        <v>0</v>
      </c>
      <c r="Q936">
        <v>0</v>
      </c>
      <c r="R936" s="2">
        <v>29</v>
      </c>
      <c r="S936" s="2">
        <v>0</v>
      </c>
      <c r="T936" s="2">
        <v>0</v>
      </c>
      <c r="U936" s="75">
        <v>0</v>
      </c>
      <c r="V936" s="2">
        <v>15</v>
      </c>
      <c r="W936" s="2">
        <v>0</v>
      </c>
      <c r="X936" s="2">
        <v>0</v>
      </c>
      <c r="Y936" s="75">
        <v>0</v>
      </c>
      <c r="Z936" s="2">
        <v>5</v>
      </c>
      <c r="AA936" s="2">
        <v>0</v>
      </c>
      <c r="AB936" s="2">
        <v>0</v>
      </c>
      <c r="AC936" s="75">
        <v>0</v>
      </c>
      <c r="AD936" s="2">
        <v>2307</v>
      </c>
      <c r="AE936" s="3">
        <f t="shared" si="15"/>
        <v>3.0775899436497615E-2</v>
      </c>
      <c r="AF936" s="1">
        <v>0</v>
      </c>
      <c r="AG936" s="1" t="s">
        <v>40</v>
      </c>
      <c r="AH936" s="1" t="s">
        <v>45</v>
      </c>
      <c r="AI936" s="1">
        <v>2.97</v>
      </c>
      <c r="AJ936" s="1">
        <v>0</v>
      </c>
      <c r="AK936" s="1" t="s">
        <v>46</v>
      </c>
      <c r="AL936" s="1">
        <v>1</v>
      </c>
      <c r="AM936" s="1">
        <v>1</v>
      </c>
      <c r="AN936" s="1">
        <v>0</v>
      </c>
    </row>
    <row r="937" spans="1:40" hidden="1" x14ac:dyDescent="0.25">
      <c r="A937" s="1">
        <v>68684</v>
      </c>
      <c r="B937" s="1" t="s">
        <v>919</v>
      </c>
      <c r="C937" s="1">
        <v>68</v>
      </c>
      <c r="D937" s="1" t="s">
        <v>858</v>
      </c>
      <c r="E937" s="2">
        <v>110</v>
      </c>
      <c r="F937" s="2">
        <v>1</v>
      </c>
      <c r="G937" s="2">
        <v>0</v>
      </c>
      <c r="H937" s="2">
        <v>0</v>
      </c>
      <c r="I937" s="75">
        <v>0</v>
      </c>
      <c r="J937" s="75">
        <v>0</v>
      </c>
      <c r="K937" s="75">
        <v>0</v>
      </c>
      <c r="L937" s="75">
        <v>0</v>
      </c>
      <c r="M937">
        <v>0</v>
      </c>
      <c r="N937">
        <v>2</v>
      </c>
      <c r="O937">
        <v>0</v>
      </c>
      <c r="P937">
        <v>0</v>
      </c>
      <c r="Q937">
        <v>0</v>
      </c>
      <c r="R937" s="2">
        <v>30</v>
      </c>
      <c r="S937" s="2">
        <v>0</v>
      </c>
      <c r="T937" s="2">
        <v>0</v>
      </c>
      <c r="U937" s="75">
        <v>0</v>
      </c>
      <c r="V937" s="2">
        <v>1</v>
      </c>
      <c r="W937" s="2">
        <v>0</v>
      </c>
      <c r="X937" s="2">
        <v>0</v>
      </c>
      <c r="Y937" s="75">
        <v>0</v>
      </c>
      <c r="Z937" s="2">
        <v>2</v>
      </c>
      <c r="AA937" s="2">
        <v>0</v>
      </c>
      <c r="AB937" s="2">
        <v>0</v>
      </c>
      <c r="AC937" s="75">
        <v>0</v>
      </c>
      <c r="AD937" s="2">
        <v>4467</v>
      </c>
      <c r="AE937" s="3">
        <f t="shared" si="15"/>
        <v>2.4625027982986346E-2</v>
      </c>
      <c r="AF937" s="1">
        <v>0</v>
      </c>
      <c r="AG937" s="1" t="s">
        <v>40</v>
      </c>
      <c r="AH937" s="1" t="s">
        <v>45</v>
      </c>
      <c r="AI937" s="1">
        <v>2.97</v>
      </c>
      <c r="AJ937" s="1">
        <v>0</v>
      </c>
      <c r="AK937" s="1" t="s">
        <v>46</v>
      </c>
      <c r="AL937" s="1">
        <v>1</v>
      </c>
      <c r="AM937" s="1">
        <v>1</v>
      </c>
      <c r="AN937" s="1">
        <v>0</v>
      </c>
    </row>
    <row r="938" spans="1:40" hidden="1" x14ac:dyDescent="0.25">
      <c r="A938" s="1">
        <v>68686</v>
      </c>
      <c r="B938" s="1" t="s">
        <v>920</v>
      </c>
      <c r="C938" s="1">
        <v>68</v>
      </c>
      <c r="D938" s="1" t="s">
        <v>858</v>
      </c>
      <c r="E938" s="2">
        <v>168</v>
      </c>
      <c r="F938" s="2">
        <v>6</v>
      </c>
      <c r="G938" s="2">
        <v>0</v>
      </c>
      <c r="H938" s="2">
        <v>6</v>
      </c>
      <c r="I938" s="75">
        <v>0</v>
      </c>
      <c r="J938">
        <v>5</v>
      </c>
      <c r="K938">
        <v>0</v>
      </c>
      <c r="L938">
        <v>9</v>
      </c>
      <c r="M938">
        <v>1</v>
      </c>
      <c r="N938">
        <v>64</v>
      </c>
      <c r="O938">
        <v>0</v>
      </c>
      <c r="P938">
        <v>42</v>
      </c>
      <c r="Q938">
        <v>12</v>
      </c>
      <c r="R938" s="2">
        <v>85</v>
      </c>
      <c r="S938" s="2">
        <v>0</v>
      </c>
      <c r="T938" s="2">
        <v>32</v>
      </c>
      <c r="U938" s="75">
        <v>17</v>
      </c>
      <c r="V938" s="2">
        <v>28</v>
      </c>
      <c r="W938" s="2">
        <v>0</v>
      </c>
      <c r="X938" s="2">
        <v>0</v>
      </c>
      <c r="Y938" s="75">
        <v>0</v>
      </c>
      <c r="Z938" s="2">
        <v>9</v>
      </c>
      <c r="AA938" s="2">
        <v>0</v>
      </c>
      <c r="AB938" s="2">
        <v>5</v>
      </c>
      <c r="AC938" s="75">
        <v>1</v>
      </c>
      <c r="AD938" s="2">
        <v>2692</v>
      </c>
      <c r="AE938" s="3">
        <f t="shared" si="15"/>
        <v>6.2407132243684993E-2</v>
      </c>
      <c r="AF938" s="1">
        <v>0</v>
      </c>
      <c r="AG938" s="1" t="s">
        <v>40</v>
      </c>
      <c r="AH938" s="1" t="s">
        <v>45</v>
      </c>
      <c r="AI938" s="1">
        <v>2.97</v>
      </c>
      <c r="AJ938" s="1">
        <v>0</v>
      </c>
      <c r="AK938" s="1" t="s">
        <v>46</v>
      </c>
      <c r="AL938" s="1">
        <v>1</v>
      </c>
      <c r="AM938" s="1">
        <v>1</v>
      </c>
      <c r="AN938" s="1">
        <v>0</v>
      </c>
    </row>
    <row r="939" spans="1:40" hidden="1" x14ac:dyDescent="0.25">
      <c r="A939" s="1">
        <v>68689</v>
      </c>
      <c r="B939" s="1" t="s">
        <v>921</v>
      </c>
      <c r="C939" s="1">
        <v>68</v>
      </c>
      <c r="D939" s="1" t="s">
        <v>858</v>
      </c>
      <c r="E939" s="2">
        <v>3752</v>
      </c>
      <c r="F939" s="2">
        <v>44</v>
      </c>
      <c r="G939" s="2">
        <v>0</v>
      </c>
      <c r="H939" s="2">
        <v>0</v>
      </c>
      <c r="I939" s="75">
        <v>0</v>
      </c>
      <c r="J939">
        <v>34</v>
      </c>
      <c r="K939">
        <v>0</v>
      </c>
      <c r="L939">
        <v>0</v>
      </c>
      <c r="M939">
        <v>0</v>
      </c>
      <c r="N939">
        <v>110</v>
      </c>
      <c r="O939">
        <v>0</v>
      </c>
      <c r="P939">
        <v>1</v>
      </c>
      <c r="Q939">
        <v>12</v>
      </c>
      <c r="R939" s="2">
        <v>889</v>
      </c>
      <c r="S939" s="2">
        <v>0</v>
      </c>
      <c r="T939" s="2">
        <v>5</v>
      </c>
      <c r="U939" s="75">
        <v>39</v>
      </c>
      <c r="V939" s="2">
        <v>194</v>
      </c>
      <c r="W939" s="2">
        <v>0</v>
      </c>
      <c r="X939" s="2">
        <v>2</v>
      </c>
      <c r="Y939" s="75">
        <v>10</v>
      </c>
      <c r="Z939" s="2">
        <v>311</v>
      </c>
      <c r="AA939" s="2">
        <v>0</v>
      </c>
      <c r="AB939" s="2">
        <v>1</v>
      </c>
      <c r="AC939" s="75">
        <v>8</v>
      </c>
      <c r="AD939" s="2">
        <v>36697</v>
      </c>
      <c r="AE939" s="3">
        <f t="shared" si="15"/>
        <v>0.10224269013815843</v>
      </c>
      <c r="AF939" s="1">
        <v>0</v>
      </c>
      <c r="AG939" s="1" t="s">
        <v>44</v>
      </c>
      <c r="AH939" s="1" t="s">
        <v>45</v>
      </c>
      <c r="AI939" s="1">
        <v>2.97</v>
      </c>
      <c r="AJ939" s="1">
        <v>0</v>
      </c>
      <c r="AK939" s="1" t="s">
        <v>46</v>
      </c>
      <c r="AL939" s="1">
        <v>15</v>
      </c>
      <c r="AM939" s="1">
        <v>9</v>
      </c>
      <c r="AN939" s="1">
        <v>1</v>
      </c>
    </row>
    <row r="940" spans="1:40" hidden="1" x14ac:dyDescent="0.25">
      <c r="A940" s="1">
        <v>68705</v>
      </c>
      <c r="B940" s="1" t="s">
        <v>146</v>
      </c>
      <c r="C940" s="1">
        <v>68</v>
      </c>
      <c r="D940" s="1" t="s">
        <v>858</v>
      </c>
      <c r="E940" s="2">
        <v>356</v>
      </c>
      <c r="F940" s="2">
        <v>1</v>
      </c>
      <c r="G940" s="2">
        <v>0</v>
      </c>
      <c r="H940" s="2">
        <v>0</v>
      </c>
      <c r="I940" s="75">
        <v>7</v>
      </c>
      <c r="J940">
        <v>3</v>
      </c>
      <c r="K940">
        <v>0</v>
      </c>
      <c r="L940">
        <v>0</v>
      </c>
      <c r="M940">
        <v>19</v>
      </c>
      <c r="N940">
        <v>33</v>
      </c>
      <c r="O940">
        <v>0</v>
      </c>
      <c r="P940">
        <v>0</v>
      </c>
      <c r="Q940">
        <v>348</v>
      </c>
      <c r="R940" s="2">
        <v>75</v>
      </c>
      <c r="S940" s="2">
        <v>0</v>
      </c>
      <c r="T940" s="2">
        <v>0</v>
      </c>
      <c r="U940" s="75">
        <v>330</v>
      </c>
      <c r="V940" s="2">
        <v>23</v>
      </c>
      <c r="W940" s="2">
        <v>0</v>
      </c>
      <c r="X940" s="2">
        <v>0</v>
      </c>
      <c r="Y940" s="75">
        <v>57</v>
      </c>
      <c r="Z940" s="2">
        <v>18</v>
      </c>
      <c r="AA940" s="2">
        <v>0</v>
      </c>
      <c r="AB940" s="2">
        <v>0</v>
      </c>
      <c r="AC940" s="75">
        <v>94</v>
      </c>
      <c r="AD940" s="2">
        <v>2530</v>
      </c>
      <c r="AE940" s="3">
        <f t="shared" si="15"/>
        <v>0.14071146245059288</v>
      </c>
      <c r="AF940" s="1">
        <v>0</v>
      </c>
      <c r="AG940" s="1" t="s">
        <v>40</v>
      </c>
      <c r="AH940" s="1" t="s">
        <v>45</v>
      </c>
      <c r="AI940" s="1">
        <v>2.97</v>
      </c>
      <c r="AJ940" s="1">
        <v>0</v>
      </c>
      <c r="AK940" s="1" t="s">
        <v>46</v>
      </c>
      <c r="AL940" s="1">
        <v>1</v>
      </c>
      <c r="AM940" s="1">
        <v>1</v>
      </c>
      <c r="AN940" s="1">
        <v>0</v>
      </c>
    </row>
    <row r="941" spans="1:40" hidden="1" x14ac:dyDescent="0.25">
      <c r="A941" s="1">
        <v>68720</v>
      </c>
      <c r="B941" s="1" t="s">
        <v>922</v>
      </c>
      <c r="C941" s="1">
        <v>68</v>
      </c>
      <c r="D941" s="1" t="s">
        <v>858</v>
      </c>
      <c r="E941" s="2">
        <v>423</v>
      </c>
      <c r="F941" s="2">
        <v>5</v>
      </c>
      <c r="G941" s="2">
        <v>0</v>
      </c>
      <c r="H941" s="2">
        <v>0</v>
      </c>
      <c r="I941" s="75">
        <v>0</v>
      </c>
      <c r="J941">
        <v>2</v>
      </c>
      <c r="K941">
        <v>0</v>
      </c>
      <c r="L941">
        <v>0</v>
      </c>
      <c r="M941">
        <v>0</v>
      </c>
      <c r="N941">
        <v>14</v>
      </c>
      <c r="O941">
        <v>0</v>
      </c>
      <c r="P941">
        <v>0</v>
      </c>
      <c r="Q941">
        <v>0</v>
      </c>
      <c r="R941" s="2">
        <v>123</v>
      </c>
      <c r="S941" s="2">
        <v>0</v>
      </c>
      <c r="T941" s="2">
        <v>0</v>
      </c>
      <c r="U941" s="75">
        <v>0</v>
      </c>
      <c r="V941" s="2">
        <v>23</v>
      </c>
      <c r="W941" s="2">
        <v>0</v>
      </c>
      <c r="X941" s="2">
        <v>0</v>
      </c>
      <c r="Y941" s="75">
        <v>1</v>
      </c>
      <c r="Z941" s="2">
        <v>45</v>
      </c>
      <c r="AA941" s="2">
        <v>0</v>
      </c>
      <c r="AB941" s="2">
        <v>0</v>
      </c>
      <c r="AC941" s="75">
        <v>0</v>
      </c>
      <c r="AD941" s="2">
        <v>3572</v>
      </c>
      <c r="AE941" s="3">
        <f t="shared" si="15"/>
        <v>0.11842105263157894</v>
      </c>
      <c r="AF941" s="1">
        <v>0</v>
      </c>
      <c r="AG941" s="1" t="s">
        <v>40</v>
      </c>
      <c r="AH941" s="1" t="s">
        <v>41</v>
      </c>
      <c r="AI941" s="1">
        <v>2.97</v>
      </c>
      <c r="AJ941" s="1">
        <v>0</v>
      </c>
      <c r="AK941" s="1" t="s">
        <v>46</v>
      </c>
      <c r="AL941" s="1">
        <v>1</v>
      </c>
      <c r="AM941" s="1">
        <v>2</v>
      </c>
      <c r="AN941" s="1">
        <v>0</v>
      </c>
    </row>
    <row r="942" spans="1:40" hidden="1" x14ac:dyDescent="0.25">
      <c r="A942" s="1">
        <v>68745</v>
      </c>
      <c r="B942" s="1" t="s">
        <v>923</v>
      </c>
      <c r="C942" s="1">
        <v>68</v>
      </c>
      <c r="D942" s="1" t="s">
        <v>858</v>
      </c>
      <c r="E942" s="2">
        <v>611</v>
      </c>
      <c r="F942" s="2">
        <v>22</v>
      </c>
      <c r="G942" s="2">
        <v>0</v>
      </c>
      <c r="H942" s="2">
        <v>0</v>
      </c>
      <c r="I942" s="75">
        <v>0</v>
      </c>
      <c r="J942">
        <v>13</v>
      </c>
      <c r="K942">
        <v>0</v>
      </c>
      <c r="L942">
        <v>0</v>
      </c>
      <c r="M942">
        <v>0</v>
      </c>
      <c r="N942">
        <v>6</v>
      </c>
      <c r="O942">
        <v>0</v>
      </c>
      <c r="P942">
        <v>0</v>
      </c>
      <c r="Q942">
        <v>0</v>
      </c>
      <c r="R942" s="2">
        <v>301</v>
      </c>
      <c r="S942" s="2">
        <v>0</v>
      </c>
      <c r="T942" s="2">
        <v>3</v>
      </c>
      <c r="U942" s="75">
        <v>2</v>
      </c>
      <c r="V942" s="2">
        <v>65</v>
      </c>
      <c r="W942" s="2">
        <v>0</v>
      </c>
      <c r="X942" s="2">
        <v>0</v>
      </c>
      <c r="Y942" s="75">
        <v>0</v>
      </c>
      <c r="Z942" s="2">
        <v>264</v>
      </c>
      <c r="AA942" s="2">
        <v>0</v>
      </c>
      <c r="AB942" s="2">
        <v>0</v>
      </c>
      <c r="AC942" s="75">
        <v>2</v>
      </c>
      <c r="AD942" s="2">
        <v>10788</v>
      </c>
      <c r="AE942" s="3">
        <f t="shared" si="15"/>
        <v>5.6637004078605856E-2</v>
      </c>
      <c r="AF942" s="1">
        <v>0</v>
      </c>
      <c r="AG942" s="1" t="s">
        <v>40</v>
      </c>
      <c r="AH942" s="1" t="s">
        <v>45</v>
      </c>
      <c r="AI942" s="1">
        <v>2.97</v>
      </c>
      <c r="AJ942" s="1">
        <v>0</v>
      </c>
      <c r="AK942" s="1" t="s">
        <v>46</v>
      </c>
      <c r="AL942" s="1">
        <v>1</v>
      </c>
      <c r="AM942" s="1">
        <v>1</v>
      </c>
      <c r="AN942" s="1">
        <v>0</v>
      </c>
    </row>
    <row r="943" spans="1:40" hidden="1" x14ac:dyDescent="0.25">
      <c r="A943" s="1">
        <v>68755</v>
      </c>
      <c r="B943" s="1" t="s">
        <v>924</v>
      </c>
      <c r="C943" s="1">
        <v>68</v>
      </c>
      <c r="D943" s="1" t="s">
        <v>858</v>
      </c>
      <c r="E943" s="2">
        <v>1335</v>
      </c>
      <c r="F943" s="2">
        <v>30</v>
      </c>
      <c r="G943" s="2">
        <v>0</v>
      </c>
      <c r="H943" s="2">
        <v>0</v>
      </c>
      <c r="I943" s="75">
        <v>1</v>
      </c>
      <c r="J943">
        <v>23</v>
      </c>
      <c r="K943">
        <v>0</v>
      </c>
      <c r="L943">
        <v>0</v>
      </c>
      <c r="M943">
        <v>1</v>
      </c>
      <c r="N943">
        <v>68</v>
      </c>
      <c r="O943">
        <v>0</v>
      </c>
      <c r="P943">
        <v>0</v>
      </c>
      <c r="Q943">
        <v>1</v>
      </c>
      <c r="R943" s="2">
        <v>272</v>
      </c>
      <c r="S943" s="2">
        <v>2</v>
      </c>
      <c r="T943" s="2">
        <v>1</v>
      </c>
      <c r="U943" s="75">
        <v>10</v>
      </c>
      <c r="V943" s="2">
        <v>90</v>
      </c>
      <c r="W943" s="2">
        <v>1</v>
      </c>
      <c r="X943" s="2">
        <v>0</v>
      </c>
      <c r="Y943" s="75">
        <v>1</v>
      </c>
      <c r="Z943" s="2">
        <v>83</v>
      </c>
      <c r="AA943" s="2">
        <v>0</v>
      </c>
      <c r="AB943" s="2">
        <v>0</v>
      </c>
      <c r="AC943" s="75">
        <v>1</v>
      </c>
      <c r="AD943" s="2">
        <v>35936</v>
      </c>
      <c r="AE943" s="3">
        <f t="shared" si="15"/>
        <v>3.7149376669634908E-2</v>
      </c>
      <c r="AF943" s="1">
        <v>0</v>
      </c>
      <c r="AG943" s="1" t="s">
        <v>40</v>
      </c>
      <c r="AH943" s="1" t="s">
        <v>45</v>
      </c>
      <c r="AI943" s="1">
        <v>2.97</v>
      </c>
      <c r="AJ943" s="1">
        <v>0</v>
      </c>
      <c r="AK943" s="1" t="s">
        <v>46</v>
      </c>
      <c r="AL943" s="1">
        <v>6</v>
      </c>
      <c r="AM943" s="1">
        <v>10</v>
      </c>
      <c r="AN943" s="1">
        <v>0</v>
      </c>
    </row>
    <row r="944" spans="1:40" hidden="1" x14ac:dyDescent="0.25">
      <c r="A944" s="1">
        <v>68770</v>
      </c>
      <c r="B944" s="1" t="s">
        <v>925</v>
      </c>
      <c r="C944" s="1">
        <v>68</v>
      </c>
      <c r="D944" s="1" t="s">
        <v>858</v>
      </c>
      <c r="E944" s="2">
        <v>454</v>
      </c>
      <c r="F944" s="2">
        <v>10</v>
      </c>
      <c r="G944" s="2">
        <v>0</v>
      </c>
      <c r="H944" s="2">
        <v>0</v>
      </c>
      <c r="I944" s="75">
        <v>0</v>
      </c>
      <c r="J944">
        <v>3</v>
      </c>
      <c r="K944">
        <v>0</v>
      </c>
      <c r="L944">
        <v>0</v>
      </c>
      <c r="M944">
        <v>0</v>
      </c>
      <c r="N944">
        <v>23</v>
      </c>
      <c r="O944">
        <v>0</v>
      </c>
      <c r="P944">
        <v>0</v>
      </c>
      <c r="Q944">
        <v>0</v>
      </c>
      <c r="R944" s="2">
        <v>156</v>
      </c>
      <c r="S944" s="2">
        <v>0</v>
      </c>
      <c r="T944" s="2">
        <v>4</v>
      </c>
      <c r="U944" s="75">
        <v>4</v>
      </c>
      <c r="V944" s="2">
        <v>36</v>
      </c>
      <c r="W944" s="2">
        <v>0</v>
      </c>
      <c r="X944" s="2">
        <v>0</v>
      </c>
      <c r="Y944" s="75">
        <v>2</v>
      </c>
      <c r="Z944" s="2">
        <v>45</v>
      </c>
      <c r="AA944" s="2">
        <v>0</v>
      </c>
      <c r="AB944" s="2">
        <v>1</v>
      </c>
      <c r="AC944" s="75">
        <v>0</v>
      </c>
      <c r="AD944" s="2">
        <v>10691</v>
      </c>
      <c r="AE944" s="3">
        <f t="shared" si="15"/>
        <v>4.2465625292301939E-2</v>
      </c>
      <c r="AF944" s="1">
        <v>0</v>
      </c>
      <c r="AG944" s="1" t="s">
        <v>40</v>
      </c>
      <c r="AH944" s="1" t="s">
        <v>45</v>
      </c>
      <c r="AI944" s="1">
        <v>2.97</v>
      </c>
      <c r="AJ944" s="1">
        <v>0</v>
      </c>
      <c r="AK944" s="1" t="s">
        <v>46</v>
      </c>
      <c r="AL944" s="1">
        <v>3</v>
      </c>
      <c r="AM944" s="1">
        <v>2</v>
      </c>
      <c r="AN944" s="1">
        <v>0</v>
      </c>
    </row>
    <row r="945" spans="1:40" hidden="1" x14ac:dyDescent="0.25">
      <c r="A945" s="1">
        <v>68773</v>
      </c>
      <c r="B945" s="1" t="s">
        <v>438</v>
      </c>
      <c r="C945" s="1">
        <v>68</v>
      </c>
      <c r="D945" s="1" t="s">
        <v>858</v>
      </c>
      <c r="E945" s="2">
        <v>494</v>
      </c>
      <c r="F945" s="2">
        <v>11</v>
      </c>
      <c r="G945" s="2">
        <v>0</v>
      </c>
      <c r="H945" s="2">
        <v>0</v>
      </c>
      <c r="I945" s="75">
        <v>0</v>
      </c>
      <c r="J945">
        <v>4</v>
      </c>
      <c r="K945">
        <v>0</v>
      </c>
      <c r="L945">
        <v>0</v>
      </c>
      <c r="M945">
        <v>0</v>
      </c>
      <c r="N945">
        <v>10</v>
      </c>
      <c r="O945">
        <v>0</v>
      </c>
      <c r="P945">
        <v>1</v>
      </c>
      <c r="Q945">
        <v>2</v>
      </c>
      <c r="R945" s="2">
        <v>199</v>
      </c>
      <c r="S945" s="2">
        <v>0</v>
      </c>
      <c r="T945" s="2">
        <v>4</v>
      </c>
      <c r="U945" s="75">
        <v>7</v>
      </c>
      <c r="V945" s="2">
        <v>23</v>
      </c>
      <c r="W945" s="2">
        <v>0</v>
      </c>
      <c r="X945" s="2">
        <v>0</v>
      </c>
      <c r="Y945" s="75">
        <v>0</v>
      </c>
      <c r="Z945" s="2">
        <v>40</v>
      </c>
      <c r="AA945" s="2">
        <v>0</v>
      </c>
      <c r="AB945" s="2">
        <v>0</v>
      </c>
      <c r="AC945" s="75">
        <v>6</v>
      </c>
      <c r="AD945" s="2">
        <v>7602</v>
      </c>
      <c r="AE945" s="3">
        <f t="shared" si="15"/>
        <v>6.4982899237042882E-2</v>
      </c>
      <c r="AF945" s="1">
        <v>0</v>
      </c>
      <c r="AG945" s="1" t="s">
        <v>40</v>
      </c>
      <c r="AH945" s="1" t="s">
        <v>45</v>
      </c>
      <c r="AI945" s="1">
        <v>2.97</v>
      </c>
      <c r="AJ945" s="1">
        <v>0</v>
      </c>
      <c r="AK945" s="1" t="s">
        <v>46</v>
      </c>
      <c r="AL945" s="1">
        <v>1</v>
      </c>
      <c r="AM945" s="1">
        <v>1</v>
      </c>
      <c r="AN945" s="1">
        <v>0</v>
      </c>
    </row>
    <row r="946" spans="1:40" hidden="1" x14ac:dyDescent="0.25">
      <c r="A946" s="1">
        <v>68780</v>
      </c>
      <c r="B946" s="1" t="s">
        <v>926</v>
      </c>
      <c r="C946" s="1">
        <v>68</v>
      </c>
      <c r="D946" s="1" t="s">
        <v>858</v>
      </c>
      <c r="E946" s="2">
        <v>803</v>
      </c>
      <c r="F946" s="2">
        <v>11</v>
      </c>
      <c r="G946" s="2">
        <v>0</v>
      </c>
      <c r="H946" s="2">
        <v>0</v>
      </c>
      <c r="I946" s="75">
        <v>2</v>
      </c>
      <c r="J946">
        <v>8</v>
      </c>
      <c r="K946">
        <v>0</v>
      </c>
      <c r="L946">
        <v>0</v>
      </c>
      <c r="M946">
        <v>0</v>
      </c>
      <c r="N946">
        <v>24</v>
      </c>
      <c r="O946">
        <v>0</v>
      </c>
      <c r="P946">
        <v>0</v>
      </c>
      <c r="Q946">
        <v>0</v>
      </c>
      <c r="R946" s="2">
        <v>248</v>
      </c>
      <c r="S946" s="2">
        <v>0</v>
      </c>
      <c r="T946" s="2">
        <v>5</v>
      </c>
      <c r="U946" s="75">
        <v>1</v>
      </c>
      <c r="V946" s="2">
        <v>63</v>
      </c>
      <c r="W946" s="2">
        <v>0</v>
      </c>
      <c r="X946" s="2">
        <v>4</v>
      </c>
      <c r="Y946" s="75">
        <v>3</v>
      </c>
      <c r="Z946" s="2">
        <v>176</v>
      </c>
      <c r="AA946" s="2">
        <v>0</v>
      </c>
      <c r="AB946" s="2">
        <v>2</v>
      </c>
      <c r="AC946" s="75">
        <v>1</v>
      </c>
      <c r="AD946" s="2">
        <v>4135</v>
      </c>
      <c r="AE946" s="3">
        <f t="shared" si="15"/>
        <v>0.19419588875453447</v>
      </c>
      <c r="AF946" s="1">
        <v>0</v>
      </c>
      <c r="AG946" s="1" t="s">
        <v>40</v>
      </c>
      <c r="AH946" s="1" t="s">
        <v>45</v>
      </c>
      <c r="AI946" s="1">
        <v>2.97</v>
      </c>
      <c r="AJ946" s="1">
        <v>0</v>
      </c>
      <c r="AK946" s="1" t="s">
        <v>46</v>
      </c>
      <c r="AL946" s="1">
        <v>3</v>
      </c>
      <c r="AM946" s="1">
        <v>2</v>
      </c>
      <c r="AN946" s="1">
        <v>0</v>
      </c>
    </row>
    <row r="947" spans="1:40" hidden="1" x14ac:dyDescent="0.25">
      <c r="A947" s="1">
        <v>68820</v>
      </c>
      <c r="B947" s="1" t="s">
        <v>927</v>
      </c>
      <c r="C947" s="1">
        <v>68</v>
      </c>
      <c r="D947" s="1" t="s">
        <v>858</v>
      </c>
      <c r="E947" s="2">
        <v>266</v>
      </c>
      <c r="F947" s="2">
        <v>9</v>
      </c>
      <c r="G947" s="2">
        <v>0</v>
      </c>
      <c r="H947" s="2">
        <v>0</v>
      </c>
      <c r="I947" s="75">
        <v>1</v>
      </c>
      <c r="J947">
        <v>5</v>
      </c>
      <c r="K947">
        <v>0</v>
      </c>
      <c r="L947">
        <v>0</v>
      </c>
      <c r="M947">
        <v>0</v>
      </c>
      <c r="N947">
        <v>17</v>
      </c>
      <c r="O947">
        <v>0</v>
      </c>
      <c r="P947">
        <v>0</v>
      </c>
      <c r="Q947">
        <v>0</v>
      </c>
      <c r="R947" s="2">
        <v>99</v>
      </c>
      <c r="S947" s="2">
        <v>0</v>
      </c>
      <c r="T947" s="2">
        <v>1</v>
      </c>
      <c r="U947" s="75">
        <v>4</v>
      </c>
      <c r="V947" s="2">
        <v>20</v>
      </c>
      <c r="W947" s="2">
        <v>0</v>
      </c>
      <c r="X947" s="2">
        <v>0</v>
      </c>
      <c r="Y947" s="75">
        <v>0</v>
      </c>
      <c r="Z947" s="2">
        <v>12</v>
      </c>
      <c r="AA947" s="2">
        <v>0</v>
      </c>
      <c r="AB947" s="2">
        <v>0</v>
      </c>
      <c r="AC947" s="75">
        <v>0</v>
      </c>
      <c r="AD947" s="2">
        <v>7656</v>
      </c>
      <c r="AE947" s="3">
        <f t="shared" si="15"/>
        <v>3.4743991640543363E-2</v>
      </c>
      <c r="AF947" s="1">
        <v>0</v>
      </c>
      <c r="AG947" s="1" t="s">
        <v>40</v>
      </c>
      <c r="AH947" s="1" t="s">
        <v>45</v>
      </c>
      <c r="AI947" s="1">
        <v>2.97</v>
      </c>
      <c r="AJ947" s="1">
        <v>0</v>
      </c>
      <c r="AK947" s="1" t="s">
        <v>46</v>
      </c>
      <c r="AL947" s="1">
        <v>1</v>
      </c>
      <c r="AM947" s="1">
        <v>1</v>
      </c>
      <c r="AN947" s="1">
        <v>0</v>
      </c>
    </row>
    <row r="948" spans="1:40" hidden="1" x14ac:dyDescent="0.25">
      <c r="A948" s="1">
        <v>68855</v>
      </c>
      <c r="B948" s="1" t="s">
        <v>928</v>
      </c>
      <c r="C948" s="1">
        <v>68</v>
      </c>
      <c r="D948" s="1" t="s">
        <v>858</v>
      </c>
      <c r="E948" s="2">
        <v>246</v>
      </c>
      <c r="F948" s="2">
        <v>5</v>
      </c>
      <c r="G948" s="2">
        <v>0</v>
      </c>
      <c r="H948" s="2">
        <v>0</v>
      </c>
      <c r="I948" s="75">
        <v>0</v>
      </c>
      <c r="J948" s="75">
        <v>0</v>
      </c>
      <c r="K948" s="75">
        <v>0</v>
      </c>
      <c r="L948" s="75">
        <v>0</v>
      </c>
      <c r="M948">
        <v>0</v>
      </c>
      <c r="N948">
        <v>14</v>
      </c>
      <c r="O948">
        <v>0</v>
      </c>
      <c r="P948">
        <v>0</v>
      </c>
      <c r="Q948">
        <v>0</v>
      </c>
      <c r="R948" s="2">
        <v>89</v>
      </c>
      <c r="S948" s="2">
        <v>0</v>
      </c>
      <c r="T948" s="2">
        <v>0</v>
      </c>
      <c r="U948" s="75">
        <v>0</v>
      </c>
      <c r="V948" s="2">
        <v>17</v>
      </c>
      <c r="W948" s="2">
        <v>0</v>
      </c>
      <c r="X948" s="2">
        <v>0</v>
      </c>
      <c r="Y948" s="75">
        <v>0</v>
      </c>
      <c r="Z948" s="2">
        <v>25</v>
      </c>
      <c r="AA948" s="2">
        <v>0</v>
      </c>
      <c r="AB948" s="2">
        <v>0</v>
      </c>
      <c r="AC948" s="75">
        <v>0</v>
      </c>
      <c r="AD948" s="2">
        <v>6425</v>
      </c>
      <c r="AE948" s="3">
        <f t="shared" si="15"/>
        <v>3.8287937743190663E-2</v>
      </c>
      <c r="AF948" s="1">
        <v>0</v>
      </c>
      <c r="AG948" s="1" t="s">
        <v>40</v>
      </c>
      <c r="AH948" s="1" t="s">
        <v>45</v>
      </c>
      <c r="AI948" s="1">
        <v>2.97</v>
      </c>
      <c r="AJ948" s="1">
        <v>0</v>
      </c>
      <c r="AK948" s="1" t="s">
        <v>46</v>
      </c>
      <c r="AL948" s="1">
        <v>1</v>
      </c>
      <c r="AM948" s="1">
        <v>1</v>
      </c>
      <c r="AN948" s="1">
        <v>0</v>
      </c>
    </row>
    <row r="949" spans="1:40" hidden="1" x14ac:dyDescent="0.25">
      <c r="A949" s="1">
        <v>68861</v>
      </c>
      <c r="B949" s="1" t="s">
        <v>929</v>
      </c>
      <c r="C949" s="1">
        <v>68</v>
      </c>
      <c r="D949" s="1" t="s">
        <v>858</v>
      </c>
      <c r="E949" s="2">
        <v>1043</v>
      </c>
      <c r="F949" s="2">
        <v>32</v>
      </c>
      <c r="G949" s="2">
        <v>0</v>
      </c>
      <c r="H949" s="2">
        <v>2</v>
      </c>
      <c r="I949" s="75">
        <v>2</v>
      </c>
      <c r="J949">
        <v>7</v>
      </c>
      <c r="K949">
        <v>0</v>
      </c>
      <c r="L949">
        <v>0</v>
      </c>
      <c r="M949">
        <v>1</v>
      </c>
      <c r="N949">
        <v>44</v>
      </c>
      <c r="O949">
        <v>0</v>
      </c>
      <c r="P949">
        <v>1</v>
      </c>
      <c r="Q949">
        <v>6</v>
      </c>
      <c r="R949" s="2">
        <v>320</v>
      </c>
      <c r="S949" s="2">
        <v>0</v>
      </c>
      <c r="T949" s="2">
        <v>4</v>
      </c>
      <c r="U949" s="75">
        <v>15</v>
      </c>
      <c r="V949" s="2">
        <v>49</v>
      </c>
      <c r="W949" s="2">
        <v>0</v>
      </c>
      <c r="X949" s="2">
        <v>0</v>
      </c>
      <c r="Y949" s="75">
        <v>6</v>
      </c>
      <c r="Z949" s="2">
        <v>50</v>
      </c>
      <c r="AA949" s="2">
        <v>0</v>
      </c>
      <c r="AB949" s="2">
        <v>0</v>
      </c>
      <c r="AC949" s="75">
        <v>11</v>
      </c>
      <c r="AD949" s="2">
        <v>26342</v>
      </c>
      <c r="AE949" s="3">
        <f t="shared" si="15"/>
        <v>3.959456381444082E-2</v>
      </c>
      <c r="AF949" s="1">
        <v>0</v>
      </c>
      <c r="AG949" s="1" t="s">
        <v>44</v>
      </c>
      <c r="AH949" s="1" t="s">
        <v>45</v>
      </c>
      <c r="AI949" s="1">
        <v>2.97</v>
      </c>
      <c r="AJ949" s="1">
        <v>0</v>
      </c>
      <c r="AK949" s="1" t="s">
        <v>46</v>
      </c>
      <c r="AL949" s="1">
        <v>1</v>
      </c>
      <c r="AM949" s="1">
        <v>1</v>
      </c>
      <c r="AN949" s="1">
        <v>0</v>
      </c>
    </row>
    <row r="950" spans="1:40" hidden="1" x14ac:dyDescent="0.25">
      <c r="A950" s="1">
        <v>68867</v>
      </c>
      <c r="B950" s="1" t="s">
        <v>930</v>
      </c>
      <c r="C950" s="1">
        <v>68</v>
      </c>
      <c r="D950" s="1" t="s">
        <v>858</v>
      </c>
      <c r="E950" s="2">
        <v>49</v>
      </c>
      <c r="F950" s="2">
        <v>0</v>
      </c>
      <c r="G950" s="2">
        <v>0</v>
      </c>
      <c r="H950" s="2">
        <v>0</v>
      </c>
      <c r="I950" s="75">
        <v>0</v>
      </c>
      <c r="J950" s="75">
        <v>0</v>
      </c>
      <c r="K950" s="75">
        <v>0</v>
      </c>
      <c r="L950" s="75">
        <v>0</v>
      </c>
      <c r="M950">
        <v>0</v>
      </c>
      <c r="N950">
        <v>3</v>
      </c>
      <c r="O950">
        <v>0</v>
      </c>
      <c r="P950">
        <v>0</v>
      </c>
      <c r="Q950">
        <v>0</v>
      </c>
      <c r="R950" s="2">
        <v>11</v>
      </c>
      <c r="S950" s="2">
        <v>0</v>
      </c>
      <c r="T950" s="2">
        <v>0</v>
      </c>
      <c r="U950" s="75">
        <v>0</v>
      </c>
      <c r="V950" s="2">
        <v>2</v>
      </c>
      <c r="W950" s="2">
        <v>0</v>
      </c>
      <c r="X950" s="2">
        <v>0</v>
      </c>
      <c r="Y950" s="75">
        <v>0</v>
      </c>
      <c r="Z950" s="2">
        <v>11</v>
      </c>
      <c r="AA950" s="2">
        <v>0</v>
      </c>
      <c r="AB950" s="2">
        <v>0</v>
      </c>
      <c r="AC950" s="75">
        <v>0</v>
      </c>
      <c r="AD950" s="2">
        <v>2345</v>
      </c>
      <c r="AE950" s="3">
        <f t="shared" si="15"/>
        <v>2.0895522388059702E-2</v>
      </c>
      <c r="AF950" s="1">
        <v>0</v>
      </c>
      <c r="AG950" s="1" t="s">
        <v>40</v>
      </c>
      <c r="AH950" s="1" t="s">
        <v>45</v>
      </c>
      <c r="AI950" s="1">
        <v>2.97</v>
      </c>
      <c r="AJ950" s="1">
        <v>0</v>
      </c>
      <c r="AK950" s="1" t="s">
        <v>46</v>
      </c>
      <c r="AL950" s="1">
        <v>1</v>
      </c>
      <c r="AM950" s="1">
        <v>1</v>
      </c>
      <c r="AN950" s="1">
        <v>0</v>
      </c>
    </row>
    <row r="951" spans="1:40" hidden="1" x14ac:dyDescent="0.25">
      <c r="A951" s="1">
        <v>68872</v>
      </c>
      <c r="B951" s="1" t="s">
        <v>242</v>
      </c>
      <c r="C951" s="1">
        <v>68</v>
      </c>
      <c r="D951" s="1" t="s">
        <v>858</v>
      </c>
      <c r="E951" s="2">
        <v>238</v>
      </c>
      <c r="F951" s="2">
        <v>8</v>
      </c>
      <c r="G951" s="2">
        <v>0</v>
      </c>
      <c r="H951" s="2">
        <v>0</v>
      </c>
      <c r="I951" s="75">
        <v>0</v>
      </c>
      <c r="J951">
        <v>5</v>
      </c>
      <c r="K951">
        <v>0</v>
      </c>
      <c r="L951">
        <v>0</v>
      </c>
      <c r="M951">
        <v>1</v>
      </c>
      <c r="N951">
        <v>56</v>
      </c>
      <c r="O951">
        <v>0</v>
      </c>
      <c r="P951">
        <v>12</v>
      </c>
      <c r="Q951">
        <v>13</v>
      </c>
      <c r="R951" s="2">
        <v>128</v>
      </c>
      <c r="S951" s="2">
        <v>0</v>
      </c>
      <c r="T951" s="2">
        <v>14</v>
      </c>
      <c r="U951" s="75">
        <v>19</v>
      </c>
      <c r="V951" s="2">
        <v>7</v>
      </c>
      <c r="W951" s="2">
        <v>0</v>
      </c>
      <c r="X951" s="2">
        <v>4</v>
      </c>
      <c r="Y951" s="75">
        <v>1</v>
      </c>
      <c r="Z951" s="2">
        <v>30</v>
      </c>
      <c r="AA951" s="2">
        <v>0</v>
      </c>
      <c r="AB951" s="2">
        <v>0</v>
      </c>
      <c r="AC951" s="75">
        <v>4</v>
      </c>
      <c r="AD951" s="2">
        <v>8818</v>
      </c>
      <c r="AE951" s="3">
        <f t="shared" si="15"/>
        <v>2.6990247221592198E-2</v>
      </c>
      <c r="AF951" s="1">
        <v>0</v>
      </c>
      <c r="AG951" s="1" t="s">
        <v>40</v>
      </c>
      <c r="AH951" s="1" t="s">
        <v>45</v>
      </c>
      <c r="AI951" s="1">
        <v>2.97</v>
      </c>
      <c r="AJ951" s="1">
        <v>0</v>
      </c>
      <c r="AK951" s="1" t="s">
        <v>46</v>
      </c>
      <c r="AL951" s="1">
        <v>1</v>
      </c>
      <c r="AM951" s="1">
        <v>1</v>
      </c>
      <c r="AN951" s="1">
        <v>0</v>
      </c>
    </row>
    <row r="952" spans="1:40" hidden="1" x14ac:dyDescent="0.25">
      <c r="A952" s="1">
        <v>68895</v>
      </c>
      <c r="B952" s="1" t="s">
        <v>931</v>
      </c>
      <c r="C952" s="1">
        <v>68</v>
      </c>
      <c r="D952" s="1" t="s">
        <v>858</v>
      </c>
      <c r="E952" s="2">
        <v>618</v>
      </c>
      <c r="F952" s="2">
        <v>10</v>
      </c>
      <c r="G952" s="2">
        <v>0</v>
      </c>
      <c r="H952" s="2">
        <v>0</v>
      </c>
      <c r="I952" s="75">
        <v>1</v>
      </c>
      <c r="J952">
        <v>7</v>
      </c>
      <c r="K952">
        <v>0</v>
      </c>
      <c r="L952">
        <v>0</v>
      </c>
      <c r="M952">
        <v>0</v>
      </c>
      <c r="N952">
        <v>22</v>
      </c>
      <c r="O952">
        <v>0</v>
      </c>
      <c r="P952">
        <v>0</v>
      </c>
      <c r="Q952">
        <v>0</v>
      </c>
      <c r="R952" s="2">
        <v>118</v>
      </c>
      <c r="S952" s="2">
        <v>0</v>
      </c>
      <c r="T952" s="2">
        <v>1</v>
      </c>
      <c r="U952" s="75">
        <v>9</v>
      </c>
      <c r="V952" s="2">
        <v>57</v>
      </c>
      <c r="W952" s="2">
        <v>0</v>
      </c>
      <c r="X952" s="2">
        <v>1</v>
      </c>
      <c r="Y952" s="75">
        <v>3</v>
      </c>
      <c r="Z952" s="2">
        <v>75</v>
      </c>
      <c r="AA952" s="2">
        <v>0</v>
      </c>
      <c r="AB952" s="2">
        <v>0</v>
      </c>
      <c r="AC952" s="75">
        <v>2</v>
      </c>
      <c r="AD952" s="2">
        <v>10011</v>
      </c>
      <c r="AE952" s="3">
        <f t="shared" si="15"/>
        <v>6.1732094695834579E-2</v>
      </c>
      <c r="AF952" s="1">
        <v>0</v>
      </c>
      <c r="AG952" s="1" t="s">
        <v>44</v>
      </c>
      <c r="AH952" s="1" t="s">
        <v>45</v>
      </c>
      <c r="AI952" s="1">
        <v>2.97</v>
      </c>
      <c r="AJ952" s="1">
        <v>0</v>
      </c>
      <c r="AK952" s="1" t="s">
        <v>46</v>
      </c>
      <c r="AL952" s="1">
        <v>2</v>
      </c>
      <c r="AM952" s="1">
        <v>2</v>
      </c>
      <c r="AN952" s="1">
        <v>0</v>
      </c>
    </row>
    <row r="953" spans="1:40" x14ac:dyDescent="0.25">
      <c r="A953" s="1">
        <f>C953</f>
        <v>68</v>
      </c>
      <c r="B953" s="1" t="s">
        <v>171</v>
      </c>
      <c r="C953" s="1">
        <f>C952</f>
        <v>68</v>
      </c>
      <c r="D953" s="1" t="str">
        <f>D952</f>
        <v>Santander</v>
      </c>
      <c r="E953" s="2">
        <v>214087</v>
      </c>
      <c r="F953" s="2">
        <v>3360</v>
      </c>
      <c r="G953" s="2">
        <v>5</v>
      </c>
      <c r="H953" s="2">
        <v>44</v>
      </c>
      <c r="I953" s="2">
        <v>104</v>
      </c>
      <c r="J953" s="2">
        <v>824</v>
      </c>
      <c r="K953" s="2">
        <v>0</v>
      </c>
      <c r="L953" s="2">
        <v>16</v>
      </c>
      <c r="M953" s="2">
        <v>44</v>
      </c>
      <c r="N953" s="2">
        <v>8191</v>
      </c>
      <c r="O953" s="2">
        <v>17</v>
      </c>
      <c r="P953" s="2">
        <v>332</v>
      </c>
      <c r="Q953" s="2">
        <v>1038</v>
      </c>
      <c r="R953" s="2">
        <v>57179</v>
      </c>
      <c r="S953" s="2">
        <v>57</v>
      </c>
      <c r="T953" s="2">
        <v>814</v>
      </c>
      <c r="U953" s="2">
        <v>3345</v>
      </c>
      <c r="V953" s="2">
        <v>15365</v>
      </c>
      <c r="W953" s="2">
        <v>23</v>
      </c>
      <c r="X953" s="2">
        <v>213</v>
      </c>
      <c r="Y953" s="2">
        <v>704</v>
      </c>
      <c r="Z953" s="2">
        <v>15550</v>
      </c>
      <c r="AA953" s="2">
        <v>14</v>
      </c>
      <c r="AB953" s="2">
        <v>188</v>
      </c>
      <c r="AC953" s="2">
        <v>995</v>
      </c>
      <c r="AD953" s="2">
        <v>2376736</v>
      </c>
      <c r="AE953" s="3">
        <f t="shared" si="15"/>
        <v>9.0076053882299084E-2</v>
      </c>
      <c r="AF953" s="1">
        <f>SUM(AF866:AF952)</f>
        <v>1</v>
      </c>
      <c r="AG953" s="1" t="s">
        <v>44</v>
      </c>
      <c r="AH953" s="1" t="s">
        <v>41</v>
      </c>
      <c r="AI953" s="1">
        <v>2.97</v>
      </c>
      <c r="AJ953" s="1">
        <v>5</v>
      </c>
      <c r="AK953" s="1" t="s">
        <v>172</v>
      </c>
      <c r="AL953" s="1">
        <v>924</v>
      </c>
      <c r="AM953" s="1">
        <v>1220</v>
      </c>
      <c r="AN953" s="1">
        <v>10</v>
      </c>
    </row>
    <row r="954" spans="1:40" hidden="1" x14ac:dyDescent="0.25">
      <c r="A954" s="1">
        <v>70001</v>
      </c>
      <c r="B954" s="1" t="s">
        <v>932</v>
      </c>
      <c r="C954" s="1">
        <v>70</v>
      </c>
      <c r="D954" s="1" t="s">
        <v>438</v>
      </c>
      <c r="E954" s="2">
        <v>80244</v>
      </c>
      <c r="F954" s="2">
        <v>1123</v>
      </c>
      <c r="G954" s="2">
        <v>0</v>
      </c>
      <c r="H954" s="2">
        <v>58</v>
      </c>
      <c r="I954" s="75">
        <v>24</v>
      </c>
      <c r="J954">
        <v>909</v>
      </c>
      <c r="K954">
        <v>0</v>
      </c>
      <c r="L954">
        <v>65</v>
      </c>
      <c r="M954">
        <v>16</v>
      </c>
      <c r="N954">
        <v>5874</v>
      </c>
      <c r="O954">
        <v>0</v>
      </c>
      <c r="P954">
        <v>1090</v>
      </c>
      <c r="Q954">
        <v>169</v>
      </c>
      <c r="R954" s="2">
        <v>26343</v>
      </c>
      <c r="S954" s="2">
        <v>8</v>
      </c>
      <c r="T954" s="2">
        <v>3453</v>
      </c>
      <c r="U954" s="75">
        <v>846</v>
      </c>
      <c r="V954" s="2">
        <v>7041</v>
      </c>
      <c r="W954" s="2">
        <v>1</v>
      </c>
      <c r="X954" s="2">
        <v>786</v>
      </c>
      <c r="Y954" s="75">
        <v>228</v>
      </c>
      <c r="Z954" s="2">
        <v>5621</v>
      </c>
      <c r="AA954" s="2">
        <v>0</v>
      </c>
      <c r="AB954" s="2">
        <v>801</v>
      </c>
      <c r="AC954" s="75">
        <v>349</v>
      </c>
      <c r="AD954" s="2">
        <v>314233</v>
      </c>
      <c r="AE954" s="3">
        <f t="shared" si="15"/>
        <v>0.25536464979807977</v>
      </c>
      <c r="AF954" s="1">
        <v>1</v>
      </c>
      <c r="AG954" s="1" t="s">
        <v>44</v>
      </c>
      <c r="AH954" s="1" t="s">
        <v>45</v>
      </c>
      <c r="AI954" s="1">
        <v>3.42</v>
      </c>
      <c r="AJ954" s="1">
        <v>1</v>
      </c>
      <c r="AK954" s="1" t="s">
        <v>42</v>
      </c>
      <c r="AL954" s="1">
        <v>128</v>
      </c>
      <c r="AM954" s="1">
        <v>1873</v>
      </c>
      <c r="AN954" s="1">
        <v>0</v>
      </c>
    </row>
    <row r="955" spans="1:40" hidden="1" x14ac:dyDescent="0.25">
      <c r="A955" s="1">
        <v>70110</v>
      </c>
      <c r="B955" s="1" t="s">
        <v>253</v>
      </c>
      <c r="C955" s="1">
        <v>70</v>
      </c>
      <c r="D955" s="1" t="s">
        <v>438</v>
      </c>
      <c r="E955" s="2">
        <v>5064</v>
      </c>
      <c r="F955" s="2">
        <v>79</v>
      </c>
      <c r="G955" s="2">
        <v>0</v>
      </c>
      <c r="H955" s="2">
        <v>5</v>
      </c>
      <c r="I955" s="75">
        <v>3</v>
      </c>
      <c r="J955">
        <v>73</v>
      </c>
      <c r="K955">
        <v>0</v>
      </c>
      <c r="L955">
        <v>1</v>
      </c>
      <c r="M955">
        <v>0</v>
      </c>
      <c r="N955">
        <v>873</v>
      </c>
      <c r="O955">
        <v>0</v>
      </c>
      <c r="P955">
        <v>129</v>
      </c>
      <c r="Q955">
        <v>43</v>
      </c>
      <c r="R955" s="2">
        <v>3283</v>
      </c>
      <c r="S955" s="2">
        <v>0</v>
      </c>
      <c r="T955" s="2">
        <v>110</v>
      </c>
      <c r="U955" s="75">
        <v>132</v>
      </c>
      <c r="V955" s="2">
        <v>885</v>
      </c>
      <c r="W955" s="2">
        <v>0</v>
      </c>
      <c r="X955" s="2">
        <v>60</v>
      </c>
      <c r="Y955" s="75">
        <v>25</v>
      </c>
      <c r="Z955" s="2">
        <v>439</v>
      </c>
      <c r="AA955" s="2">
        <v>0</v>
      </c>
      <c r="AB955" s="2">
        <v>36</v>
      </c>
      <c r="AC955" s="75">
        <v>26</v>
      </c>
      <c r="AD955" s="2">
        <v>11361</v>
      </c>
      <c r="AE955" s="3">
        <f t="shared" si="15"/>
        <v>0.44573541061526273</v>
      </c>
      <c r="AF955" s="1">
        <v>0</v>
      </c>
      <c r="AG955" s="1" t="s">
        <v>40</v>
      </c>
      <c r="AH955" s="1" t="s">
        <v>45</v>
      </c>
      <c r="AI955" s="1">
        <v>3.42</v>
      </c>
      <c r="AJ955" s="1">
        <v>0</v>
      </c>
      <c r="AK955" s="1" t="s">
        <v>46</v>
      </c>
      <c r="AL955" s="1">
        <v>327</v>
      </c>
      <c r="AM955" s="1">
        <v>324</v>
      </c>
      <c r="AN955" s="1">
        <v>0</v>
      </c>
    </row>
    <row r="956" spans="1:40" hidden="1" x14ac:dyDescent="0.25">
      <c r="A956" s="1">
        <v>70124</v>
      </c>
      <c r="B956" s="1" t="s">
        <v>933</v>
      </c>
      <c r="C956" s="1">
        <v>70</v>
      </c>
      <c r="D956" s="1" t="s">
        <v>438</v>
      </c>
      <c r="E956" s="2">
        <v>2082</v>
      </c>
      <c r="F956" s="2">
        <v>49</v>
      </c>
      <c r="G956" s="2">
        <v>0</v>
      </c>
      <c r="H956" s="2">
        <v>0</v>
      </c>
      <c r="I956" s="75">
        <v>0</v>
      </c>
      <c r="J956">
        <v>38</v>
      </c>
      <c r="K956">
        <v>0</v>
      </c>
      <c r="L956">
        <v>1</v>
      </c>
      <c r="M956">
        <v>1</v>
      </c>
      <c r="N956">
        <v>508</v>
      </c>
      <c r="O956">
        <v>0</v>
      </c>
      <c r="P956">
        <v>40</v>
      </c>
      <c r="Q956">
        <v>16</v>
      </c>
      <c r="R956" s="2">
        <v>1109</v>
      </c>
      <c r="S956" s="2">
        <v>0</v>
      </c>
      <c r="T956" s="2">
        <v>50</v>
      </c>
      <c r="U956" s="75">
        <v>49</v>
      </c>
      <c r="V956" s="2">
        <v>255</v>
      </c>
      <c r="W956" s="2">
        <v>0</v>
      </c>
      <c r="X956" s="2">
        <v>15</v>
      </c>
      <c r="Y956" s="75">
        <v>2</v>
      </c>
      <c r="Z956" s="2">
        <v>135</v>
      </c>
      <c r="AA956" s="2">
        <v>0</v>
      </c>
      <c r="AB956" s="2">
        <v>13</v>
      </c>
      <c r="AC956" s="75">
        <v>27</v>
      </c>
      <c r="AD956" s="2">
        <v>17181</v>
      </c>
      <c r="AE956" s="3">
        <f t="shared" si="15"/>
        <v>0.12118037366858739</v>
      </c>
      <c r="AF956" s="1">
        <v>0</v>
      </c>
      <c r="AG956" s="1" t="s">
        <v>40</v>
      </c>
      <c r="AH956" s="1" t="s">
        <v>45</v>
      </c>
      <c r="AI956" s="1">
        <v>3.42</v>
      </c>
      <c r="AJ956" s="1">
        <v>0</v>
      </c>
      <c r="AK956" s="1" t="s">
        <v>46</v>
      </c>
      <c r="AL956" s="1">
        <v>1</v>
      </c>
      <c r="AM956" s="1">
        <v>3</v>
      </c>
      <c r="AN956" s="1">
        <v>0</v>
      </c>
    </row>
    <row r="957" spans="1:40" hidden="1" x14ac:dyDescent="0.25">
      <c r="A957" s="1">
        <v>70204</v>
      </c>
      <c r="B957" s="1" t="s">
        <v>934</v>
      </c>
      <c r="C957" s="1">
        <v>70</v>
      </c>
      <c r="D957" s="1" t="s">
        <v>438</v>
      </c>
      <c r="E957" s="2">
        <v>7096</v>
      </c>
      <c r="F957" s="2">
        <v>57</v>
      </c>
      <c r="G957" s="2">
        <v>0</v>
      </c>
      <c r="H957" s="2">
        <v>7</v>
      </c>
      <c r="I957" s="75">
        <v>14</v>
      </c>
      <c r="J957">
        <v>37</v>
      </c>
      <c r="K957">
        <v>0</v>
      </c>
      <c r="L957">
        <v>7</v>
      </c>
      <c r="M957">
        <v>4</v>
      </c>
      <c r="N957">
        <v>395</v>
      </c>
      <c r="O957">
        <v>0</v>
      </c>
      <c r="P957">
        <v>89</v>
      </c>
      <c r="Q957">
        <v>243</v>
      </c>
      <c r="R957" s="2">
        <v>2229</v>
      </c>
      <c r="S957" s="2">
        <v>0</v>
      </c>
      <c r="T957" s="2">
        <v>484</v>
      </c>
      <c r="U957" s="75">
        <v>1412</v>
      </c>
      <c r="V957" s="2">
        <v>360</v>
      </c>
      <c r="W957" s="2">
        <v>0</v>
      </c>
      <c r="X957" s="2">
        <v>68</v>
      </c>
      <c r="Y957" s="75">
        <v>166</v>
      </c>
      <c r="Z957" s="2">
        <v>440</v>
      </c>
      <c r="AA957" s="2">
        <v>0</v>
      </c>
      <c r="AB957" s="2">
        <v>148</v>
      </c>
      <c r="AC957" s="75">
        <v>345</v>
      </c>
      <c r="AD957" s="2">
        <v>9428</v>
      </c>
      <c r="AE957" s="3">
        <f t="shared" si="15"/>
        <v>0.75265167585914294</v>
      </c>
      <c r="AF957" s="1">
        <v>0</v>
      </c>
      <c r="AG957" s="1" t="s">
        <v>44</v>
      </c>
      <c r="AH957" s="1" t="s">
        <v>41</v>
      </c>
      <c r="AI957" s="1">
        <v>3.42</v>
      </c>
      <c r="AJ957" s="1">
        <v>0</v>
      </c>
      <c r="AK957" s="1" t="s">
        <v>46</v>
      </c>
      <c r="AL957" s="1">
        <v>4</v>
      </c>
      <c r="AM957" s="1">
        <v>336</v>
      </c>
      <c r="AN957" s="1">
        <v>0</v>
      </c>
    </row>
    <row r="958" spans="1:40" hidden="1" x14ac:dyDescent="0.25">
      <c r="A958" s="1">
        <v>70215</v>
      </c>
      <c r="B958" s="1" t="s">
        <v>935</v>
      </c>
      <c r="C958" s="1">
        <v>70</v>
      </c>
      <c r="D958" s="1" t="s">
        <v>438</v>
      </c>
      <c r="E958" s="2">
        <v>19019</v>
      </c>
      <c r="F958" s="2">
        <v>303</v>
      </c>
      <c r="G958" s="2">
        <v>0</v>
      </c>
      <c r="H958" s="2">
        <v>7</v>
      </c>
      <c r="I958" s="75">
        <v>4</v>
      </c>
      <c r="J958">
        <v>214</v>
      </c>
      <c r="K958">
        <v>0</v>
      </c>
      <c r="L958">
        <v>7</v>
      </c>
      <c r="M958">
        <v>1</v>
      </c>
      <c r="N958">
        <v>4223</v>
      </c>
      <c r="O958">
        <v>3</v>
      </c>
      <c r="P958">
        <v>289</v>
      </c>
      <c r="Q958">
        <v>38</v>
      </c>
      <c r="R958" s="2">
        <v>10656</v>
      </c>
      <c r="S958" s="2">
        <v>4</v>
      </c>
      <c r="T958" s="2">
        <v>516</v>
      </c>
      <c r="U958" s="75">
        <v>169</v>
      </c>
      <c r="V958" s="2">
        <v>2552</v>
      </c>
      <c r="W958" s="2">
        <v>0</v>
      </c>
      <c r="X958" s="2">
        <v>148</v>
      </c>
      <c r="Y958" s="75">
        <v>28</v>
      </c>
      <c r="Z958" s="2">
        <v>1097</v>
      </c>
      <c r="AA958" s="2">
        <v>3</v>
      </c>
      <c r="AB958" s="2">
        <v>62</v>
      </c>
      <c r="AC958" s="75">
        <v>56</v>
      </c>
      <c r="AD958" s="2">
        <v>71381</v>
      </c>
      <c r="AE958" s="3">
        <f t="shared" si="15"/>
        <v>0.26644345133859149</v>
      </c>
      <c r="AF958" s="1">
        <v>0</v>
      </c>
      <c r="AG958" s="1" t="s">
        <v>40</v>
      </c>
      <c r="AH958" s="1" t="s">
        <v>45</v>
      </c>
      <c r="AI958" s="1">
        <v>3.42</v>
      </c>
      <c r="AJ958" s="1">
        <v>0</v>
      </c>
      <c r="AK958" s="1" t="s">
        <v>46</v>
      </c>
      <c r="AL958" s="1">
        <v>123</v>
      </c>
      <c r="AM958" s="1">
        <v>93</v>
      </c>
      <c r="AN958" s="1">
        <v>1</v>
      </c>
    </row>
    <row r="959" spans="1:40" hidden="1" x14ac:dyDescent="0.25">
      <c r="A959" s="1">
        <v>70221</v>
      </c>
      <c r="B959" s="1" t="s">
        <v>936</v>
      </c>
      <c r="C959" s="1">
        <v>70</v>
      </c>
      <c r="D959" s="1" t="s">
        <v>438</v>
      </c>
      <c r="E959" s="2">
        <v>1595</v>
      </c>
      <c r="F959" s="2">
        <v>22</v>
      </c>
      <c r="G959" s="2">
        <v>0</v>
      </c>
      <c r="H959" s="2">
        <v>3</v>
      </c>
      <c r="I959" s="75">
        <v>4</v>
      </c>
      <c r="J959">
        <v>7</v>
      </c>
      <c r="K959">
        <v>0</v>
      </c>
      <c r="L959">
        <v>1</v>
      </c>
      <c r="M959">
        <v>2</v>
      </c>
      <c r="N959">
        <v>102</v>
      </c>
      <c r="O959">
        <v>0</v>
      </c>
      <c r="P959">
        <v>83</v>
      </c>
      <c r="Q959">
        <v>10</v>
      </c>
      <c r="R959" s="2">
        <v>636</v>
      </c>
      <c r="S959" s="2">
        <v>1</v>
      </c>
      <c r="T959" s="2">
        <v>222</v>
      </c>
      <c r="U959" s="75">
        <v>71</v>
      </c>
      <c r="V959" s="2">
        <v>95</v>
      </c>
      <c r="W959" s="2">
        <v>0</v>
      </c>
      <c r="X959" s="2">
        <v>32</v>
      </c>
      <c r="Y959" s="75">
        <v>14</v>
      </c>
      <c r="Z959" s="2">
        <v>109</v>
      </c>
      <c r="AA959" s="2">
        <v>1</v>
      </c>
      <c r="AB959" s="2">
        <v>49</v>
      </c>
      <c r="AC959" s="75">
        <v>32</v>
      </c>
      <c r="AD959" s="2">
        <v>21420</v>
      </c>
      <c r="AE959" s="3">
        <f t="shared" si="15"/>
        <v>7.4463118580765639E-2</v>
      </c>
      <c r="AF959" s="1">
        <v>0</v>
      </c>
      <c r="AG959" s="1" t="s">
        <v>40</v>
      </c>
      <c r="AH959" s="1" t="s">
        <v>45</v>
      </c>
      <c r="AI959" s="1">
        <v>3.42</v>
      </c>
      <c r="AJ959" s="1">
        <v>0</v>
      </c>
      <c r="AK959" s="1" t="s">
        <v>46</v>
      </c>
      <c r="AL959" s="1">
        <v>7</v>
      </c>
      <c r="AM959" s="1">
        <v>8</v>
      </c>
      <c r="AN959" s="1">
        <v>0</v>
      </c>
    </row>
    <row r="960" spans="1:40" hidden="1" x14ac:dyDescent="0.25">
      <c r="A960" s="1">
        <v>70230</v>
      </c>
      <c r="B960" s="1" t="s">
        <v>937</v>
      </c>
      <c r="C960" s="1">
        <v>70</v>
      </c>
      <c r="D960" s="1" t="s">
        <v>438</v>
      </c>
      <c r="E960" s="2">
        <v>3711</v>
      </c>
      <c r="F960" s="2">
        <v>17</v>
      </c>
      <c r="G960" s="2">
        <v>0</v>
      </c>
      <c r="H960" s="2">
        <v>1</v>
      </c>
      <c r="I960" s="75">
        <v>0</v>
      </c>
      <c r="J960">
        <v>27</v>
      </c>
      <c r="K960">
        <v>0</v>
      </c>
      <c r="L960">
        <v>2</v>
      </c>
      <c r="M960">
        <v>2</v>
      </c>
      <c r="N960">
        <v>135</v>
      </c>
      <c r="O960">
        <v>0</v>
      </c>
      <c r="P960">
        <v>9</v>
      </c>
      <c r="Q960">
        <v>27</v>
      </c>
      <c r="R960" s="2">
        <v>1559</v>
      </c>
      <c r="S960" s="2">
        <v>0</v>
      </c>
      <c r="T960" s="2">
        <v>72</v>
      </c>
      <c r="U960" s="75">
        <v>238</v>
      </c>
      <c r="V960" s="2">
        <v>242</v>
      </c>
      <c r="W960" s="2">
        <v>0</v>
      </c>
      <c r="X960" s="2">
        <v>25</v>
      </c>
      <c r="Y960" s="75">
        <v>39</v>
      </c>
      <c r="Z960" s="2">
        <v>346</v>
      </c>
      <c r="AA960" s="2">
        <v>0</v>
      </c>
      <c r="AB960" s="2">
        <v>37</v>
      </c>
      <c r="AC960" s="75">
        <v>74</v>
      </c>
      <c r="AD960" s="2">
        <v>4841</v>
      </c>
      <c r="AE960" s="3">
        <f t="shared" si="15"/>
        <v>0.76657715348068578</v>
      </c>
      <c r="AF960" s="1">
        <v>0</v>
      </c>
      <c r="AG960" s="1" t="s">
        <v>44</v>
      </c>
      <c r="AH960" s="1" t="s">
        <v>45</v>
      </c>
      <c r="AI960" s="1">
        <v>3.42</v>
      </c>
      <c r="AJ960" s="1">
        <v>0</v>
      </c>
      <c r="AK960" s="1" t="s">
        <v>46</v>
      </c>
      <c r="AL960" s="1">
        <v>1</v>
      </c>
      <c r="AM960" s="1">
        <v>5</v>
      </c>
      <c r="AN960" s="1">
        <v>0</v>
      </c>
    </row>
    <row r="961" spans="1:40" hidden="1" x14ac:dyDescent="0.25">
      <c r="A961" s="1">
        <v>70233</v>
      </c>
      <c r="B961" s="1" t="s">
        <v>938</v>
      </c>
      <c r="C961" s="1">
        <v>70</v>
      </c>
      <c r="D961" s="1" t="s">
        <v>438</v>
      </c>
      <c r="E961" s="2">
        <v>2281</v>
      </c>
      <c r="F961" s="2">
        <v>42</v>
      </c>
      <c r="G961" s="2">
        <v>0</v>
      </c>
      <c r="H961" s="2">
        <v>4</v>
      </c>
      <c r="I961" s="75">
        <v>0</v>
      </c>
      <c r="J961">
        <v>28</v>
      </c>
      <c r="K961">
        <v>0</v>
      </c>
      <c r="L961">
        <v>3</v>
      </c>
      <c r="M961">
        <v>0</v>
      </c>
      <c r="N961">
        <v>384</v>
      </c>
      <c r="O961">
        <v>0</v>
      </c>
      <c r="P961">
        <v>26</v>
      </c>
      <c r="Q961">
        <v>2</v>
      </c>
      <c r="R961" s="2">
        <v>1380</v>
      </c>
      <c r="S961" s="2">
        <v>0</v>
      </c>
      <c r="T961" s="2">
        <v>105</v>
      </c>
      <c r="U961" s="75">
        <v>23</v>
      </c>
      <c r="V961" s="2">
        <v>376</v>
      </c>
      <c r="W961" s="2">
        <v>0</v>
      </c>
      <c r="X961" s="2">
        <v>27</v>
      </c>
      <c r="Y961" s="75">
        <v>6</v>
      </c>
      <c r="Z961" s="2">
        <v>169</v>
      </c>
      <c r="AA961" s="2">
        <v>0</v>
      </c>
      <c r="AB961" s="2">
        <v>29</v>
      </c>
      <c r="AC961" s="75">
        <v>11</v>
      </c>
      <c r="AD961" s="2">
        <v>10437</v>
      </c>
      <c r="AE961" s="3">
        <f t="shared" si="15"/>
        <v>0.21854939158762096</v>
      </c>
      <c r="AF961" s="1">
        <v>0</v>
      </c>
      <c r="AG961" s="1" t="s">
        <v>44</v>
      </c>
      <c r="AH961" s="1" t="s">
        <v>45</v>
      </c>
      <c r="AI961" s="1">
        <v>3.42</v>
      </c>
      <c r="AJ961" s="1">
        <v>0</v>
      </c>
      <c r="AK961" s="1" t="s">
        <v>46</v>
      </c>
      <c r="AL961" s="1">
        <v>3</v>
      </c>
      <c r="AM961" s="1">
        <v>1</v>
      </c>
      <c r="AN961" s="1">
        <v>0</v>
      </c>
    </row>
    <row r="962" spans="1:40" hidden="1" x14ac:dyDescent="0.25">
      <c r="A962" s="1">
        <v>70235</v>
      </c>
      <c r="B962" s="1" t="s">
        <v>939</v>
      </c>
      <c r="C962" s="1">
        <v>70</v>
      </c>
      <c r="D962" s="1" t="s">
        <v>438</v>
      </c>
      <c r="E962" s="2">
        <v>6131</v>
      </c>
      <c r="F962" s="2">
        <v>75</v>
      </c>
      <c r="G962" s="2">
        <v>0</v>
      </c>
      <c r="H962" s="2">
        <v>2</v>
      </c>
      <c r="I962" s="75">
        <v>0</v>
      </c>
      <c r="J962">
        <v>65</v>
      </c>
      <c r="K962">
        <v>0</v>
      </c>
      <c r="L962">
        <v>1</v>
      </c>
      <c r="M962">
        <v>2</v>
      </c>
      <c r="N962">
        <v>440</v>
      </c>
      <c r="O962">
        <v>0</v>
      </c>
      <c r="P962">
        <v>31</v>
      </c>
      <c r="Q962">
        <v>4</v>
      </c>
      <c r="R962" s="2">
        <v>2502</v>
      </c>
      <c r="S962" s="2">
        <v>0</v>
      </c>
      <c r="T962" s="2">
        <v>108</v>
      </c>
      <c r="U962" s="75">
        <v>37</v>
      </c>
      <c r="V962" s="2">
        <v>693</v>
      </c>
      <c r="W962" s="2">
        <v>0</v>
      </c>
      <c r="X962" s="2">
        <v>39</v>
      </c>
      <c r="Y962" s="75">
        <v>20</v>
      </c>
      <c r="Z962" s="2">
        <v>490</v>
      </c>
      <c r="AA962" s="2">
        <v>0</v>
      </c>
      <c r="AB962" s="2">
        <v>79</v>
      </c>
      <c r="AC962" s="75">
        <v>6</v>
      </c>
      <c r="AD962" s="2">
        <v>24554</v>
      </c>
      <c r="AE962" s="3">
        <f t="shared" si="15"/>
        <v>0.24969455078602265</v>
      </c>
      <c r="AF962" s="1">
        <v>0</v>
      </c>
      <c r="AG962" s="1" t="s">
        <v>44</v>
      </c>
      <c r="AH962" s="1" t="s">
        <v>45</v>
      </c>
      <c r="AI962" s="1">
        <v>3.42</v>
      </c>
      <c r="AJ962" s="1">
        <v>0</v>
      </c>
      <c r="AK962" s="1" t="s">
        <v>46</v>
      </c>
      <c r="AL962" s="1">
        <v>4</v>
      </c>
      <c r="AM962" s="1">
        <v>7</v>
      </c>
      <c r="AN962" s="1">
        <v>0</v>
      </c>
    </row>
    <row r="963" spans="1:40" hidden="1" x14ac:dyDescent="0.25">
      <c r="A963" s="1">
        <v>70265</v>
      </c>
      <c r="B963" s="1" t="s">
        <v>940</v>
      </c>
      <c r="C963" s="1">
        <v>70</v>
      </c>
      <c r="D963" s="1" t="s">
        <v>438</v>
      </c>
      <c r="E963" s="2">
        <v>7418</v>
      </c>
      <c r="F963" s="2">
        <v>94</v>
      </c>
      <c r="G963" s="2">
        <v>0</v>
      </c>
      <c r="H963" s="2">
        <v>0</v>
      </c>
      <c r="I963" s="75">
        <v>2</v>
      </c>
      <c r="J963">
        <v>96</v>
      </c>
      <c r="K963">
        <v>0</v>
      </c>
      <c r="L963">
        <v>1</v>
      </c>
      <c r="M963">
        <v>2</v>
      </c>
      <c r="N963">
        <v>1374</v>
      </c>
      <c r="O963">
        <v>0</v>
      </c>
      <c r="P963">
        <v>20</v>
      </c>
      <c r="Q963">
        <v>68</v>
      </c>
      <c r="R963" s="2">
        <v>5111</v>
      </c>
      <c r="S963" s="2">
        <v>1</v>
      </c>
      <c r="T963" s="2">
        <v>57</v>
      </c>
      <c r="U963" s="75">
        <v>212</v>
      </c>
      <c r="V963" s="2">
        <v>1160</v>
      </c>
      <c r="W963" s="2">
        <v>0</v>
      </c>
      <c r="X963" s="2">
        <v>16</v>
      </c>
      <c r="Y963" s="75">
        <v>33</v>
      </c>
      <c r="Z963" s="2">
        <v>1064</v>
      </c>
      <c r="AA963" s="2">
        <v>0</v>
      </c>
      <c r="AB963" s="2">
        <v>14</v>
      </c>
      <c r="AC963" s="75">
        <v>47</v>
      </c>
      <c r="AD963" s="2">
        <v>19170</v>
      </c>
      <c r="AE963" s="3">
        <f t="shared" si="15"/>
        <v>0.3869587897756912</v>
      </c>
      <c r="AF963" s="1">
        <v>0</v>
      </c>
      <c r="AG963" s="1" t="s">
        <v>40</v>
      </c>
      <c r="AH963" s="1" t="s">
        <v>45</v>
      </c>
      <c r="AI963" s="1">
        <v>3.42</v>
      </c>
      <c r="AJ963" s="1">
        <v>0</v>
      </c>
      <c r="AK963" s="1" t="s">
        <v>46</v>
      </c>
      <c r="AL963" s="1">
        <v>8</v>
      </c>
      <c r="AM963" s="1">
        <v>7</v>
      </c>
      <c r="AN963" s="1">
        <v>0</v>
      </c>
    </row>
    <row r="964" spans="1:40" hidden="1" x14ac:dyDescent="0.25">
      <c r="A964" s="1">
        <v>70400</v>
      </c>
      <c r="B964" s="1" t="s">
        <v>111</v>
      </c>
      <c r="C964" s="1">
        <v>70</v>
      </c>
      <c r="D964" s="1" t="s">
        <v>438</v>
      </c>
      <c r="E964" s="2">
        <v>980</v>
      </c>
      <c r="F964" s="2">
        <v>10</v>
      </c>
      <c r="G964" s="2">
        <v>0</v>
      </c>
      <c r="H964" s="2">
        <v>1</v>
      </c>
      <c r="I964" s="75">
        <v>0</v>
      </c>
      <c r="J964">
        <v>8</v>
      </c>
      <c r="K964">
        <v>0</v>
      </c>
      <c r="L964">
        <v>0</v>
      </c>
      <c r="M964">
        <v>0</v>
      </c>
      <c r="N964">
        <v>80</v>
      </c>
      <c r="O964">
        <v>0</v>
      </c>
      <c r="P964">
        <v>7</v>
      </c>
      <c r="Q964">
        <v>2</v>
      </c>
      <c r="R964" s="2">
        <v>332</v>
      </c>
      <c r="S964" s="2">
        <v>0</v>
      </c>
      <c r="T964" s="2">
        <v>35</v>
      </c>
      <c r="U964" s="75">
        <v>12</v>
      </c>
      <c r="V964" s="2">
        <v>86</v>
      </c>
      <c r="W964" s="2">
        <v>0</v>
      </c>
      <c r="X964" s="2">
        <v>3</v>
      </c>
      <c r="Y964" s="75">
        <v>0</v>
      </c>
      <c r="Z964" s="2">
        <v>52</v>
      </c>
      <c r="AA964" s="2">
        <v>0</v>
      </c>
      <c r="AB964" s="2">
        <v>0</v>
      </c>
      <c r="AC964" s="75">
        <v>3</v>
      </c>
      <c r="AD964" s="2">
        <v>14474</v>
      </c>
      <c r="AE964" s="3">
        <f t="shared" si="15"/>
        <v>6.7707613652065776E-2</v>
      </c>
      <c r="AF964" s="1">
        <v>0</v>
      </c>
      <c r="AG964" s="1" t="s">
        <v>40</v>
      </c>
      <c r="AH964" s="1" t="s">
        <v>45</v>
      </c>
      <c r="AI964" s="1">
        <v>3.42</v>
      </c>
      <c r="AJ964" s="1">
        <v>0</v>
      </c>
      <c r="AK964" s="1" t="s">
        <v>46</v>
      </c>
      <c r="AL964" s="1">
        <v>1</v>
      </c>
      <c r="AM964" s="1">
        <v>6</v>
      </c>
      <c r="AN964" s="1">
        <v>0</v>
      </c>
    </row>
    <row r="965" spans="1:40" hidden="1" x14ac:dyDescent="0.25">
      <c r="A965" s="1">
        <v>70418</v>
      </c>
      <c r="B965" s="1" t="s">
        <v>941</v>
      </c>
      <c r="C965" s="1">
        <v>70</v>
      </c>
      <c r="D965" s="1" t="s">
        <v>438</v>
      </c>
      <c r="E965" s="2">
        <v>11289</v>
      </c>
      <c r="F965" s="2">
        <v>170</v>
      </c>
      <c r="G965" s="2">
        <v>0</v>
      </c>
      <c r="H965" s="2">
        <v>2</v>
      </c>
      <c r="I965" s="75">
        <v>3</v>
      </c>
      <c r="J965">
        <v>126</v>
      </c>
      <c r="K965">
        <v>0</v>
      </c>
      <c r="L965">
        <v>5</v>
      </c>
      <c r="M965">
        <v>4</v>
      </c>
      <c r="N965">
        <v>1708</v>
      </c>
      <c r="O965">
        <v>3</v>
      </c>
      <c r="P965">
        <v>114</v>
      </c>
      <c r="Q965">
        <v>12</v>
      </c>
      <c r="R965" s="2">
        <v>4792</v>
      </c>
      <c r="S965" s="2">
        <v>3</v>
      </c>
      <c r="T965" s="2">
        <v>124</v>
      </c>
      <c r="U965" s="75">
        <v>69</v>
      </c>
      <c r="V965" s="2">
        <v>1309</v>
      </c>
      <c r="W965" s="2">
        <v>0</v>
      </c>
      <c r="X965" s="2">
        <v>43</v>
      </c>
      <c r="Y965" s="75">
        <v>10</v>
      </c>
      <c r="Z965" s="2">
        <v>803</v>
      </c>
      <c r="AA965" s="2">
        <v>1</v>
      </c>
      <c r="AB965" s="2">
        <v>24</v>
      </c>
      <c r="AC965" s="75">
        <v>19</v>
      </c>
      <c r="AD965" s="2">
        <v>24924</v>
      </c>
      <c r="AE965" s="3">
        <f t="shared" si="15"/>
        <v>0.45293692826191623</v>
      </c>
      <c r="AF965" s="1">
        <v>0</v>
      </c>
      <c r="AG965" s="1" t="s">
        <v>40</v>
      </c>
      <c r="AH965" s="1" t="s">
        <v>45</v>
      </c>
      <c r="AI965" s="1">
        <v>3.42</v>
      </c>
      <c r="AJ965" s="1">
        <v>0</v>
      </c>
      <c r="AK965" s="1" t="s">
        <v>46</v>
      </c>
      <c r="AL965" s="1">
        <v>68</v>
      </c>
      <c r="AM965" s="1">
        <v>322</v>
      </c>
      <c r="AN965" s="1">
        <v>0</v>
      </c>
    </row>
    <row r="966" spans="1:40" hidden="1" x14ac:dyDescent="0.25">
      <c r="A966" s="1">
        <v>70429</v>
      </c>
      <c r="B966" s="1" t="s">
        <v>942</v>
      </c>
      <c r="C966" s="1">
        <v>70</v>
      </c>
      <c r="D966" s="1" t="s">
        <v>438</v>
      </c>
      <c r="E966" s="2">
        <v>7647</v>
      </c>
      <c r="F966" s="2">
        <v>99</v>
      </c>
      <c r="G966" s="2">
        <v>0</v>
      </c>
      <c r="H966" s="2">
        <v>1</v>
      </c>
      <c r="I966" s="75">
        <v>0</v>
      </c>
      <c r="J966">
        <v>118</v>
      </c>
      <c r="K966">
        <v>0</v>
      </c>
      <c r="L966">
        <v>1</v>
      </c>
      <c r="M966">
        <v>2</v>
      </c>
      <c r="N966">
        <v>1191</v>
      </c>
      <c r="O966">
        <v>0</v>
      </c>
      <c r="P966">
        <v>7</v>
      </c>
      <c r="Q966">
        <v>41</v>
      </c>
      <c r="R966" s="2">
        <v>4488</v>
      </c>
      <c r="S966" s="2">
        <v>2</v>
      </c>
      <c r="T966" s="2">
        <v>77</v>
      </c>
      <c r="U966" s="75">
        <v>99</v>
      </c>
      <c r="V966" s="2">
        <v>697</v>
      </c>
      <c r="W966" s="2">
        <v>0</v>
      </c>
      <c r="X966" s="2">
        <v>22</v>
      </c>
      <c r="Y966" s="75">
        <v>5</v>
      </c>
      <c r="Z966" s="2">
        <v>557</v>
      </c>
      <c r="AA966" s="2">
        <v>0</v>
      </c>
      <c r="AB966" s="2">
        <v>24</v>
      </c>
      <c r="AC966" s="75">
        <v>21</v>
      </c>
      <c r="AD966" s="2">
        <v>42142</v>
      </c>
      <c r="AE966" s="3">
        <f t="shared" si="15"/>
        <v>0.18145792795785676</v>
      </c>
      <c r="AF966" s="1">
        <v>0</v>
      </c>
      <c r="AG966" s="1" t="s">
        <v>40</v>
      </c>
      <c r="AH966" s="1" t="s">
        <v>45</v>
      </c>
      <c r="AI966" s="1">
        <v>3.42</v>
      </c>
      <c r="AJ966" s="1">
        <v>0</v>
      </c>
      <c r="AK966" s="1" t="s">
        <v>46</v>
      </c>
      <c r="AL966" s="1">
        <v>54</v>
      </c>
      <c r="AM966" s="1">
        <v>18</v>
      </c>
      <c r="AN966" s="1">
        <v>0</v>
      </c>
    </row>
    <row r="967" spans="1:40" hidden="1" x14ac:dyDescent="0.25">
      <c r="A967" s="1">
        <v>70473</v>
      </c>
      <c r="B967" s="1" t="s">
        <v>943</v>
      </c>
      <c r="C967" s="1">
        <v>70</v>
      </c>
      <c r="D967" s="1" t="s">
        <v>438</v>
      </c>
      <c r="E967" s="2">
        <v>5332</v>
      </c>
      <c r="F967" s="2">
        <v>72</v>
      </c>
      <c r="G967" s="2">
        <v>0</v>
      </c>
      <c r="H967" s="2">
        <v>3</v>
      </c>
      <c r="I967" s="75">
        <v>3</v>
      </c>
      <c r="J967">
        <v>38</v>
      </c>
      <c r="K967">
        <v>0</v>
      </c>
      <c r="L967">
        <v>3</v>
      </c>
      <c r="M967">
        <v>0</v>
      </c>
      <c r="N967">
        <v>312</v>
      </c>
      <c r="O967">
        <v>0</v>
      </c>
      <c r="P967">
        <v>12</v>
      </c>
      <c r="Q967">
        <v>9</v>
      </c>
      <c r="R967" s="2">
        <v>1990</v>
      </c>
      <c r="S967" s="2">
        <v>0</v>
      </c>
      <c r="T967" s="2">
        <v>93</v>
      </c>
      <c r="U967" s="75">
        <v>54</v>
      </c>
      <c r="V967" s="2">
        <v>408</v>
      </c>
      <c r="W967" s="2">
        <v>0</v>
      </c>
      <c r="X967" s="2">
        <v>16</v>
      </c>
      <c r="Y967" s="75">
        <v>12</v>
      </c>
      <c r="Z967" s="2">
        <v>577</v>
      </c>
      <c r="AA967" s="2">
        <v>0</v>
      </c>
      <c r="AB967" s="2">
        <v>38</v>
      </c>
      <c r="AC967" s="75">
        <v>34</v>
      </c>
      <c r="AD967" s="2">
        <v>16565</v>
      </c>
      <c r="AE967" s="3">
        <f t="shared" si="15"/>
        <v>0.32188348928463628</v>
      </c>
      <c r="AF967" s="1">
        <v>0</v>
      </c>
      <c r="AG967" s="1" t="s">
        <v>44</v>
      </c>
      <c r="AH967" s="1" t="s">
        <v>41</v>
      </c>
      <c r="AI967" s="1">
        <v>3.42</v>
      </c>
      <c r="AJ967" s="1">
        <v>0</v>
      </c>
      <c r="AK967" s="1" t="s">
        <v>46</v>
      </c>
      <c r="AL967" s="1">
        <v>2</v>
      </c>
      <c r="AM967" s="1">
        <v>1</v>
      </c>
      <c r="AN967" s="1">
        <v>0</v>
      </c>
    </row>
    <row r="968" spans="1:40" hidden="1" x14ac:dyDescent="0.25">
      <c r="A968" s="1">
        <v>70508</v>
      </c>
      <c r="B968" s="1" t="s">
        <v>944</v>
      </c>
      <c r="C968" s="1">
        <v>70</v>
      </c>
      <c r="D968" s="1" t="s">
        <v>438</v>
      </c>
      <c r="E968" s="2">
        <v>16311</v>
      </c>
      <c r="F968" s="2">
        <v>210</v>
      </c>
      <c r="G968" s="2">
        <v>0</v>
      </c>
      <c r="H968" s="2">
        <v>10</v>
      </c>
      <c r="I968" s="75">
        <v>4</v>
      </c>
      <c r="J968">
        <v>100</v>
      </c>
      <c r="K968">
        <v>0</v>
      </c>
      <c r="L968">
        <v>5</v>
      </c>
      <c r="M968">
        <v>2</v>
      </c>
      <c r="N968">
        <v>362</v>
      </c>
      <c r="O968">
        <v>0</v>
      </c>
      <c r="P968">
        <v>123</v>
      </c>
      <c r="Q968">
        <v>27</v>
      </c>
      <c r="R968" s="2">
        <v>5761</v>
      </c>
      <c r="S968" s="2">
        <v>0</v>
      </c>
      <c r="T968" s="2">
        <v>998</v>
      </c>
      <c r="U968" s="75">
        <v>164</v>
      </c>
      <c r="V968" s="2">
        <v>1086</v>
      </c>
      <c r="W968" s="2">
        <v>0</v>
      </c>
      <c r="X968" s="2">
        <v>143</v>
      </c>
      <c r="Y968" s="75">
        <v>24</v>
      </c>
      <c r="Z968" s="2">
        <v>1200</v>
      </c>
      <c r="AA968" s="2">
        <v>0</v>
      </c>
      <c r="AB968" s="2">
        <v>272</v>
      </c>
      <c r="AC968" s="75">
        <v>62</v>
      </c>
      <c r="AD968" s="2">
        <v>24131</v>
      </c>
      <c r="AE968" s="3">
        <f t="shared" si="15"/>
        <v>0.67593551862749157</v>
      </c>
      <c r="AF968" s="1">
        <v>0</v>
      </c>
      <c r="AG968" s="1" t="s">
        <v>44</v>
      </c>
      <c r="AH968" s="1" t="s">
        <v>41</v>
      </c>
      <c r="AI968" s="1">
        <v>3.42</v>
      </c>
      <c r="AJ968" s="1">
        <v>0</v>
      </c>
      <c r="AK968" s="1" t="s">
        <v>46</v>
      </c>
      <c r="AL968" s="1">
        <v>31</v>
      </c>
      <c r="AM968" s="1">
        <v>9</v>
      </c>
      <c r="AN968" s="1">
        <v>0</v>
      </c>
    </row>
    <row r="969" spans="1:40" hidden="1" x14ac:dyDescent="0.25">
      <c r="A969" s="1">
        <v>70523</v>
      </c>
      <c r="B969" s="1" t="s">
        <v>945</v>
      </c>
      <c r="C969" s="1">
        <v>70</v>
      </c>
      <c r="D969" s="1" t="s">
        <v>438</v>
      </c>
      <c r="E969" s="2">
        <v>3008</v>
      </c>
      <c r="F969" s="2">
        <v>33</v>
      </c>
      <c r="G969" s="2">
        <v>0</v>
      </c>
      <c r="H969" s="2">
        <v>16</v>
      </c>
      <c r="I969" s="75">
        <v>0</v>
      </c>
      <c r="J969">
        <v>31</v>
      </c>
      <c r="K969">
        <v>0</v>
      </c>
      <c r="L969">
        <v>30</v>
      </c>
      <c r="M969">
        <v>0</v>
      </c>
      <c r="N969">
        <v>196</v>
      </c>
      <c r="O969">
        <v>0</v>
      </c>
      <c r="P969">
        <v>536</v>
      </c>
      <c r="Q969">
        <v>21</v>
      </c>
      <c r="R969" s="2">
        <v>519</v>
      </c>
      <c r="S969" s="2">
        <v>0</v>
      </c>
      <c r="T969" s="2">
        <v>1185</v>
      </c>
      <c r="U969" s="75">
        <v>42</v>
      </c>
      <c r="V969" s="2">
        <v>115</v>
      </c>
      <c r="W969" s="2">
        <v>0</v>
      </c>
      <c r="X969" s="2">
        <v>260</v>
      </c>
      <c r="Y969" s="75">
        <v>6</v>
      </c>
      <c r="Z969" s="2">
        <v>46</v>
      </c>
      <c r="AA969" s="2">
        <v>0</v>
      </c>
      <c r="AB969" s="2">
        <v>146</v>
      </c>
      <c r="AC969" s="75">
        <v>4</v>
      </c>
      <c r="AD969" s="2">
        <v>16444</v>
      </c>
      <c r="AE969" s="3">
        <f t="shared" si="15"/>
        <v>0.1829238628071029</v>
      </c>
      <c r="AF969" s="1">
        <v>0</v>
      </c>
      <c r="AG969" s="1" t="s">
        <v>40</v>
      </c>
      <c r="AH969" s="1" t="s">
        <v>45</v>
      </c>
      <c r="AI969" s="1">
        <v>3.42</v>
      </c>
      <c r="AJ969" s="1">
        <v>0</v>
      </c>
      <c r="AK969" s="1" t="s">
        <v>46</v>
      </c>
      <c r="AL969" s="1">
        <v>61</v>
      </c>
      <c r="AM969" s="1">
        <v>42</v>
      </c>
      <c r="AN969" s="1">
        <v>0</v>
      </c>
    </row>
    <row r="970" spans="1:40" hidden="1" x14ac:dyDescent="0.25">
      <c r="A970" s="1">
        <v>70670</v>
      </c>
      <c r="B970" s="1" t="s">
        <v>946</v>
      </c>
      <c r="C970" s="1">
        <v>70</v>
      </c>
      <c r="D970" s="1" t="s">
        <v>438</v>
      </c>
      <c r="E970" s="2">
        <v>6653</v>
      </c>
      <c r="F970" s="2">
        <v>137</v>
      </c>
      <c r="G970" s="2">
        <v>1</v>
      </c>
      <c r="H970" s="2">
        <v>21</v>
      </c>
      <c r="I970" s="75">
        <v>4</v>
      </c>
      <c r="J970">
        <v>96</v>
      </c>
      <c r="K970">
        <v>0</v>
      </c>
      <c r="L970">
        <v>27</v>
      </c>
      <c r="M970">
        <v>2</v>
      </c>
      <c r="N970">
        <v>1386</v>
      </c>
      <c r="O970">
        <v>0</v>
      </c>
      <c r="P970">
        <v>806</v>
      </c>
      <c r="Q970">
        <v>25</v>
      </c>
      <c r="R970" s="2">
        <v>2419</v>
      </c>
      <c r="S970" s="2">
        <v>15</v>
      </c>
      <c r="T970" s="2">
        <v>1200</v>
      </c>
      <c r="U970" s="75">
        <v>107</v>
      </c>
      <c r="V970" s="2">
        <v>674</v>
      </c>
      <c r="W970" s="2">
        <v>5</v>
      </c>
      <c r="X970" s="2">
        <v>265</v>
      </c>
      <c r="Y970" s="75">
        <v>26</v>
      </c>
      <c r="Z970" s="2">
        <v>199</v>
      </c>
      <c r="AA970" s="2">
        <v>1</v>
      </c>
      <c r="AB970" s="2">
        <v>121</v>
      </c>
      <c r="AC970" s="75">
        <v>16</v>
      </c>
      <c r="AD970" s="2">
        <v>53227</v>
      </c>
      <c r="AE970" s="3">
        <f t="shared" si="15"/>
        <v>0.12499295470343999</v>
      </c>
      <c r="AF970" s="1">
        <v>0</v>
      </c>
      <c r="AG970" s="1" t="s">
        <v>40</v>
      </c>
      <c r="AH970" s="1" t="s">
        <v>45</v>
      </c>
      <c r="AI970" s="1">
        <v>3.42</v>
      </c>
      <c r="AJ970" s="1">
        <v>0</v>
      </c>
      <c r="AK970" s="1" t="s">
        <v>46</v>
      </c>
      <c r="AL970" s="1">
        <v>8</v>
      </c>
      <c r="AM970" s="1">
        <v>17</v>
      </c>
      <c r="AN970" s="1">
        <v>0</v>
      </c>
    </row>
    <row r="971" spans="1:40" hidden="1" x14ac:dyDescent="0.25">
      <c r="A971" s="1">
        <v>70678</v>
      </c>
      <c r="B971" s="1" t="s">
        <v>947</v>
      </c>
      <c r="C971" s="1">
        <v>70</v>
      </c>
      <c r="D971" s="1" t="s">
        <v>438</v>
      </c>
      <c r="E971" s="2">
        <v>9563</v>
      </c>
      <c r="F971" s="2">
        <v>179</v>
      </c>
      <c r="G971" s="2">
        <v>0</v>
      </c>
      <c r="H971" s="2">
        <v>9</v>
      </c>
      <c r="I971" s="75">
        <v>0</v>
      </c>
      <c r="J971">
        <v>118</v>
      </c>
      <c r="K971">
        <v>0</v>
      </c>
      <c r="L971">
        <v>3</v>
      </c>
      <c r="M971">
        <v>2</v>
      </c>
      <c r="N971">
        <v>1261</v>
      </c>
      <c r="O971">
        <v>0</v>
      </c>
      <c r="P971">
        <v>193</v>
      </c>
      <c r="Q971">
        <v>30</v>
      </c>
      <c r="R971" s="2">
        <v>4391</v>
      </c>
      <c r="S971" s="2">
        <v>0</v>
      </c>
      <c r="T971" s="2">
        <v>595</v>
      </c>
      <c r="U971" s="75">
        <v>86</v>
      </c>
      <c r="V971" s="2">
        <v>1022</v>
      </c>
      <c r="W971" s="2">
        <v>0</v>
      </c>
      <c r="X971" s="2">
        <v>132</v>
      </c>
      <c r="Y971" s="75">
        <v>33</v>
      </c>
      <c r="Z971" s="2">
        <v>618</v>
      </c>
      <c r="AA971" s="2">
        <v>0</v>
      </c>
      <c r="AB971" s="2">
        <v>120</v>
      </c>
      <c r="AC971" s="75">
        <v>33</v>
      </c>
      <c r="AD971" s="2">
        <v>31306</v>
      </c>
      <c r="AE971" s="3">
        <f t="shared" si="15"/>
        <v>0.30546860026831918</v>
      </c>
      <c r="AF971" s="1">
        <v>0</v>
      </c>
      <c r="AG971" s="1" t="s">
        <v>44</v>
      </c>
      <c r="AH971" s="1" t="s">
        <v>45</v>
      </c>
      <c r="AI971" s="1">
        <v>3.42</v>
      </c>
      <c r="AJ971" s="1">
        <v>0</v>
      </c>
      <c r="AK971" s="1" t="s">
        <v>46</v>
      </c>
      <c r="AL971" s="1">
        <v>7</v>
      </c>
      <c r="AM971" s="1">
        <v>41</v>
      </c>
      <c r="AN971" s="1">
        <v>0</v>
      </c>
    </row>
    <row r="972" spans="1:40" hidden="1" x14ac:dyDescent="0.25">
      <c r="A972" s="1">
        <v>70702</v>
      </c>
      <c r="B972" s="1" t="s">
        <v>948</v>
      </c>
      <c r="C972" s="1">
        <v>70</v>
      </c>
      <c r="D972" s="1" t="s">
        <v>438</v>
      </c>
      <c r="E972" s="2">
        <v>3285</v>
      </c>
      <c r="F972" s="2">
        <v>72</v>
      </c>
      <c r="G972" s="2">
        <v>0</v>
      </c>
      <c r="H972" s="2">
        <v>4</v>
      </c>
      <c r="I972" s="75">
        <v>0</v>
      </c>
      <c r="J972">
        <v>52</v>
      </c>
      <c r="K972">
        <v>0</v>
      </c>
      <c r="L972">
        <v>2</v>
      </c>
      <c r="M972">
        <v>2</v>
      </c>
      <c r="N972">
        <v>1140</v>
      </c>
      <c r="O972">
        <v>0</v>
      </c>
      <c r="P972">
        <v>138</v>
      </c>
      <c r="Q972">
        <v>14</v>
      </c>
      <c r="R972" s="2">
        <v>1731</v>
      </c>
      <c r="S972" s="2">
        <v>0</v>
      </c>
      <c r="T972" s="2">
        <v>82</v>
      </c>
      <c r="U972" s="75">
        <v>30</v>
      </c>
      <c r="V972" s="2">
        <v>621</v>
      </c>
      <c r="W972" s="2">
        <v>0</v>
      </c>
      <c r="X972" s="2">
        <v>34</v>
      </c>
      <c r="Y972" s="75">
        <v>6</v>
      </c>
      <c r="Z972" s="2">
        <v>245</v>
      </c>
      <c r="AA972" s="2">
        <v>0</v>
      </c>
      <c r="AB972" s="2">
        <v>12</v>
      </c>
      <c r="AC972" s="75">
        <v>7</v>
      </c>
      <c r="AD972" s="2">
        <v>14476</v>
      </c>
      <c r="AE972" s="3">
        <f t="shared" si="15"/>
        <v>0.22692732799115778</v>
      </c>
      <c r="AF972" s="1">
        <v>0</v>
      </c>
      <c r="AG972" s="1" t="s">
        <v>40</v>
      </c>
      <c r="AH972" s="1" t="s">
        <v>45</v>
      </c>
      <c r="AI972" s="1">
        <v>3.42</v>
      </c>
      <c r="AJ972" s="1">
        <v>0</v>
      </c>
      <c r="AK972" s="1" t="s">
        <v>46</v>
      </c>
      <c r="AL972" s="1">
        <v>9</v>
      </c>
      <c r="AM972" s="1">
        <v>22</v>
      </c>
      <c r="AN972" s="1">
        <v>0</v>
      </c>
    </row>
    <row r="973" spans="1:40" hidden="1" x14ac:dyDescent="0.25">
      <c r="A973" s="1">
        <v>70708</v>
      </c>
      <c r="B973" s="1" t="s">
        <v>949</v>
      </c>
      <c r="C973" s="1">
        <v>70</v>
      </c>
      <c r="D973" s="1" t="s">
        <v>438</v>
      </c>
      <c r="E973" s="2">
        <v>6444</v>
      </c>
      <c r="F973" s="2">
        <v>120</v>
      </c>
      <c r="G973" s="2">
        <v>0</v>
      </c>
      <c r="H973" s="2">
        <v>17</v>
      </c>
      <c r="I973" s="75">
        <v>3</v>
      </c>
      <c r="J973">
        <v>114</v>
      </c>
      <c r="K973">
        <v>1</v>
      </c>
      <c r="L973">
        <v>13</v>
      </c>
      <c r="M973">
        <v>2</v>
      </c>
      <c r="N973">
        <v>766</v>
      </c>
      <c r="O973">
        <v>0</v>
      </c>
      <c r="P973">
        <v>114</v>
      </c>
      <c r="Q973">
        <v>25</v>
      </c>
      <c r="R973" s="2">
        <v>2939</v>
      </c>
      <c r="S973" s="2">
        <v>7</v>
      </c>
      <c r="T973" s="2">
        <v>414</v>
      </c>
      <c r="U973" s="75">
        <v>123</v>
      </c>
      <c r="V973" s="2">
        <v>529</v>
      </c>
      <c r="W973" s="2">
        <v>0</v>
      </c>
      <c r="X973" s="2">
        <v>82</v>
      </c>
      <c r="Y973" s="75">
        <v>20</v>
      </c>
      <c r="Z973" s="2">
        <v>352</v>
      </c>
      <c r="AA973" s="2">
        <v>0</v>
      </c>
      <c r="AB973" s="2">
        <v>61</v>
      </c>
      <c r="AC973" s="75">
        <v>36</v>
      </c>
      <c r="AD973" s="2">
        <v>62361</v>
      </c>
      <c r="AE973" s="3">
        <f t="shared" si="15"/>
        <v>0.10333381440323279</v>
      </c>
      <c r="AF973" s="1">
        <v>0</v>
      </c>
      <c r="AG973" s="1" t="s">
        <v>44</v>
      </c>
      <c r="AH973" s="1" t="s">
        <v>45</v>
      </c>
      <c r="AI973" s="1">
        <v>3.42</v>
      </c>
      <c r="AJ973" s="1">
        <v>0</v>
      </c>
      <c r="AK973" s="1" t="s">
        <v>46</v>
      </c>
      <c r="AL973" s="1">
        <v>68</v>
      </c>
      <c r="AM973" s="1">
        <v>265</v>
      </c>
      <c r="AN973" s="1">
        <v>1</v>
      </c>
    </row>
    <row r="974" spans="1:40" hidden="1" x14ac:dyDescent="0.25">
      <c r="A974" s="1">
        <v>70713</v>
      </c>
      <c r="B974" s="1" t="s">
        <v>950</v>
      </c>
      <c r="C974" s="1">
        <v>70</v>
      </c>
      <c r="D974" s="1" t="s">
        <v>438</v>
      </c>
      <c r="E974" s="2">
        <v>22757</v>
      </c>
      <c r="F974" s="2">
        <v>147</v>
      </c>
      <c r="G974" s="2">
        <v>0</v>
      </c>
      <c r="H974" s="2">
        <v>5</v>
      </c>
      <c r="I974" s="75">
        <v>171</v>
      </c>
      <c r="J974">
        <v>127</v>
      </c>
      <c r="K974">
        <v>0</v>
      </c>
      <c r="L974">
        <v>3</v>
      </c>
      <c r="M974">
        <v>116</v>
      </c>
      <c r="N974">
        <v>1325</v>
      </c>
      <c r="O974">
        <v>0</v>
      </c>
      <c r="P974">
        <v>120</v>
      </c>
      <c r="Q974">
        <v>1979</v>
      </c>
      <c r="R974" s="2">
        <v>4154</v>
      </c>
      <c r="S974" s="2">
        <v>2</v>
      </c>
      <c r="T974" s="2">
        <v>344</v>
      </c>
      <c r="U974" s="75">
        <v>7727</v>
      </c>
      <c r="V974" s="2">
        <v>1158</v>
      </c>
      <c r="W974" s="2">
        <v>1</v>
      </c>
      <c r="X974" s="2">
        <v>43</v>
      </c>
      <c r="Y974" s="75">
        <v>1760</v>
      </c>
      <c r="Z974" s="2">
        <v>612</v>
      </c>
      <c r="AA974" s="2">
        <v>0</v>
      </c>
      <c r="AB974" s="2">
        <v>80</v>
      </c>
      <c r="AC974" s="75">
        <v>2279</v>
      </c>
      <c r="AD974" s="2">
        <v>57051</v>
      </c>
      <c r="AE974" s="3">
        <f t="shared" si="15"/>
        <v>0.39888871360712347</v>
      </c>
      <c r="AF974" s="1">
        <v>0</v>
      </c>
      <c r="AG974" s="1" t="s">
        <v>44</v>
      </c>
      <c r="AH974" s="1" t="s">
        <v>41</v>
      </c>
      <c r="AI974" s="1">
        <v>3.42</v>
      </c>
      <c r="AJ974" s="1">
        <v>0</v>
      </c>
      <c r="AK974" s="1" t="s">
        <v>46</v>
      </c>
      <c r="AL974" s="1">
        <v>118</v>
      </c>
      <c r="AM974" s="1">
        <v>512</v>
      </c>
      <c r="AN974" s="1">
        <v>1</v>
      </c>
    </row>
    <row r="975" spans="1:40" hidden="1" x14ac:dyDescent="0.25">
      <c r="A975" s="1">
        <v>70717</v>
      </c>
      <c r="B975" s="1" t="s">
        <v>951</v>
      </c>
      <c r="C975" s="1">
        <v>70</v>
      </c>
      <c r="D975" s="1" t="s">
        <v>438</v>
      </c>
      <c r="E975" s="2">
        <v>5172</v>
      </c>
      <c r="F975" s="2">
        <v>42</v>
      </c>
      <c r="G975" s="2">
        <v>0</v>
      </c>
      <c r="H975" s="2">
        <v>1</v>
      </c>
      <c r="I975" s="75">
        <v>3</v>
      </c>
      <c r="J975">
        <v>38</v>
      </c>
      <c r="K975">
        <v>0</v>
      </c>
      <c r="L975">
        <v>2</v>
      </c>
      <c r="M975">
        <v>2</v>
      </c>
      <c r="N975">
        <v>398</v>
      </c>
      <c r="O975">
        <v>0</v>
      </c>
      <c r="P975">
        <v>70</v>
      </c>
      <c r="Q975">
        <v>66</v>
      </c>
      <c r="R975" s="2">
        <v>1714</v>
      </c>
      <c r="S975" s="2">
        <v>1</v>
      </c>
      <c r="T975" s="2">
        <v>247</v>
      </c>
      <c r="U975" s="75">
        <v>337</v>
      </c>
      <c r="V975" s="2">
        <v>464</v>
      </c>
      <c r="W975" s="2">
        <v>0</v>
      </c>
      <c r="X975" s="2">
        <v>73</v>
      </c>
      <c r="Y975" s="75">
        <v>76</v>
      </c>
      <c r="Z975" s="2">
        <v>238</v>
      </c>
      <c r="AA975" s="2">
        <v>0</v>
      </c>
      <c r="AB975" s="2">
        <v>47</v>
      </c>
      <c r="AC975" s="75">
        <v>78</v>
      </c>
      <c r="AD975" s="2">
        <v>20308</v>
      </c>
      <c r="AE975" s="3">
        <f t="shared" si="15"/>
        <v>0.25467795942485721</v>
      </c>
      <c r="AF975" s="1">
        <v>0</v>
      </c>
      <c r="AG975" s="1" t="s">
        <v>40</v>
      </c>
      <c r="AH975" s="1" t="s">
        <v>45</v>
      </c>
      <c r="AI975" s="1">
        <v>3.42</v>
      </c>
      <c r="AJ975" s="1">
        <v>0</v>
      </c>
      <c r="AK975" s="1" t="s">
        <v>46</v>
      </c>
      <c r="AL975" s="1">
        <v>11</v>
      </c>
      <c r="AM975" s="1">
        <v>9</v>
      </c>
      <c r="AN975" s="1">
        <v>0</v>
      </c>
    </row>
    <row r="976" spans="1:40" hidden="1" x14ac:dyDescent="0.25">
      <c r="A976" s="1">
        <v>70742</v>
      </c>
      <c r="B976" s="1" t="s">
        <v>952</v>
      </c>
      <c r="C976" s="1">
        <v>70</v>
      </c>
      <c r="D976" s="1" t="s">
        <v>438</v>
      </c>
      <c r="E976" s="2">
        <v>3038</v>
      </c>
      <c r="F976" s="2">
        <v>45</v>
      </c>
      <c r="G976" s="2">
        <v>0</v>
      </c>
      <c r="H976" s="2">
        <v>2</v>
      </c>
      <c r="I976" s="75">
        <v>0</v>
      </c>
      <c r="J976">
        <v>38</v>
      </c>
      <c r="K976">
        <v>0</v>
      </c>
      <c r="L976">
        <v>2</v>
      </c>
      <c r="M976">
        <v>1</v>
      </c>
      <c r="N976">
        <v>416</v>
      </c>
      <c r="O976">
        <v>0</v>
      </c>
      <c r="P976">
        <v>8</v>
      </c>
      <c r="Q976">
        <v>10</v>
      </c>
      <c r="R976" s="2">
        <v>1440</v>
      </c>
      <c r="S976" s="2">
        <v>0</v>
      </c>
      <c r="T976" s="2">
        <v>47</v>
      </c>
      <c r="U976" s="75">
        <v>33</v>
      </c>
      <c r="V976" s="2">
        <v>411</v>
      </c>
      <c r="W976" s="2">
        <v>0</v>
      </c>
      <c r="X976" s="2">
        <v>19</v>
      </c>
      <c r="Y976" s="75">
        <v>6</v>
      </c>
      <c r="Z976" s="2">
        <v>219</v>
      </c>
      <c r="AA976" s="2">
        <v>0</v>
      </c>
      <c r="AB976" s="2">
        <v>8</v>
      </c>
      <c r="AC976" s="75">
        <v>13</v>
      </c>
      <c r="AD976" s="2">
        <v>33430</v>
      </c>
      <c r="AE976" s="3">
        <f t="shared" si="15"/>
        <v>9.0876458271014066E-2</v>
      </c>
      <c r="AF976" s="1">
        <v>0</v>
      </c>
      <c r="AG976" s="1" t="s">
        <v>40</v>
      </c>
      <c r="AH976" s="1" t="s">
        <v>45</v>
      </c>
      <c r="AI976" s="1">
        <v>3.42</v>
      </c>
      <c r="AJ976" s="1">
        <v>0</v>
      </c>
      <c r="AK976" s="1" t="s">
        <v>46</v>
      </c>
      <c r="AL976" s="1">
        <v>5</v>
      </c>
      <c r="AM976" s="1">
        <v>1</v>
      </c>
      <c r="AN976" s="1">
        <v>0</v>
      </c>
    </row>
    <row r="977" spans="1:40" hidden="1" x14ac:dyDescent="0.25">
      <c r="A977" s="1">
        <v>70771</v>
      </c>
      <c r="B977" s="1" t="s">
        <v>438</v>
      </c>
      <c r="C977" s="1">
        <v>70</v>
      </c>
      <c r="D977" s="1" t="s">
        <v>438</v>
      </c>
      <c r="E977" s="2">
        <v>9095</v>
      </c>
      <c r="F977" s="2">
        <v>140</v>
      </c>
      <c r="G977" s="2">
        <v>0</v>
      </c>
      <c r="H977" s="2">
        <v>6</v>
      </c>
      <c r="I977" s="75">
        <v>4</v>
      </c>
      <c r="J977">
        <v>94</v>
      </c>
      <c r="K977">
        <v>0</v>
      </c>
      <c r="L977">
        <v>2</v>
      </c>
      <c r="M977">
        <v>5</v>
      </c>
      <c r="N977">
        <v>633</v>
      </c>
      <c r="O977">
        <v>0</v>
      </c>
      <c r="P977">
        <v>31</v>
      </c>
      <c r="Q977">
        <v>46</v>
      </c>
      <c r="R977" s="2">
        <v>5340</v>
      </c>
      <c r="S977" s="2">
        <v>1</v>
      </c>
      <c r="T977" s="2">
        <v>141</v>
      </c>
      <c r="U977" s="75">
        <v>191</v>
      </c>
      <c r="V977" s="2">
        <v>742</v>
      </c>
      <c r="W977" s="2">
        <v>0</v>
      </c>
      <c r="X977" s="2">
        <v>22</v>
      </c>
      <c r="Y977" s="75">
        <v>39</v>
      </c>
      <c r="Z977" s="2">
        <v>1022</v>
      </c>
      <c r="AA977" s="2">
        <v>0</v>
      </c>
      <c r="AB977" s="2">
        <v>43</v>
      </c>
      <c r="AC977" s="75">
        <v>48</v>
      </c>
      <c r="AD977" s="2">
        <v>32983</v>
      </c>
      <c r="AE977" s="3">
        <f t="shared" si="15"/>
        <v>0.27574811266409971</v>
      </c>
      <c r="AF977" s="1">
        <v>0</v>
      </c>
      <c r="AG977" s="1" t="s">
        <v>44</v>
      </c>
      <c r="AH977" s="1" t="s">
        <v>45</v>
      </c>
      <c r="AI977" s="1">
        <v>3.42</v>
      </c>
      <c r="AJ977" s="1">
        <v>0</v>
      </c>
      <c r="AK977" s="1" t="s">
        <v>46</v>
      </c>
      <c r="AL977" s="1">
        <v>1</v>
      </c>
      <c r="AM977" s="1">
        <v>168</v>
      </c>
      <c r="AN977" s="1">
        <v>1</v>
      </c>
    </row>
    <row r="978" spans="1:40" hidden="1" x14ac:dyDescent="0.25">
      <c r="A978" s="1">
        <v>70820</v>
      </c>
      <c r="B978" s="1" t="s">
        <v>953</v>
      </c>
      <c r="C978" s="1">
        <v>70</v>
      </c>
      <c r="D978" s="1" t="s">
        <v>438</v>
      </c>
      <c r="E978" s="2">
        <v>26639</v>
      </c>
      <c r="F978" s="2">
        <v>452</v>
      </c>
      <c r="G978" s="2">
        <v>0</v>
      </c>
      <c r="H978" s="2">
        <v>26</v>
      </c>
      <c r="I978" s="75">
        <v>10</v>
      </c>
      <c r="J978">
        <v>500</v>
      </c>
      <c r="K978">
        <v>1</v>
      </c>
      <c r="L978">
        <v>46</v>
      </c>
      <c r="M978">
        <v>10</v>
      </c>
      <c r="N978">
        <v>8409</v>
      </c>
      <c r="O978">
        <v>2</v>
      </c>
      <c r="P978">
        <v>1860</v>
      </c>
      <c r="Q978">
        <v>209</v>
      </c>
      <c r="R978" s="2">
        <v>15305</v>
      </c>
      <c r="S978" s="2">
        <v>3</v>
      </c>
      <c r="T978" s="2">
        <v>2550</v>
      </c>
      <c r="U978" s="75">
        <v>735</v>
      </c>
      <c r="V978" s="2">
        <v>5296</v>
      </c>
      <c r="W978" s="2">
        <v>1</v>
      </c>
      <c r="X978" s="2">
        <v>819</v>
      </c>
      <c r="Y978" s="75">
        <v>144</v>
      </c>
      <c r="Z978" s="2">
        <v>2975</v>
      </c>
      <c r="AA978" s="2">
        <v>0</v>
      </c>
      <c r="AB978" s="2">
        <v>437</v>
      </c>
      <c r="AC978" s="75">
        <v>293</v>
      </c>
      <c r="AD978" s="2">
        <v>34829</v>
      </c>
      <c r="AE978" s="3">
        <f t="shared" si="15"/>
        <v>0.76485112980562175</v>
      </c>
      <c r="AF978" s="1">
        <v>0</v>
      </c>
      <c r="AG978" s="1" t="s">
        <v>40</v>
      </c>
      <c r="AH978" s="1" t="s">
        <v>45</v>
      </c>
      <c r="AI978" s="1">
        <v>3.42</v>
      </c>
      <c r="AJ978" s="1">
        <v>0</v>
      </c>
      <c r="AK978" s="1" t="s">
        <v>46</v>
      </c>
      <c r="AL978" s="1">
        <v>5</v>
      </c>
      <c r="AM978" s="1">
        <v>3</v>
      </c>
      <c r="AN978" s="1">
        <v>0</v>
      </c>
    </row>
    <row r="979" spans="1:40" hidden="1" x14ac:dyDescent="0.25">
      <c r="A979" s="1">
        <v>70823</v>
      </c>
      <c r="B979" s="1" t="s">
        <v>954</v>
      </c>
      <c r="C979" s="1">
        <v>70</v>
      </c>
      <c r="D979" s="1" t="s">
        <v>438</v>
      </c>
      <c r="E979" s="2">
        <v>10184</v>
      </c>
      <c r="F979" s="2">
        <v>89</v>
      </c>
      <c r="G979" s="2">
        <v>0</v>
      </c>
      <c r="H979" s="2">
        <v>36</v>
      </c>
      <c r="I979" s="75">
        <v>8</v>
      </c>
      <c r="J979">
        <v>81</v>
      </c>
      <c r="K979">
        <v>0</v>
      </c>
      <c r="L979">
        <v>29</v>
      </c>
      <c r="M979">
        <v>8</v>
      </c>
      <c r="N979">
        <v>296</v>
      </c>
      <c r="O979">
        <v>0</v>
      </c>
      <c r="P979">
        <v>318</v>
      </c>
      <c r="Q979">
        <v>60</v>
      </c>
      <c r="R979" s="2">
        <v>2594</v>
      </c>
      <c r="S979" s="2">
        <v>0</v>
      </c>
      <c r="T979" s="2">
        <v>2119</v>
      </c>
      <c r="U979" s="75">
        <v>319</v>
      </c>
      <c r="V979" s="2">
        <v>466</v>
      </c>
      <c r="W979" s="2">
        <v>1</v>
      </c>
      <c r="X979" s="2">
        <v>370</v>
      </c>
      <c r="Y979" s="75">
        <v>54</v>
      </c>
      <c r="Z979" s="2">
        <v>479</v>
      </c>
      <c r="AA979" s="2">
        <v>1</v>
      </c>
      <c r="AB979" s="2">
        <v>607</v>
      </c>
      <c r="AC979" s="75">
        <v>144</v>
      </c>
      <c r="AD979" s="2">
        <v>23387</v>
      </c>
      <c r="AE979" s="3">
        <f t="shared" si="15"/>
        <v>0.43545559498866893</v>
      </c>
      <c r="AF979" s="1">
        <v>0</v>
      </c>
      <c r="AG979" s="1" t="s">
        <v>44</v>
      </c>
      <c r="AH979" s="1" t="s">
        <v>45</v>
      </c>
      <c r="AI979" s="1">
        <v>3.42</v>
      </c>
      <c r="AJ979" s="1">
        <v>0</v>
      </c>
      <c r="AK979" s="1" t="s">
        <v>46</v>
      </c>
      <c r="AL979" s="1">
        <v>9</v>
      </c>
      <c r="AM979" s="1">
        <v>2</v>
      </c>
      <c r="AN979" s="1">
        <v>0</v>
      </c>
    </row>
    <row r="980" spans="1:40" x14ac:dyDescent="0.25">
      <c r="A980" s="1">
        <f>C980</f>
        <v>70</v>
      </c>
      <c r="B980" s="1" t="s">
        <v>171</v>
      </c>
      <c r="C980" s="1">
        <f>C979</f>
        <v>70</v>
      </c>
      <c r="D980" s="1" t="str">
        <f>D979</f>
        <v>Sucre</v>
      </c>
      <c r="E980" s="2">
        <v>282038</v>
      </c>
      <c r="F980" s="2">
        <v>3878</v>
      </c>
      <c r="G980" s="2">
        <v>1</v>
      </c>
      <c r="H980" s="2">
        <v>247</v>
      </c>
      <c r="I980" s="2">
        <v>264</v>
      </c>
      <c r="J980" s="2">
        <v>2264</v>
      </c>
      <c r="K980" s="2">
        <v>2</v>
      </c>
      <c r="L980" s="2">
        <v>197</v>
      </c>
      <c r="M980" s="2">
        <v>172</v>
      </c>
      <c r="N980" s="2">
        <v>34187</v>
      </c>
      <c r="O980" s="2">
        <v>8</v>
      </c>
      <c r="P980" s="2">
        <v>6263</v>
      </c>
      <c r="Q980" s="2">
        <v>3196</v>
      </c>
      <c r="R980" s="2">
        <v>114717</v>
      </c>
      <c r="S980" s="2">
        <v>48</v>
      </c>
      <c r="T980" s="2">
        <v>15428</v>
      </c>
      <c r="U980" s="2">
        <v>13317</v>
      </c>
      <c r="V980" s="2">
        <v>28743</v>
      </c>
      <c r="W980" s="2">
        <v>9</v>
      </c>
      <c r="X980" s="2">
        <v>3562</v>
      </c>
      <c r="Y980" s="2">
        <v>2782</v>
      </c>
      <c r="Z980" s="2">
        <v>20104</v>
      </c>
      <c r="AA980" s="2">
        <v>7</v>
      </c>
      <c r="AB980" s="2">
        <v>3308</v>
      </c>
      <c r="AC980" s="2">
        <v>4063</v>
      </c>
      <c r="AD980" s="2">
        <v>1006044</v>
      </c>
      <c r="AE980" s="3">
        <f t="shared" si="15"/>
        <v>0.28034360326188518</v>
      </c>
      <c r="AF980" s="1">
        <f>SUM(AF954:AF979)</f>
        <v>1</v>
      </c>
      <c r="AG980" s="1" t="s">
        <v>44</v>
      </c>
      <c r="AH980" s="1" t="s">
        <v>41</v>
      </c>
      <c r="AI980" s="1">
        <v>3.42</v>
      </c>
      <c r="AJ980" s="1">
        <v>1</v>
      </c>
      <c r="AK980" s="1" t="s">
        <v>172</v>
      </c>
      <c r="AL980" s="1">
        <v>1064</v>
      </c>
      <c r="AM980" s="1">
        <v>4095</v>
      </c>
      <c r="AN980" s="1">
        <v>4</v>
      </c>
    </row>
    <row r="981" spans="1:40" hidden="1" x14ac:dyDescent="0.25">
      <c r="A981" s="1">
        <v>73001</v>
      </c>
      <c r="B981" s="1" t="s">
        <v>955</v>
      </c>
      <c r="C981" s="1">
        <v>73</v>
      </c>
      <c r="D981" s="1" t="s">
        <v>956</v>
      </c>
      <c r="E981" s="2">
        <v>69562</v>
      </c>
      <c r="F981" s="2">
        <v>1326</v>
      </c>
      <c r="G981" s="2">
        <v>14</v>
      </c>
      <c r="H981" s="2">
        <v>30</v>
      </c>
      <c r="I981" s="75">
        <v>39</v>
      </c>
      <c r="J981">
        <v>1045</v>
      </c>
      <c r="K981">
        <v>4</v>
      </c>
      <c r="L981">
        <v>22</v>
      </c>
      <c r="M981">
        <v>16</v>
      </c>
      <c r="N981">
        <v>3782</v>
      </c>
      <c r="O981">
        <v>9</v>
      </c>
      <c r="P981">
        <v>264</v>
      </c>
      <c r="Q981">
        <v>275</v>
      </c>
      <c r="R981" s="2">
        <v>20592</v>
      </c>
      <c r="S981" s="2">
        <v>44</v>
      </c>
      <c r="T981" s="2">
        <v>719</v>
      </c>
      <c r="U981" s="75">
        <v>640</v>
      </c>
      <c r="V981" s="2">
        <v>5829</v>
      </c>
      <c r="W981" s="2">
        <v>20</v>
      </c>
      <c r="X981" s="2">
        <v>137</v>
      </c>
      <c r="Y981" s="75">
        <v>177</v>
      </c>
      <c r="Z981" s="2">
        <v>3685</v>
      </c>
      <c r="AA981" s="2">
        <v>4</v>
      </c>
      <c r="AB981" s="2">
        <v>172</v>
      </c>
      <c r="AC981" s="75">
        <v>216</v>
      </c>
      <c r="AD981" s="2">
        <v>544132</v>
      </c>
      <c r="AE981" s="3">
        <f t="shared" si="15"/>
        <v>0.12784030345577913</v>
      </c>
      <c r="AF981" s="1">
        <v>0</v>
      </c>
      <c r="AG981" s="1" t="s">
        <v>44</v>
      </c>
      <c r="AH981" s="1" t="s">
        <v>45</v>
      </c>
      <c r="AI981" s="1">
        <v>2.77</v>
      </c>
      <c r="AJ981" s="1">
        <v>1</v>
      </c>
      <c r="AK981" s="1" t="s">
        <v>42</v>
      </c>
      <c r="AL981" s="1">
        <v>275</v>
      </c>
      <c r="AM981" s="1">
        <v>428</v>
      </c>
      <c r="AN981" s="1">
        <v>1</v>
      </c>
    </row>
    <row r="982" spans="1:40" hidden="1" x14ac:dyDescent="0.25">
      <c r="A982" s="1">
        <v>73024</v>
      </c>
      <c r="B982" s="1" t="s">
        <v>957</v>
      </c>
      <c r="C982" s="1">
        <v>73</v>
      </c>
      <c r="D982" s="1" t="s">
        <v>956</v>
      </c>
      <c r="E982" s="2">
        <v>878</v>
      </c>
      <c r="F982" s="2">
        <v>20</v>
      </c>
      <c r="G982" s="2">
        <v>0</v>
      </c>
      <c r="H982" s="2">
        <v>1</v>
      </c>
      <c r="I982" s="75">
        <v>0</v>
      </c>
      <c r="J982">
        <v>9</v>
      </c>
      <c r="K982">
        <v>0</v>
      </c>
      <c r="L982">
        <v>0</v>
      </c>
      <c r="M982">
        <v>0</v>
      </c>
      <c r="N982">
        <v>44</v>
      </c>
      <c r="O982">
        <v>0</v>
      </c>
      <c r="P982">
        <v>0</v>
      </c>
      <c r="Q982">
        <v>0</v>
      </c>
      <c r="R982" s="2">
        <v>285</v>
      </c>
      <c r="S982" s="2">
        <v>0</v>
      </c>
      <c r="T982" s="2">
        <v>2</v>
      </c>
      <c r="U982" s="75">
        <v>3</v>
      </c>
      <c r="V982" s="2">
        <v>62</v>
      </c>
      <c r="W982" s="2">
        <v>0</v>
      </c>
      <c r="X982" s="2">
        <v>0</v>
      </c>
      <c r="Y982" s="75">
        <v>0</v>
      </c>
      <c r="Z982" s="2">
        <v>66</v>
      </c>
      <c r="AA982" s="2">
        <v>0</v>
      </c>
      <c r="AB982" s="2">
        <v>1</v>
      </c>
      <c r="AC982" s="75">
        <v>4</v>
      </c>
      <c r="AD982" s="2">
        <v>4739</v>
      </c>
      <c r="AE982" s="3">
        <f t="shared" si="15"/>
        <v>0.1852711542519519</v>
      </c>
      <c r="AF982" s="1">
        <v>0</v>
      </c>
      <c r="AG982" s="1" t="s">
        <v>40</v>
      </c>
      <c r="AH982" s="1" t="s">
        <v>45</v>
      </c>
      <c r="AI982" s="1">
        <v>2.77</v>
      </c>
      <c r="AJ982" s="1">
        <v>0</v>
      </c>
      <c r="AK982" s="1" t="s">
        <v>46</v>
      </c>
      <c r="AL982" s="1">
        <v>1</v>
      </c>
      <c r="AM982" s="1">
        <v>1</v>
      </c>
      <c r="AN982" s="1">
        <v>0</v>
      </c>
    </row>
    <row r="983" spans="1:40" hidden="1" x14ac:dyDescent="0.25">
      <c r="A983" s="1">
        <v>73026</v>
      </c>
      <c r="B983" s="1" t="s">
        <v>958</v>
      </c>
      <c r="C983" s="1">
        <v>73</v>
      </c>
      <c r="D983" s="1" t="s">
        <v>956</v>
      </c>
      <c r="E983" s="2">
        <v>1326</v>
      </c>
      <c r="F983" s="2">
        <v>4</v>
      </c>
      <c r="G983" s="2">
        <v>0</v>
      </c>
      <c r="H983" s="2">
        <v>0</v>
      </c>
      <c r="I983" s="75">
        <v>0</v>
      </c>
      <c r="J983">
        <v>16</v>
      </c>
      <c r="K983">
        <v>0</v>
      </c>
      <c r="L983">
        <v>0</v>
      </c>
      <c r="M983">
        <v>2</v>
      </c>
      <c r="N983">
        <v>70</v>
      </c>
      <c r="O983">
        <v>1</v>
      </c>
      <c r="P983">
        <v>9</v>
      </c>
      <c r="Q983">
        <v>10</v>
      </c>
      <c r="R983" s="2">
        <v>520</v>
      </c>
      <c r="S983" s="2">
        <v>3</v>
      </c>
      <c r="T983" s="2">
        <v>16</v>
      </c>
      <c r="U983" s="75">
        <v>12</v>
      </c>
      <c r="V983" s="2">
        <v>128</v>
      </c>
      <c r="W983" s="2">
        <v>0</v>
      </c>
      <c r="X983" s="2">
        <v>5</v>
      </c>
      <c r="Y983" s="75">
        <v>4</v>
      </c>
      <c r="Z983" s="2">
        <v>67</v>
      </c>
      <c r="AA983" s="2">
        <v>0</v>
      </c>
      <c r="AB983" s="2">
        <v>3</v>
      </c>
      <c r="AC983" s="75">
        <v>1</v>
      </c>
      <c r="AD983" s="2">
        <v>9334</v>
      </c>
      <c r="AE983" s="3">
        <f t="shared" si="15"/>
        <v>0.14206128133704735</v>
      </c>
      <c r="AF983" s="1">
        <v>0</v>
      </c>
      <c r="AG983" s="1" t="s">
        <v>40</v>
      </c>
      <c r="AH983" s="1" t="s">
        <v>45</v>
      </c>
      <c r="AI983" s="1">
        <v>2.77</v>
      </c>
      <c r="AJ983" s="1">
        <v>0</v>
      </c>
      <c r="AK983" s="1" t="s">
        <v>46</v>
      </c>
      <c r="AL983" s="1">
        <v>10</v>
      </c>
      <c r="AM983" s="1">
        <v>7</v>
      </c>
      <c r="AN983" s="1">
        <v>0</v>
      </c>
    </row>
    <row r="984" spans="1:40" hidden="1" x14ac:dyDescent="0.25">
      <c r="A984" s="1">
        <v>73030</v>
      </c>
      <c r="B984" s="1" t="s">
        <v>959</v>
      </c>
      <c r="C984" s="1">
        <v>73</v>
      </c>
      <c r="D984" s="1" t="s">
        <v>956</v>
      </c>
      <c r="E984" s="2">
        <v>571</v>
      </c>
      <c r="F984" s="2">
        <v>6</v>
      </c>
      <c r="G984" s="2">
        <v>0</v>
      </c>
      <c r="H984" s="2">
        <v>0</v>
      </c>
      <c r="I984" s="75">
        <v>1</v>
      </c>
      <c r="J984">
        <v>7</v>
      </c>
      <c r="K984">
        <v>0</v>
      </c>
      <c r="L984">
        <v>0</v>
      </c>
      <c r="M984">
        <v>0</v>
      </c>
      <c r="N984">
        <v>46</v>
      </c>
      <c r="O984">
        <v>0</v>
      </c>
      <c r="P984">
        <v>0</v>
      </c>
      <c r="Q984">
        <v>6</v>
      </c>
      <c r="R984" s="2">
        <v>207</v>
      </c>
      <c r="S984" s="2">
        <v>0</v>
      </c>
      <c r="T984" s="2">
        <v>3</v>
      </c>
      <c r="U984" s="75">
        <v>13</v>
      </c>
      <c r="V984" s="2">
        <v>79</v>
      </c>
      <c r="W984" s="2">
        <v>0</v>
      </c>
      <c r="X984" s="2">
        <v>0</v>
      </c>
      <c r="Y984" s="75">
        <v>7</v>
      </c>
      <c r="Z984" s="2">
        <v>39</v>
      </c>
      <c r="AA984" s="2">
        <v>0</v>
      </c>
      <c r="AB984" s="2">
        <v>0</v>
      </c>
      <c r="AC984" s="75">
        <v>4</v>
      </c>
      <c r="AD984" s="2">
        <v>6900</v>
      </c>
      <c r="AE984" s="3">
        <f t="shared" si="15"/>
        <v>8.2753623188405803E-2</v>
      </c>
      <c r="AF984" s="1">
        <v>0</v>
      </c>
      <c r="AG984" s="1" t="s">
        <v>40</v>
      </c>
      <c r="AH984" s="1" t="s">
        <v>45</v>
      </c>
      <c r="AI984" s="1">
        <v>2.77</v>
      </c>
      <c r="AJ984" s="1">
        <v>0</v>
      </c>
      <c r="AK984" s="1" t="s">
        <v>46</v>
      </c>
      <c r="AL984" s="1">
        <v>1</v>
      </c>
      <c r="AM984" s="1">
        <v>1</v>
      </c>
      <c r="AN984" s="1">
        <v>0</v>
      </c>
    </row>
    <row r="985" spans="1:40" hidden="1" x14ac:dyDescent="0.25">
      <c r="A985" s="1">
        <v>73043</v>
      </c>
      <c r="B985" s="1" t="s">
        <v>960</v>
      </c>
      <c r="C985" s="1">
        <v>73</v>
      </c>
      <c r="D985" s="1" t="s">
        <v>956</v>
      </c>
      <c r="E985" s="2">
        <v>2450</v>
      </c>
      <c r="F985" s="2">
        <v>25</v>
      </c>
      <c r="G985" s="2">
        <v>0</v>
      </c>
      <c r="H985" s="2">
        <v>0</v>
      </c>
      <c r="I985" s="75">
        <v>2</v>
      </c>
      <c r="J985">
        <v>44</v>
      </c>
      <c r="K985">
        <v>0</v>
      </c>
      <c r="L985">
        <v>1</v>
      </c>
      <c r="M985">
        <v>0</v>
      </c>
      <c r="N985">
        <v>185</v>
      </c>
      <c r="O985">
        <v>2</v>
      </c>
      <c r="P985">
        <v>12</v>
      </c>
      <c r="Q985">
        <v>2</v>
      </c>
      <c r="R985" s="2">
        <v>1205</v>
      </c>
      <c r="S985" s="2">
        <v>3</v>
      </c>
      <c r="T985" s="2">
        <v>38</v>
      </c>
      <c r="U985" s="75">
        <v>25</v>
      </c>
      <c r="V985" s="2">
        <v>245</v>
      </c>
      <c r="W985" s="2">
        <v>3</v>
      </c>
      <c r="X985" s="2">
        <v>5</v>
      </c>
      <c r="Y985" s="75">
        <v>8</v>
      </c>
      <c r="Z985" s="2">
        <v>149</v>
      </c>
      <c r="AA985" s="2">
        <v>0</v>
      </c>
      <c r="AB985" s="2">
        <v>6</v>
      </c>
      <c r="AC985" s="75">
        <v>5</v>
      </c>
      <c r="AD985" s="2">
        <v>10589</v>
      </c>
      <c r="AE985" s="3">
        <f t="shared" si="15"/>
        <v>0.2313721786759845</v>
      </c>
      <c r="AF985" s="1">
        <v>0</v>
      </c>
      <c r="AG985" s="1" t="s">
        <v>40</v>
      </c>
      <c r="AH985" s="1" t="s">
        <v>45</v>
      </c>
      <c r="AI985" s="1">
        <v>2.77</v>
      </c>
      <c r="AJ985" s="1">
        <v>0</v>
      </c>
      <c r="AK985" s="1" t="s">
        <v>46</v>
      </c>
      <c r="AL985" s="1">
        <v>7</v>
      </c>
      <c r="AM985" s="1">
        <v>6</v>
      </c>
      <c r="AN985" s="1">
        <v>0</v>
      </c>
    </row>
    <row r="986" spans="1:40" hidden="1" x14ac:dyDescent="0.25">
      <c r="A986" s="1">
        <v>73055</v>
      </c>
      <c r="B986" s="1" t="s">
        <v>961</v>
      </c>
      <c r="C986" s="1">
        <v>73</v>
      </c>
      <c r="D986" s="1" t="s">
        <v>956</v>
      </c>
      <c r="E986" s="2">
        <v>1511</v>
      </c>
      <c r="F986" s="2">
        <v>30</v>
      </c>
      <c r="G986" s="2">
        <v>0</v>
      </c>
      <c r="H986" s="2">
        <v>0</v>
      </c>
      <c r="I986" s="75">
        <v>0</v>
      </c>
      <c r="J986">
        <v>29</v>
      </c>
      <c r="K986">
        <v>0</v>
      </c>
      <c r="L986">
        <v>0</v>
      </c>
      <c r="M986">
        <v>0</v>
      </c>
      <c r="N986">
        <v>68</v>
      </c>
      <c r="O986">
        <v>4</v>
      </c>
      <c r="P986">
        <v>0</v>
      </c>
      <c r="Q986">
        <v>6</v>
      </c>
      <c r="R986" s="2">
        <v>475</v>
      </c>
      <c r="S986" s="2">
        <v>2</v>
      </c>
      <c r="T986" s="2">
        <v>0</v>
      </c>
      <c r="U986" s="75">
        <v>19</v>
      </c>
      <c r="V986" s="2">
        <v>133</v>
      </c>
      <c r="W986" s="2">
        <v>3</v>
      </c>
      <c r="X986" s="2">
        <v>0</v>
      </c>
      <c r="Y986" s="75">
        <v>7</v>
      </c>
      <c r="Z986" s="2">
        <v>123</v>
      </c>
      <c r="AA986" s="2">
        <v>0</v>
      </c>
      <c r="AB986" s="2">
        <v>0</v>
      </c>
      <c r="AC986" s="75">
        <v>3</v>
      </c>
      <c r="AD986" s="2">
        <v>13543</v>
      </c>
      <c r="AE986" s="3">
        <f t="shared" si="15"/>
        <v>0.11157055305323783</v>
      </c>
      <c r="AF986" s="1">
        <v>0</v>
      </c>
      <c r="AG986" s="1" t="s">
        <v>44</v>
      </c>
      <c r="AH986" s="1" t="s">
        <v>45</v>
      </c>
      <c r="AI986" s="1">
        <v>2.77</v>
      </c>
      <c r="AJ986" s="1">
        <v>0</v>
      </c>
      <c r="AK986" s="1" t="s">
        <v>46</v>
      </c>
      <c r="AL986" s="1">
        <v>1</v>
      </c>
      <c r="AM986" s="1">
        <v>3</v>
      </c>
      <c r="AN986" s="1">
        <v>0</v>
      </c>
    </row>
    <row r="987" spans="1:40" hidden="1" x14ac:dyDescent="0.25">
      <c r="A987" s="1">
        <v>73067</v>
      </c>
      <c r="B987" s="1" t="s">
        <v>962</v>
      </c>
      <c r="C987" s="1">
        <v>73</v>
      </c>
      <c r="D987" s="1" t="s">
        <v>956</v>
      </c>
      <c r="E987" s="2">
        <v>6981</v>
      </c>
      <c r="F987" s="2">
        <v>41</v>
      </c>
      <c r="G987" s="2">
        <v>0</v>
      </c>
      <c r="H987" s="2">
        <v>7</v>
      </c>
      <c r="I987" s="75">
        <v>1</v>
      </c>
      <c r="J987">
        <v>113</v>
      </c>
      <c r="K987">
        <v>0</v>
      </c>
      <c r="L987">
        <v>3</v>
      </c>
      <c r="M987">
        <v>1</v>
      </c>
      <c r="N987">
        <v>610</v>
      </c>
      <c r="O987">
        <v>0</v>
      </c>
      <c r="P987">
        <v>91</v>
      </c>
      <c r="Q987">
        <v>28</v>
      </c>
      <c r="R987" s="2">
        <v>3005</v>
      </c>
      <c r="S987" s="2">
        <v>6</v>
      </c>
      <c r="T987" s="2">
        <v>311</v>
      </c>
      <c r="U987" s="75">
        <v>69</v>
      </c>
      <c r="V987" s="2">
        <v>620</v>
      </c>
      <c r="W987" s="2">
        <v>3</v>
      </c>
      <c r="X987" s="2">
        <v>68</v>
      </c>
      <c r="Y987" s="75">
        <v>10</v>
      </c>
      <c r="Z987" s="2">
        <v>775</v>
      </c>
      <c r="AA987" s="2">
        <v>2</v>
      </c>
      <c r="AB987" s="2">
        <v>134</v>
      </c>
      <c r="AC987" s="75">
        <v>35</v>
      </c>
      <c r="AD987" s="2">
        <v>20116</v>
      </c>
      <c r="AE987" s="3">
        <f t="shared" si="15"/>
        <v>0.34703718433088088</v>
      </c>
      <c r="AF987" s="1">
        <v>0</v>
      </c>
      <c r="AG987" s="1" t="s">
        <v>44</v>
      </c>
      <c r="AH987" s="1" t="s">
        <v>41</v>
      </c>
      <c r="AI987" s="1">
        <v>2.77</v>
      </c>
      <c r="AJ987" s="1">
        <v>0</v>
      </c>
      <c r="AK987" s="1" t="s">
        <v>46</v>
      </c>
      <c r="AL987" s="1">
        <v>7</v>
      </c>
      <c r="AM987" s="1">
        <v>7</v>
      </c>
      <c r="AN987" s="1">
        <v>1</v>
      </c>
    </row>
    <row r="988" spans="1:40" hidden="1" x14ac:dyDescent="0.25">
      <c r="A988" s="1">
        <v>73124</v>
      </c>
      <c r="B988" s="1" t="s">
        <v>963</v>
      </c>
      <c r="C988" s="1">
        <v>73</v>
      </c>
      <c r="D988" s="1" t="s">
        <v>956</v>
      </c>
      <c r="E988" s="2">
        <v>2943</v>
      </c>
      <c r="F988" s="2">
        <v>48</v>
      </c>
      <c r="G988" s="2">
        <v>0</v>
      </c>
      <c r="H988" s="2">
        <v>0</v>
      </c>
      <c r="I988" s="75">
        <v>4</v>
      </c>
      <c r="J988">
        <v>51</v>
      </c>
      <c r="K988">
        <v>0</v>
      </c>
      <c r="L988">
        <v>0</v>
      </c>
      <c r="M988">
        <v>1</v>
      </c>
      <c r="N988">
        <v>95</v>
      </c>
      <c r="O988">
        <v>0</v>
      </c>
      <c r="P988">
        <v>4</v>
      </c>
      <c r="Q988">
        <v>6</v>
      </c>
      <c r="R988" s="2">
        <v>851</v>
      </c>
      <c r="S988" s="2">
        <v>0</v>
      </c>
      <c r="T988" s="2">
        <v>14</v>
      </c>
      <c r="U988" s="75">
        <v>30</v>
      </c>
      <c r="V988" s="2">
        <v>215</v>
      </c>
      <c r="W988" s="2">
        <v>0</v>
      </c>
      <c r="X988" s="2">
        <v>6</v>
      </c>
      <c r="Y988" s="75">
        <v>9</v>
      </c>
      <c r="Z988" s="2">
        <v>122</v>
      </c>
      <c r="AA988" s="2">
        <v>0</v>
      </c>
      <c r="AB988" s="2">
        <v>10</v>
      </c>
      <c r="AC988" s="75">
        <v>3</v>
      </c>
      <c r="AD988" s="2">
        <v>19408</v>
      </c>
      <c r="AE988" s="3">
        <f t="shared" si="15"/>
        <v>0.15163849958779885</v>
      </c>
      <c r="AF988" s="1">
        <v>0</v>
      </c>
      <c r="AG988" s="1" t="s">
        <v>40</v>
      </c>
      <c r="AH988" s="1" t="s">
        <v>45</v>
      </c>
      <c r="AI988" s="1">
        <v>2.77</v>
      </c>
      <c r="AJ988" s="1">
        <v>0</v>
      </c>
      <c r="AK988" s="1" t="s">
        <v>46</v>
      </c>
      <c r="AL988" s="1">
        <v>2</v>
      </c>
      <c r="AM988" s="1">
        <v>2</v>
      </c>
      <c r="AN988" s="1">
        <v>0</v>
      </c>
    </row>
    <row r="989" spans="1:40" hidden="1" x14ac:dyDescent="0.25">
      <c r="A989" s="1">
        <v>73148</v>
      </c>
      <c r="B989" s="1" t="s">
        <v>964</v>
      </c>
      <c r="C989" s="1">
        <v>73</v>
      </c>
      <c r="D989" s="1" t="s">
        <v>956</v>
      </c>
      <c r="E989" s="2">
        <v>1036</v>
      </c>
      <c r="F989" s="2">
        <v>14</v>
      </c>
      <c r="G989" s="2">
        <v>0</v>
      </c>
      <c r="H989" s="2">
        <v>0</v>
      </c>
      <c r="I989" s="75">
        <v>0</v>
      </c>
      <c r="J989">
        <v>26</v>
      </c>
      <c r="K989">
        <v>0</v>
      </c>
      <c r="L989">
        <v>1</v>
      </c>
      <c r="M989">
        <v>0</v>
      </c>
      <c r="N989">
        <v>31</v>
      </c>
      <c r="O989">
        <v>0</v>
      </c>
      <c r="P989">
        <v>5</v>
      </c>
      <c r="Q989">
        <v>5</v>
      </c>
      <c r="R989" s="2">
        <v>278</v>
      </c>
      <c r="S989" s="2">
        <v>0</v>
      </c>
      <c r="T989" s="2">
        <v>8</v>
      </c>
      <c r="U989" s="75">
        <v>7</v>
      </c>
      <c r="V989" s="2">
        <v>111</v>
      </c>
      <c r="W989" s="2">
        <v>0</v>
      </c>
      <c r="X989" s="2">
        <v>2</v>
      </c>
      <c r="Y989" s="75">
        <v>2</v>
      </c>
      <c r="Z989" s="2">
        <v>113</v>
      </c>
      <c r="AA989" s="2">
        <v>0</v>
      </c>
      <c r="AB989" s="2">
        <v>3</v>
      </c>
      <c r="AC989" s="75">
        <v>6</v>
      </c>
      <c r="AD989" s="2">
        <v>11211</v>
      </c>
      <c r="AE989" s="3">
        <f t="shared" si="15"/>
        <v>9.2409240924092403E-2</v>
      </c>
      <c r="AF989" s="1">
        <v>0</v>
      </c>
      <c r="AG989" s="1" t="s">
        <v>40</v>
      </c>
      <c r="AH989" s="1" t="s">
        <v>45</v>
      </c>
      <c r="AI989" s="1">
        <v>2.77</v>
      </c>
      <c r="AJ989" s="1">
        <v>0</v>
      </c>
      <c r="AK989" s="1" t="s">
        <v>46</v>
      </c>
      <c r="AL989" s="1">
        <v>3</v>
      </c>
      <c r="AM989" s="1">
        <v>2</v>
      </c>
      <c r="AN989" s="1">
        <v>0</v>
      </c>
    </row>
    <row r="990" spans="1:40" hidden="1" x14ac:dyDescent="0.25">
      <c r="A990" s="1">
        <v>73152</v>
      </c>
      <c r="B990" s="1" t="s">
        <v>965</v>
      </c>
      <c r="C990" s="1">
        <v>73</v>
      </c>
      <c r="D990" s="1" t="s">
        <v>956</v>
      </c>
      <c r="E990" s="2">
        <v>1020</v>
      </c>
      <c r="F990" s="2">
        <v>19</v>
      </c>
      <c r="G990" s="2">
        <v>0</v>
      </c>
      <c r="H990" s="2">
        <v>0</v>
      </c>
      <c r="I990" s="75">
        <v>0</v>
      </c>
      <c r="J990">
        <v>17</v>
      </c>
      <c r="K990">
        <v>0</v>
      </c>
      <c r="L990">
        <v>0</v>
      </c>
      <c r="M990">
        <v>1</v>
      </c>
      <c r="N990">
        <v>46</v>
      </c>
      <c r="O990">
        <v>0</v>
      </c>
      <c r="P990">
        <v>0</v>
      </c>
      <c r="Q990">
        <v>1</v>
      </c>
      <c r="R990" s="2">
        <v>385</v>
      </c>
      <c r="S990" s="2">
        <v>1</v>
      </c>
      <c r="T990" s="2">
        <v>4</v>
      </c>
      <c r="U990" s="75">
        <v>12</v>
      </c>
      <c r="V990" s="2">
        <v>61</v>
      </c>
      <c r="W990" s="2">
        <v>0</v>
      </c>
      <c r="X990" s="2">
        <v>3</v>
      </c>
      <c r="Y990" s="75">
        <v>0</v>
      </c>
      <c r="Z990" s="2">
        <v>67</v>
      </c>
      <c r="AA990" s="2">
        <v>0</v>
      </c>
      <c r="AB990" s="2">
        <v>4</v>
      </c>
      <c r="AC990" s="75">
        <v>3</v>
      </c>
      <c r="AD990" s="2">
        <v>6436</v>
      </c>
      <c r="AE990" s="3">
        <f t="shared" si="15"/>
        <v>0.15848353014294592</v>
      </c>
      <c r="AF990" s="1">
        <v>0</v>
      </c>
      <c r="AG990" s="1" t="s">
        <v>40</v>
      </c>
      <c r="AH990" s="1" t="s">
        <v>45</v>
      </c>
      <c r="AI990" s="1">
        <v>2.77</v>
      </c>
      <c r="AJ990" s="1">
        <v>0</v>
      </c>
      <c r="AK990" s="1" t="s">
        <v>46</v>
      </c>
      <c r="AL990" s="1">
        <v>1</v>
      </c>
      <c r="AM990" s="1">
        <v>3</v>
      </c>
      <c r="AN990" s="1">
        <v>0</v>
      </c>
    </row>
    <row r="991" spans="1:40" hidden="1" x14ac:dyDescent="0.25">
      <c r="A991" s="1">
        <v>73168</v>
      </c>
      <c r="B991" s="1" t="s">
        <v>966</v>
      </c>
      <c r="C991" s="1">
        <v>73</v>
      </c>
      <c r="D991" s="1" t="s">
        <v>956</v>
      </c>
      <c r="E991" s="2">
        <v>12270</v>
      </c>
      <c r="F991" s="2">
        <v>149</v>
      </c>
      <c r="G991" s="2">
        <v>0</v>
      </c>
      <c r="H991" s="2">
        <v>5</v>
      </c>
      <c r="I991" s="75">
        <v>1</v>
      </c>
      <c r="J991">
        <v>185</v>
      </c>
      <c r="K991">
        <v>0</v>
      </c>
      <c r="L991">
        <v>8</v>
      </c>
      <c r="M991">
        <v>1</v>
      </c>
      <c r="N991">
        <v>594</v>
      </c>
      <c r="O991">
        <v>1</v>
      </c>
      <c r="P991">
        <v>79</v>
      </c>
      <c r="Q991">
        <v>13</v>
      </c>
      <c r="R991" s="2">
        <v>4581</v>
      </c>
      <c r="S991" s="2">
        <v>11</v>
      </c>
      <c r="T991" s="2">
        <v>373</v>
      </c>
      <c r="U991" s="75">
        <v>85</v>
      </c>
      <c r="V991" s="2">
        <v>962</v>
      </c>
      <c r="W991" s="2">
        <v>1</v>
      </c>
      <c r="X991" s="2">
        <v>54</v>
      </c>
      <c r="Y991" s="75">
        <v>12</v>
      </c>
      <c r="Z991" s="2">
        <v>1123</v>
      </c>
      <c r="AA991" s="2">
        <v>1</v>
      </c>
      <c r="AB991" s="2">
        <v>109</v>
      </c>
      <c r="AC991" s="75">
        <v>20</v>
      </c>
      <c r="AD991" s="2">
        <v>54809</v>
      </c>
      <c r="AE991" s="3">
        <f t="shared" ref="AE991:AE1054" si="16">E991/AD991</f>
        <v>0.22386834279041765</v>
      </c>
      <c r="AF991" s="1">
        <v>0</v>
      </c>
      <c r="AG991" s="1" t="s">
        <v>44</v>
      </c>
      <c r="AH991" s="1" t="s">
        <v>45</v>
      </c>
      <c r="AI991" s="1">
        <v>2.77</v>
      </c>
      <c r="AJ991" s="1">
        <v>0</v>
      </c>
      <c r="AK991" s="1" t="s">
        <v>46</v>
      </c>
      <c r="AL991" s="1">
        <v>49</v>
      </c>
      <c r="AM991" s="1">
        <v>48</v>
      </c>
      <c r="AN991" s="1">
        <v>1</v>
      </c>
    </row>
    <row r="992" spans="1:40" hidden="1" x14ac:dyDescent="0.25">
      <c r="A992" s="1">
        <v>73200</v>
      </c>
      <c r="B992" s="1" t="s">
        <v>967</v>
      </c>
      <c r="C992" s="1">
        <v>73</v>
      </c>
      <c r="D992" s="1" t="s">
        <v>956</v>
      </c>
      <c r="E992" s="2">
        <v>415</v>
      </c>
      <c r="F992" s="2">
        <v>7</v>
      </c>
      <c r="G992" s="2">
        <v>0</v>
      </c>
      <c r="H992" s="2">
        <v>0</v>
      </c>
      <c r="I992" s="75">
        <v>0</v>
      </c>
      <c r="J992">
        <v>7</v>
      </c>
      <c r="K992">
        <v>0</v>
      </c>
      <c r="L992">
        <v>0</v>
      </c>
      <c r="M992">
        <v>0</v>
      </c>
      <c r="N992">
        <v>43</v>
      </c>
      <c r="O992">
        <v>2</v>
      </c>
      <c r="P992">
        <v>4</v>
      </c>
      <c r="Q992">
        <v>2</v>
      </c>
      <c r="R992" s="2">
        <v>159</v>
      </c>
      <c r="S992" s="2">
        <v>0</v>
      </c>
      <c r="T992" s="2">
        <v>9</v>
      </c>
      <c r="U992" s="75">
        <v>3</v>
      </c>
      <c r="V992" s="2">
        <v>38</v>
      </c>
      <c r="W992" s="2">
        <v>0</v>
      </c>
      <c r="X992" s="2">
        <v>1</v>
      </c>
      <c r="Y992" s="75">
        <v>1</v>
      </c>
      <c r="Z992" s="2">
        <v>62</v>
      </c>
      <c r="AA992" s="2">
        <v>0</v>
      </c>
      <c r="AB992" s="2">
        <v>0</v>
      </c>
      <c r="AC992" s="75">
        <v>1</v>
      </c>
      <c r="AD992" s="2">
        <v>8524</v>
      </c>
      <c r="AE992" s="3">
        <f t="shared" si="16"/>
        <v>4.8686062881276394E-2</v>
      </c>
      <c r="AF992" s="1">
        <v>0</v>
      </c>
      <c r="AG992" s="1" t="s">
        <v>40</v>
      </c>
      <c r="AH992" s="1" t="s">
        <v>45</v>
      </c>
      <c r="AI992" s="1">
        <v>2.77</v>
      </c>
      <c r="AJ992" s="1">
        <v>0</v>
      </c>
      <c r="AK992" s="1" t="s">
        <v>46</v>
      </c>
      <c r="AL992" s="1">
        <v>1</v>
      </c>
      <c r="AM992" s="1">
        <v>1</v>
      </c>
      <c r="AN992" s="1">
        <v>0</v>
      </c>
    </row>
    <row r="993" spans="1:40" hidden="1" x14ac:dyDescent="0.25">
      <c r="A993" s="1">
        <v>73217</v>
      </c>
      <c r="B993" s="1" t="s">
        <v>968</v>
      </c>
      <c r="C993" s="1">
        <v>73</v>
      </c>
      <c r="D993" s="1" t="s">
        <v>956</v>
      </c>
      <c r="E993" s="2">
        <v>4960</v>
      </c>
      <c r="F993" s="2">
        <v>28</v>
      </c>
      <c r="G993" s="2">
        <v>0</v>
      </c>
      <c r="H993" s="2">
        <v>25</v>
      </c>
      <c r="I993" s="75">
        <v>0</v>
      </c>
      <c r="J993">
        <v>26</v>
      </c>
      <c r="K993">
        <v>0</v>
      </c>
      <c r="L993">
        <v>40</v>
      </c>
      <c r="M993">
        <v>0</v>
      </c>
      <c r="N993">
        <v>210</v>
      </c>
      <c r="O993">
        <v>0</v>
      </c>
      <c r="P993">
        <v>539</v>
      </c>
      <c r="Q993">
        <v>6</v>
      </c>
      <c r="R993" s="2">
        <v>939</v>
      </c>
      <c r="S993" s="2">
        <v>1</v>
      </c>
      <c r="T993" s="2">
        <v>1888</v>
      </c>
      <c r="U993" s="75">
        <v>35</v>
      </c>
      <c r="V993" s="2">
        <v>167</v>
      </c>
      <c r="W993" s="2">
        <v>0</v>
      </c>
      <c r="X993" s="2">
        <v>355</v>
      </c>
      <c r="Y993" s="75">
        <v>4</v>
      </c>
      <c r="Z993" s="2">
        <v>125</v>
      </c>
      <c r="AA993" s="2">
        <v>0</v>
      </c>
      <c r="AB993" s="2">
        <v>284</v>
      </c>
      <c r="AC993" s="75">
        <v>8</v>
      </c>
      <c r="AD993" s="2">
        <v>23636</v>
      </c>
      <c r="AE993" s="3">
        <f t="shared" si="16"/>
        <v>0.2098493822981892</v>
      </c>
      <c r="AF993" s="1">
        <v>0</v>
      </c>
      <c r="AG993" s="1" t="s">
        <v>40</v>
      </c>
      <c r="AH993" s="1" t="s">
        <v>45</v>
      </c>
      <c r="AI993" s="1">
        <v>2.77</v>
      </c>
      <c r="AJ993" s="1">
        <v>0</v>
      </c>
      <c r="AK993" s="1" t="s">
        <v>46</v>
      </c>
      <c r="AL993" s="1">
        <v>1</v>
      </c>
      <c r="AM993" s="1">
        <v>3</v>
      </c>
      <c r="AN993" s="1">
        <v>0</v>
      </c>
    </row>
    <row r="994" spans="1:40" hidden="1" x14ac:dyDescent="0.25">
      <c r="A994" s="1">
        <v>73226</v>
      </c>
      <c r="B994" s="1" t="s">
        <v>969</v>
      </c>
      <c r="C994" s="1">
        <v>73</v>
      </c>
      <c r="D994" s="1" t="s">
        <v>956</v>
      </c>
      <c r="E994" s="2">
        <v>2153</v>
      </c>
      <c r="F994" s="2">
        <v>79</v>
      </c>
      <c r="G994" s="2">
        <v>0</v>
      </c>
      <c r="H994" s="2">
        <v>0</v>
      </c>
      <c r="I994" s="75">
        <v>2</v>
      </c>
      <c r="J994">
        <v>17</v>
      </c>
      <c r="K994">
        <v>0</v>
      </c>
      <c r="L994">
        <v>0</v>
      </c>
      <c r="M994">
        <v>0</v>
      </c>
      <c r="N994">
        <v>110</v>
      </c>
      <c r="O994">
        <v>0</v>
      </c>
      <c r="P994">
        <v>4</v>
      </c>
      <c r="Q994">
        <v>3</v>
      </c>
      <c r="R994" s="2">
        <v>715</v>
      </c>
      <c r="S994" s="2">
        <v>0</v>
      </c>
      <c r="T994" s="2">
        <v>14</v>
      </c>
      <c r="U994" s="75">
        <v>9</v>
      </c>
      <c r="V994" s="2">
        <v>215</v>
      </c>
      <c r="W994" s="2">
        <v>0</v>
      </c>
      <c r="X994" s="2">
        <v>15</v>
      </c>
      <c r="Y994" s="75">
        <v>2</v>
      </c>
      <c r="Z994" s="2">
        <v>189</v>
      </c>
      <c r="AA994" s="2">
        <v>0</v>
      </c>
      <c r="AB994" s="2">
        <v>18</v>
      </c>
      <c r="AC994" s="75">
        <v>2</v>
      </c>
      <c r="AD994" s="2">
        <v>8801</v>
      </c>
      <c r="AE994" s="3">
        <f t="shared" si="16"/>
        <v>0.24463129189864788</v>
      </c>
      <c r="AF994" s="1">
        <v>0</v>
      </c>
      <c r="AG994" s="1" t="s">
        <v>40</v>
      </c>
      <c r="AH994" s="1" t="s">
        <v>45</v>
      </c>
      <c r="AI994" s="1">
        <v>2.77</v>
      </c>
      <c r="AJ994" s="1">
        <v>0</v>
      </c>
      <c r="AK994" s="1" t="s">
        <v>46</v>
      </c>
      <c r="AL994" s="1">
        <v>1</v>
      </c>
      <c r="AM994" s="1">
        <v>1</v>
      </c>
      <c r="AN994" s="1">
        <v>0</v>
      </c>
    </row>
    <row r="995" spans="1:40" hidden="1" x14ac:dyDescent="0.25">
      <c r="A995" s="1">
        <v>73236</v>
      </c>
      <c r="B995" s="1" t="s">
        <v>970</v>
      </c>
      <c r="C995" s="1">
        <v>73</v>
      </c>
      <c r="D995" s="1" t="s">
        <v>956</v>
      </c>
      <c r="E995" s="2">
        <v>2567</v>
      </c>
      <c r="F995" s="2">
        <v>35</v>
      </c>
      <c r="G995" s="2">
        <v>0</v>
      </c>
      <c r="H995" s="2">
        <v>0</v>
      </c>
      <c r="I995" s="75">
        <v>1</v>
      </c>
      <c r="J995">
        <v>28</v>
      </c>
      <c r="K995">
        <v>0</v>
      </c>
      <c r="L995">
        <v>0</v>
      </c>
      <c r="M995">
        <v>0</v>
      </c>
      <c r="N995">
        <v>170</v>
      </c>
      <c r="O995">
        <v>0</v>
      </c>
      <c r="P995">
        <v>0</v>
      </c>
      <c r="Q995">
        <v>1</v>
      </c>
      <c r="R995" s="2">
        <v>833</v>
      </c>
      <c r="S995" s="2">
        <v>1</v>
      </c>
      <c r="T995" s="2">
        <v>10</v>
      </c>
      <c r="U995" s="75">
        <v>11</v>
      </c>
      <c r="V995" s="2">
        <v>180</v>
      </c>
      <c r="W995" s="2">
        <v>0</v>
      </c>
      <c r="X995" s="2">
        <v>0</v>
      </c>
      <c r="Y995" s="75">
        <v>0</v>
      </c>
      <c r="Z995" s="2">
        <v>117</v>
      </c>
      <c r="AA995" s="2">
        <v>3</v>
      </c>
      <c r="AB995" s="2">
        <v>3</v>
      </c>
      <c r="AC995" s="75">
        <v>3</v>
      </c>
      <c r="AD995" s="2">
        <v>8648</v>
      </c>
      <c r="AE995" s="3">
        <f t="shared" si="16"/>
        <v>0.29683163737280294</v>
      </c>
      <c r="AF995" s="1">
        <v>0</v>
      </c>
      <c r="AG995" s="1" t="s">
        <v>40</v>
      </c>
      <c r="AH995" s="1" t="s">
        <v>45</v>
      </c>
      <c r="AI995" s="1">
        <v>2.77</v>
      </c>
      <c r="AJ995" s="1">
        <v>0</v>
      </c>
      <c r="AK995" s="1" t="s">
        <v>46</v>
      </c>
      <c r="AL995" s="1">
        <v>1</v>
      </c>
      <c r="AM995" s="1">
        <v>1</v>
      </c>
      <c r="AN995" s="1">
        <v>0</v>
      </c>
    </row>
    <row r="996" spans="1:40" hidden="1" x14ac:dyDescent="0.25">
      <c r="A996" s="1">
        <v>73268</v>
      </c>
      <c r="B996" s="1" t="s">
        <v>971</v>
      </c>
      <c r="C996" s="1">
        <v>73</v>
      </c>
      <c r="D996" s="1" t="s">
        <v>956</v>
      </c>
      <c r="E996" s="2">
        <v>4153</v>
      </c>
      <c r="F996" s="2">
        <v>87</v>
      </c>
      <c r="G996" s="2">
        <v>0</v>
      </c>
      <c r="H996" s="2">
        <v>4</v>
      </c>
      <c r="I996" s="75">
        <v>3</v>
      </c>
      <c r="J996">
        <v>73</v>
      </c>
      <c r="K996">
        <v>0</v>
      </c>
      <c r="L996">
        <v>3</v>
      </c>
      <c r="M996">
        <v>0</v>
      </c>
      <c r="N996">
        <v>349</v>
      </c>
      <c r="O996">
        <v>1</v>
      </c>
      <c r="P996">
        <v>18</v>
      </c>
      <c r="Q996">
        <v>11</v>
      </c>
      <c r="R996" s="2">
        <v>1347</v>
      </c>
      <c r="S996" s="2">
        <v>3</v>
      </c>
      <c r="T996" s="2">
        <v>66</v>
      </c>
      <c r="U996" s="75">
        <v>32</v>
      </c>
      <c r="V996" s="2">
        <v>309</v>
      </c>
      <c r="W996" s="2">
        <v>2</v>
      </c>
      <c r="X996" s="2">
        <v>13</v>
      </c>
      <c r="Y996" s="75">
        <v>5</v>
      </c>
      <c r="Z996" s="2">
        <v>305</v>
      </c>
      <c r="AA996" s="2">
        <v>0</v>
      </c>
      <c r="AB996" s="2">
        <v>15</v>
      </c>
      <c r="AC996" s="75">
        <v>9</v>
      </c>
      <c r="AD996" s="2">
        <v>75257</v>
      </c>
      <c r="AE996" s="3">
        <f t="shared" si="16"/>
        <v>5.5184235353521932E-2</v>
      </c>
      <c r="AF996" s="1">
        <v>0</v>
      </c>
      <c r="AG996" s="1" t="s">
        <v>40</v>
      </c>
      <c r="AH996" s="1" t="s">
        <v>45</v>
      </c>
      <c r="AI996" s="1">
        <v>2.77</v>
      </c>
      <c r="AJ996" s="1">
        <v>0</v>
      </c>
      <c r="AK996" s="1" t="s">
        <v>46</v>
      </c>
      <c r="AL996" s="1">
        <v>10</v>
      </c>
      <c r="AM996" s="1">
        <v>13</v>
      </c>
      <c r="AN996" s="1">
        <v>0</v>
      </c>
    </row>
    <row r="997" spans="1:40" hidden="1" x14ac:dyDescent="0.25">
      <c r="A997" s="1">
        <v>73270</v>
      </c>
      <c r="B997" s="1" t="s">
        <v>972</v>
      </c>
      <c r="C997" s="1">
        <v>73</v>
      </c>
      <c r="D997" s="1" t="s">
        <v>956</v>
      </c>
      <c r="E997" s="2">
        <v>1042</v>
      </c>
      <c r="F997" s="2">
        <v>20</v>
      </c>
      <c r="G997" s="2">
        <v>0</v>
      </c>
      <c r="H997" s="2">
        <v>0</v>
      </c>
      <c r="I997" s="75">
        <v>0</v>
      </c>
      <c r="J997">
        <v>21</v>
      </c>
      <c r="K997">
        <v>0</v>
      </c>
      <c r="L997">
        <v>0</v>
      </c>
      <c r="M997">
        <v>0</v>
      </c>
      <c r="N997">
        <v>37</v>
      </c>
      <c r="O997">
        <v>0</v>
      </c>
      <c r="P997">
        <v>0</v>
      </c>
      <c r="Q997">
        <v>0</v>
      </c>
      <c r="R997" s="2">
        <v>402</v>
      </c>
      <c r="S997" s="2">
        <v>1</v>
      </c>
      <c r="T997" s="2">
        <v>3</v>
      </c>
      <c r="U997" s="75">
        <v>7</v>
      </c>
      <c r="V997" s="2">
        <v>114</v>
      </c>
      <c r="W997" s="2">
        <v>0</v>
      </c>
      <c r="X997" s="2">
        <v>0</v>
      </c>
      <c r="Y997" s="75">
        <v>0</v>
      </c>
      <c r="Z997" s="2">
        <v>98</v>
      </c>
      <c r="AA997" s="2">
        <v>0</v>
      </c>
      <c r="AB997" s="2">
        <v>3</v>
      </c>
      <c r="AC997" s="75">
        <v>4</v>
      </c>
      <c r="AD997" s="2">
        <v>7955</v>
      </c>
      <c r="AE997" s="3">
        <f t="shared" si="16"/>
        <v>0.13098680075424263</v>
      </c>
      <c r="AF997" s="1">
        <v>0</v>
      </c>
      <c r="AG997" s="1" t="s">
        <v>40</v>
      </c>
      <c r="AH997" s="1" t="s">
        <v>45</v>
      </c>
      <c r="AI997" s="1">
        <v>2.77</v>
      </c>
      <c r="AJ997" s="1">
        <v>0</v>
      </c>
      <c r="AK997" s="1" t="s">
        <v>46</v>
      </c>
      <c r="AL997" s="1">
        <v>1</v>
      </c>
      <c r="AM997" s="1">
        <v>1</v>
      </c>
      <c r="AN997" s="1">
        <v>0</v>
      </c>
    </row>
    <row r="998" spans="1:40" hidden="1" x14ac:dyDescent="0.25">
      <c r="A998" s="1">
        <v>73275</v>
      </c>
      <c r="B998" s="1" t="s">
        <v>973</v>
      </c>
      <c r="C998" s="1">
        <v>73</v>
      </c>
      <c r="D998" s="1" t="s">
        <v>956</v>
      </c>
      <c r="E998" s="2">
        <v>922</v>
      </c>
      <c r="F998" s="2">
        <v>19</v>
      </c>
      <c r="G998" s="2">
        <v>0</v>
      </c>
      <c r="H998" s="2">
        <v>0</v>
      </c>
      <c r="I998" s="75">
        <v>0</v>
      </c>
      <c r="J998">
        <v>15</v>
      </c>
      <c r="K998">
        <v>0</v>
      </c>
      <c r="L998">
        <v>0</v>
      </c>
      <c r="M998">
        <v>0</v>
      </c>
      <c r="N998">
        <v>56</v>
      </c>
      <c r="O998">
        <v>0</v>
      </c>
      <c r="P998">
        <v>6</v>
      </c>
      <c r="Q998">
        <v>10</v>
      </c>
      <c r="R998" s="2">
        <v>341</v>
      </c>
      <c r="S998" s="2">
        <v>0</v>
      </c>
      <c r="T998" s="2">
        <v>17</v>
      </c>
      <c r="U998" s="75">
        <v>17</v>
      </c>
      <c r="V998" s="2">
        <v>109</v>
      </c>
      <c r="W998" s="2">
        <v>0</v>
      </c>
      <c r="X998" s="2">
        <v>3</v>
      </c>
      <c r="Y998" s="75">
        <v>0</v>
      </c>
      <c r="Z998" s="2">
        <v>57</v>
      </c>
      <c r="AA998" s="2">
        <v>0</v>
      </c>
      <c r="AB998" s="2">
        <v>1</v>
      </c>
      <c r="AC998" s="75">
        <v>3</v>
      </c>
      <c r="AD998" s="2">
        <v>30317</v>
      </c>
      <c r="AE998" s="3">
        <f t="shared" si="16"/>
        <v>3.0411980077184417E-2</v>
      </c>
      <c r="AF998" s="1">
        <v>0</v>
      </c>
      <c r="AG998" s="1" t="s">
        <v>40</v>
      </c>
      <c r="AH998" s="1" t="s">
        <v>45</v>
      </c>
      <c r="AI998" s="1">
        <v>2.77</v>
      </c>
      <c r="AJ998" s="1">
        <v>0</v>
      </c>
      <c r="AK998" s="1" t="s">
        <v>46</v>
      </c>
      <c r="AL998" s="1">
        <v>7</v>
      </c>
      <c r="AM998" s="1">
        <v>9</v>
      </c>
      <c r="AN998" s="1">
        <v>0</v>
      </c>
    </row>
    <row r="999" spans="1:40" hidden="1" x14ac:dyDescent="0.25">
      <c r="A999" s="1">
        <v>73283</v>
      </c>
      <c r="B999" s="1" t="s">
        <v>974</v>
      </c>
      <c r="C999" s="1">
        <v>73</v>
      </c>
      <c r="D999" s="1" t="s">
        <v>956</v>
      </c>
      <c r="E999" s="2">
        <v>3725</v>
      </c>
      <c r="F999" s="2">
        <v>59</v>
      </c>
      <c r="G999" s="2">
        <v>0</v>
      </c>
      <c r="H999" s="2">
        <v>0</v>
      </c>
      <c r="I999" s="75">
        <v>1</v>
      </c>
      <c r="J999">
        <v>50</v>
      </c>
      <c r="K999">
        <v>0</v>
      </c>
      <c r="L999">
        <v>0</v>
      </c>
      <c r="M999">
        <v>0</v>
      </c>
      <c r="N999">
        <v>124</v>
      </c>
      <c r="O999">
        <v>0</v>
      </c>
      <c r="P999">
        <v>3</v>
      </c>
      <c r="Q999">
        <v>2</v>
      </c>
      <c r="R999" s="2">
        <v>1191</v>
      </c>
      <c r="S999" s="2">
        <v>4</v>
      </c>
      <c r="T999" s="2">
        <v>7</v>
      </c>
      <c r="U999" s="75">
        <v>21</v>
      </c>
      <c r="V999" s="2">
        <v>287</v>
      </c>
      <c r="W999" s="2">
        <v>1</v>
      </c>
      <c r="X999" s="2">
        <v>1</v>
      </c>
      <c r="Y999" s="75">
        <v>5</v>
      </c>
      <c r="Z999" s="2">
        <v>164</v>
      </c>
      <c r="AA999" s="2">
        <v>1</v>
      </c>
      <c r="AB999" s="2">
        <v>3</v>
      </c>
      <c r="AC999" s="75">
        <v>4</v>
      </c>
      <c r="AD999" s="2">
        <v>32165</v>
      </c>
      <c r="AE999" s="3">
        <f t="shared" si="16"/>
        <v>0.11580910928027359</v>
      </c>
      <c r="AF999" s="1">
        <v>0</v>
      </c>
      <c r="AG999" s="1" t="s">
        <v>44</v>
      </c>
      <c r="AH999" s="1" t="s">
        <v>45</v>
      </c>
      <c r="AI999" s="1">
        <v>2.77</v>
      </c>
      <c r="AJ999" s="1">
        <v>0</v>
      </c>
      <c r="AK999" s="1" t="s">
        <v>46</v>
      </c>
      <c r="AL999" s="1">
        <v>1</v>
      </c>
      <c r="AM999" s="1">
        <v>13</v>
      </c>
      <c r="AN999" s="1">
        <v>0</v>
      </c>
    </row>
    <row r="1000" spans="1:40" hidden="1" x14ac:dyDescent="0.25">
      <c r="A1000" s="1">
        <v>73319</v>
      </c>
      <c r="B1000" s="1" t="s">
        <v>975</v>
      </c>
      <c r="C1000" s="1">
        <v>73</v>
      </c>
      <c r="D1000" s="1" t="s">
        <v>956</v>
      </c>
      <c r="E1000" s="2">
        <v>1878</v>
      </c>
      <c r="F1000" s="2">
        <v>37</v>
      </c>
      <c r="G1000" s="2">
        <v>0</v>
      </c>
      <c r="H1000" s="2">
        <v>1</v>
      </c>
      <c r="I1000" s="75">
        <v>0</v>
      </c>
      <c r="J1000">
        <v>23</v>
      </c>
      <c r="K1000">
        <v>0</v>
      </c>
      <c r="L1000">
        <v>3</v>
      </c>
      <c r="M1000">
        <v>0</v>
      </c>
      <c r="N1000">
        <v>102</v>
      </c>
      <c r="O1000">
        <v>0</v>
      </c>
      <c r="P1000">
        <v>24</v>
      </c>
      <c r="Q1000">
        <v>2</v>
      </c>
      <c r="R1000" s="2">
        <v>746</v>
      </c>
      <c r="S1000" s="2">
        <v>0</v>
      </c>
      <c r="T1000" s="2">
        <v>58</v>
      </c>
      <c r="U1000" s="75">
        <v>6</v>
      </c>
      <c r="V1000" s="2">
        <v>189</v>
      </c>
      <c r="W1000" s="2">
        <v>0</v>
      </c>
      <c r="X1000" s="2">
        <v>20</v>
      </c>
      <c r="Y1000" s="75">
        <v>0</v>
      </c>
      <c r="Z1000" s="2">
        <v>149</v>
      </c>
      <c r="AA1000" s="2">
        <v>0</v>
      </c>
      <c r="AB1000" s="2">
        <v>16</v>
      </c>
      <c r="AC1000" s="75">
        <v>2</v>
      </c>
      <c r="AD1000" s="2">
        <v>34880</v>
      </c>
      <c r="AE1000" s="3">
        <f t="shared" si="16"/>
        <v>5.3841743119266053E-2</v>
      </c>
      <c r="AF1000" s="1">
        <v>0</v>
      </c>
      <c r="AG1000" s="1" t="s">
        <v>40</v>
      </c>
      <c r="AH1000" s="1" t="s">
        <v>45</v>
      </c>
      <c r="AI1000" s="1">
        <v>2.77</v>
      </c>
      <c r="AJ1000" s="1">
        <v>0</v>
      </c>
      <c r="AK1000" s="1" t="s">
        <v>46</v>
      </c>
      <c r="AL1000" s="1">
        <v>9</v>
      </c>
      <c r="AM1000" s="1">
        <v>10</v>
      </c>
      <c r="AN1000" s="1">
        <v>0</v>
      </c>
    </row>
    <row r="1001" spans="1:40" hidden="1" x14ac:dyDescent="0.25">
      <c r="A1001" s="1">
        <v>73347</v>
      </c>
      <c r="B1001" s="1" t="s">
        <v>976</v>
      </c>
      <c r="C1001" s="1">
        <v>73</v>
      </c>
      <c r="D1001" s="1" t="s">
        <v>956</v>
      </c>
      <c r="E1001" s="2">
        <v>685</v>
      </c>
      <c r="F1001" s="2">
        <v>15</v>
      </c>
      <c r="G1001" s="2">
        <v>0</v>
      </c>
      <c r="H1001" s="2">
        <v>1</v>
      </c>
      <c r="I1001" s="75">
        <v>0</v>
      </c>
      <c r="J1001">
        <v>4</v>
      </c>
      <c r="K1001">
        <v>0</v>
      </c>
      <c r="L1001">
        <v>1</v>
      </c>
      <c r="M1001">
        <v>0</v>
      </c>
      <c r="N1001">
        <v>25</v>
      </c>
      <c r="O1001">
        <v>0</v>
      </c>
      <c r="P1001">
        <v>4</v>
      </c>
      <c r="Q1001">
        <v>0</v>
      </c>
      <c r="R1001" s="2">
        <v>240</v>
      </c>
      <c r="S1001" s="2">
        <v>0</v>
      </c>
      <c r="T1001" s="2">
        <v>2</v>
      </c>
      <c r="U1001" s="75">
        <v>2</v>
      </c>
      <c r="V1001" s="2">
        <v>47</v>
      </c>
      <c r="W1001" s="2">
        <v>0</v>
      </c>
      <c r="X1001" s="2">
        <v>0</v>
      </c>
      <c r="Y1001" s="75">
        <v>0</v>
      </c>
      <c r="Z1001" s="2">
        <v>32</v>
      </c>
      <c r="AA1001" s="2">
        <v>0</v>
      </c>
      <c r="AB1001" s="2">
        <v>0</v>
      </c>
      <c r="AC1001" s="75">
        <v>1</v>
      </c>
      <c r="AD1001" s="2">
        <v>7703</v>
      </c>
      <c r="AE1001" s="3">
        <f t="shared" si="16"/>
        <v>8.8926392314682592E-2</v>
      </c>
      <c r="AF1001" s="1">
        <v>0</v>
      </c>
      <c r="AG1001" s="1" t="s">
        <v>40</v>
      </c>
      <c r="AH1001" s="1" t="s">
        <v>45</v>
      </c>
      <c r="AI1001" s="1">
        <v>2.77</v>
      </c>
      <c r="AJ1001" s="1">
        <v>0</v>
      </c>
      <c r="AK1001" s="1" t="s">
        <v>46</v>
      </c>
      <c r="AL1001" s="1">
        <v>3</v>
      </c>
      <c r="AM1001" s="1">
        <v>2</v>
      </c>
      <c r="AN1001" s="1">
        <v>0</v>
      </c>
    </row>
    <row r="1002" spans="1:40" hidden="1" x14ac:dyDescent="0.25">
      <c r="A1002" s="1">
        <v>73349</v>
      </c>
      <c r="B1002" s="1" t="s">
        <v>977</v>
      </c>
      <c r="C1002" s="1">
        <v>73</v>
      </c>
      <c r="D1002" s="1" t="s">
        <v>956</v>
      </c>
      <c r="E1002" s="2">
        <v>1134</v>
      </c>
      <c r="F1002" s="2">
        <v>43</v>
      </c>
      <c r="G1002" s="2">
        <v>0</v>
      </c>
      <c r="H1002" s="2">
        <v>0</v>
      </c>
      <c r="I1002" s="75">
        <v>1</v>
      </c>
      <c r="J1002">
        <v>10</v>
      </c>
      <c r="K1002">
        <v>0</v>
      </c>
      <c r="L1002">
        <v>0</v>
      </c>
      <c r="M1002">
        <v>0</v>
      </c>
      <c r="N1002">
        <v>47</v>
      </c>
      <c r="O1002">
        <v>0</v>
      </c>
      <c r="P1002">
        <v>0</v>
      </c>
      <c r="Q1002">
        <v>1</v>
      </c>
      <c r="R1002" s="2">
        <v>313</v>
      </c>
      <c r="S1002" s="2">
        <v>0</v>
      </c>
      <c r="T1002" s="2">
        <v>7</v>
      </c>
      <c r="U1002" s="75">
        <v>9</v>
      </c>
      <c r="V1002" s="2">
        <v>56</v>
      </c>
      <c r="W1002" s="2">
        <v>0</v>
      </c>
      <c r="X1002" s="2">
        <v>0</v>
      </c>
      <c r="Y1002" s="75">
        <v>1</v>
      </c>
      <c r="Z1002" s="2">
        <v>87</v>
      </c>
      <c r="AA1002" s="2">
        <v>0</v>
      </c>
      <c r="AB1002" s="2">
        <v>1</v>
      </c>
      <c r="AC1002" s="75">
        <v>3</v>
      </c>
      <c r="AD1002" s="2">
        <v>26144</v>
      </c>
      <c r="AE1002" s="3">
        <f t="shared" si="16"/>
        <v>4.3375152998776006E-2</v>
      </c>
      <c r="AF1002" s="1">
        <v>0</v>
      </c>
      <c r="AG1002" s="1" t="s">
        <v>40</v>
      </c>
      <c r="AH1002" s="1" t="s">
        <v>45</v>
      </c>
      <c r="AI1002" s="1">
        <v>2.77</v>
      </c>
      <c r="AJ1002" s="1">
        <v>0</v>
      </c>
      <c r="AK1002" s="1" t="s">
        <v>46</v>
      </c>
      <c r="AL1002" s="1">
        <v>1</v>
      </c>
      <c r="AM1002" s="1">
        <v>1</v>
      </c>
      <c r="AN1002" s="1">
        <v>0</v>
      </c>
    </row>
    <row r="1003" spans="1:40" hidden="1" x14ac:dyDescent="0.25">
      <c r="A1003" s="1">
        <v>73352</v>
      </c>
      <c r="B1003" s="1" t="s">
        <v>978</v>
      </c>
      <c r="C1003" s="1">
        <v>73</v>
      </c>
      <c r="D1003" s="1" t="s">
        <v>956</v>
      </c>
      <c r="E1003" s="2">
        <v>1994</v>
      </c>
      <c r="F1003" s="2">
        <v>27</v>
      </c>
      <c r="G1003" s="2">
        <v>0</v>
      </c>
      <c r="H1003" s="2">
        <v>4</v>
      </c>
      <c r="I1003" s="75">
        <v>1</v>
      </c>
      <c r="J1003">
        <v>23</v>
      </c>
      <c r="K1003">
        <v>0</v>
      </c>
      <c r="L1003">
        <v>1</v>
      </c>
      <c r="M1003">
        <v>0</v>
      </c>
      <c r="N1003">
        <v>102</v>
      </c>
      <c r="O1003">
        <v>0</v>
      </c>
      <c r="P1003">
        <v>8</v>
      </c>
      <c r="Q1003">
        <v>1</v>
      </c>
      <c r="R1003" s="2">
        <v>719</v>
      </c>
      <c r="S1003" s="2">
        <v>0</v>
      </c>
      <c r="T1003" s="2">
        <v>18</v>
      </c>
      <c r="U1003" s="75">
        <v>24</v>
      </c>
      <c r="V1003" s="2">
        <v>213</v>
      </c>
      <c r="W1003" s="2">
        <v>0</v>
      </c>
      <c r="X1003" s="2">
        <v>7</v>
      </c>
      <c r="Y1003" s="75">
        <v>7</v>
      </c>
      <c r="Z1003" s="2">
        <v>140</v>
      </c>
      <c r="AA1003" s="2">
        <v>0</v>
      </c>
      <c r="AB1003" s="2">
        <v>3</v>
      </c>
      <c r="AC1003" s="75">
        <v>7</v>
      </c>
      <c r="AD1003" s="2">
        <v>12634</v>
      </c>
      <c r="AE1003" s="3">
        <f t="shared" si="16"/>
        <v>0.15782808295076778</v>
      </c>
      <c r="AF1003" s="1">
        <v>0</v>
      </c>
      <c r="AG1003" s="1" t="s">
        <v>44</v>
      </c>
      <c r="AH1003" s="1" t="s">
        <v>45</v>
      </c>
      <c r="AI1003" s="1">
        <v>2.77</v>
      </c>
      <c r="AJ1003" s="1">
        <v>0</v>
      </c>
      <c r="AK1003" s="1" t="s">
        <v>46</v>
      </c>
      <c r="AL1003" s="1">
        <v>7</v>
      </c>
      <c r="AM1003" s="1">
        <v>24</v>
      </c>
      <c r="AN1003" s="1">
        <v>0</v>
      </c>
    </row>
    <row r="1004" spans="1:40" hidden="1" x14ac:dyDescent="0.25">
      <c r="A1004" s="1">
        <v>73408</v>
      </c>
      <c r="B1004" s="1" t="s">
        <v>979</v>
      </c>
      <c r="C1004" s="1">
        <v>73</v>
      </c>
      <c r="D1004" s="1" t="s">
        <v>956</v>
      </c>
      <c r="E1004" s="2">
        <v>1678</v>
      </c>
      <c r="F1004" s="2">
        <v>34</v>
      </c>
      <c r="G1004" s="2">
        <v>0</v>
      </c>
      <c r="H1004" s="2">
        <v>0</v>
      </c>
      <c r="I1004" s="75">
        <v>4</v>
      </c>
      <c r="J1004">
        <v>16</v>
      </c>
      <c r="K1004">
        <v>0</v>
      </c>
      <c r="L1004">
        <v>0</v>
      </c>
      <c r="M1004">
        <v>0</v>
      </c>
      <c r="N1004">
        <v>114</v>
      </c>
      <c r="O1004">
        <v>0</v>
      </c>
      <c r="P1004">
        <v>7</v>
      </c>
      <c r="Q1004">
        <v>10</v>
      </c>
      <c r="R1004" s="2">
        <v>519</v>
      </c>
      <c r="S1004" s="2">
        <v>2</v>
      </c>
      <c r="T1004" s="2">
        <v>12</v>
      </c>
      <c r="U1004" s="75">
        <v>17</v>
      </c>
      <c r="V1004" s="2">
        <v>181</v>
      </c>
      <c r="W1004" s="2">
        <v>1</v>
      </c>
      <c r="X1004" s="2">
        <v>1</v>
      </c>
      <c r="Y1004" s="75">
        <v>7</v>
      </c>
      <c r="Z1004" s="2">
        <v>119</v>
      </c>
      <c r="AA1004" s="2">
        <v>1</v>
      </c>
      <c r="AB1004" s="2">
        <v>6</v>
      </c>
      <c r="AC1004" s="75">
        <v>12</v>
      </c>
      <c r="AD1004" s="2">
        <v>18777</v>
      </c>
      <c r="AE1004" s="3">
        <f t="shared" si="16"/>
        <v>8.9364648239867922E-2</v>
      </c>
      <c r="AF1004" s="1">
        <v>0</v>
      </c>
      <c r="AG1004" s="1" t="s">
        <v>44</v>
      </c>
      <c r="AH1004" s="1" t="s">
        <v>45</v>
      </c>
      <c r="AI1004" s="1">
        <v>2.77</v>
      </c>
      <c r="AJ1004" s="1">
        <v>0</v>
      </c>
      <c r="AK1004" s="1" t="s">
        <v>46</v>
      </c>
      <c r="AL1004" s="1">
        <v>4</v>
      </c>
      <c r="AM1004" s="1">
        <v>2</v>
      </c>
      <c r="AN1004" s="1">
        <v>0</v>
      </c>
    </row>
    <row r="1005" spans="1:40" hidden="1" x14ac:dyDescent="0.25">
      <c r="A1005" s="1">
        <v>73411</v>
      </c>
      <c r="B1005" s="1" t="s">
        <v>980</v>
      </c>
      <c r="C1005" s="1">
        <v>73</v>
      </c>
      <c r="D1005" s="1" t="s">
        <v>956</v>
      </c>
      <c r="E1005" s="2">
        <v>12219</v>
      </c>
      <c r="F1005" s="2">
        <v>125</v>
      </c>
      <c r="G1005" s="2">
        <v>19</v>
      </c>
      <c r="H1005" s="2">
        <v>0</v>
      </c>
      <c r="I1005" s="75">
        <v>2</v>
      </c>
      <c r="J1005">
        <v>169</v>
      </c>
      <c r="K1005">
        <v>0</v>
      </c>
      <c r="L1005">
        <v>0</v>
      </c>
      <c r="M1005">
        <v>2</v>
      </c>
      <c r="N1005">
        <v>921</v>
      </c>
      <c r="O1005">
        <v>21</v>
      </c>
      <c r="P1005">
        <v>10</v>
      </c>
      <c r="Q1005">
        <v>17</v>
      </c>
      <c r="R1005" s="2">
        <v>4190</v>
      </c>
      <c r="S1005" s="2">
        <v>185</v>
      </c>
      <c r="T1005" s="2">
        <v>36</v>
      </c>
      <c r="U1005" s="75">
        <v>66</v>
      </c>
      <c r="V1005" s="2">
        <v>1273</v>
      </c>
      <c r="W1005" s="2">
        <v>55</v>
      </c>
      <c r="X1005" s="2">
        <v>8</v>
      </c>
      <c r="Y1005" s="75">
        <v>16</v>
      </c>
      <c r="Z1005" s="2">
        <v>848</v>
      </c>
      <c r="AA1005" s="2">
        <v>18</v>
      </c>
      <c r="AB1005" s="2">
        <v>5</v>
      </c>
      <c r="AC1005" s="75">
        <v>15</v>
      </c>
      <c r="AD1005" s="2">
        <v>38066</v>
      </c>
      <c r="AE1005" s="3">
        <f t="shared" si="16"/>
        <v>0.320995113749803</v>
      </c>
      <c r="AF1005" s="1">
        <v>0</v>
      </c>
      <c r="AG1005" s="1" t="s">
        <v>44</v>
      </c>
      <c r="AH1005" s="1" t="s">
        <v>45</v>
      </c>
      <c r="AI1005" s="1">
        <v>2.77</v>
      </c>
      <c r="AJ1005" s="1">
        <v>0</v>
      </c>
      <c r="AK1005" s="1" t="s">
        <v>46</v>
      </c>
      <c r="AL1005" s="1">
        <v>18</v>
      </c>
      <c r="AM1005" s="1">
        <v>46</v>
      </c>
      <c r="AN1005" s="1">
        <v>1</v>
      </c>
    </row>
    <row r="1006" spans="1:40" hidden="1" x14ac:dyDescent="0.25">
      <c r="A1006" s="1">
        <v>73443</v>
      </c>
      <c r="B1006" s="1" t="s">
        <v>981</v>
      </c>
      <c r="C1006" s="1">
        <v>73</v>
      </c>
      <c r="D1006" s="1" t="s">
        <v>956</v>
      </c>
      <c r="E1006" s="2">
        <v>3740</v>
      </c>
      <c r="F1006" s="2">
        <v>35</v>
      </c>
      <c r="G1006" s="2">
        <v>0</v>
      </c>
      <c r="H1006" s="2">
        <v>3</v>
      </c>
      <c r="I1006" s="75">
        <v>0</v>
      </c>
      <c r="J1006">
        <v>44</v>
      </c>
      <c r="K1006">
        <v>0</v>
      </c>
      <c r="L1006">
        <v>1</v>
      </c>
      <c r="M1006">
        <v>1</v>
      </c>
      <c r="N1006">
        <v>131</v>
      </c>
      <c r="O1006">
        <v>0</v>
      </c>
      <c r="P1006">
        <v>17</v>
      </c>
      <c r="Q1006">
        <v>7</v>
      </c>
      <c r="R1006" s="2">
        <v>1004</v>
      </c>
      <c r="S1006" s="2">
        <v>4</v>
      </c>
      <c r="T1006" s="2">
        <v>59</v>
      </c>
      <c r="U1006" s="75">
        <v>31</v>
      </c>
      <c r="V1006" s="2">
        <v>311</v>
      </c>
      <c r="W1006" s="2">
        <v>0</v>
      </c>
      <c r="X1006" s="2">
        <v>10</v>
      </c>
      <c r="Y1006" s="75">
        <v>5</v>
      </c>
      <c r="Z1006" s="2">
        <v>178</v>
      </c>
      <c r="AA1006" s="2">
        <v>0</v>
      </c>
      <c r="AB1006" s="2">
        <v>1</v>
      </c>
      <c r="AC1006" s="75">
        <v>14</v>
      </c>
      <c r="AD1006" s="2">
        <v>39526</v>
      </c>
      <c r="AE1006" s="3">
        <f t="shared" si="16"/>
        <v>9.4621261954156752E-2</v>
      </c>
      <c r="AF1006" s="1">
        <v>0</v>
      </c>
      <c r="AG1006" s="1" t="s">
        <v>40</v>
      </c>
      <c r="AH1006" s="1" t="s">
        <v>45</v>
      </c>
      <c r="AI1006" s="1">
        <v>2.77</v>
      </c>
      <c r="AJ1006" s="1">
        <v>0</v>
      </c>
      <c r="AK1006" s="1" t="s">
        <v>46</v>
      </c>
      <c r="AL1006" s="1">
        <v>5</v>
      </c>
      <c r="AM1006" s="1">
        <v>10</v>
      </c>
      <c r="AN1006" s="1">
        <v>1</v>
      </c>
    </row>
    <row r="1007" spans="1:40" hidden="1" x14ac:dyDescent="0.25">
      <c r="A1007" s="1">
        <v>73449</v>
      </c>
      <c r="B1007" s="1" t="s">
        <v>982</v>
      </c>
      <c r="C1007" s="1">
        <v>73</v>
      </c>
      <c r="D1007" s="1" t="s">
        <v>956</v>
      </c>
      <c r="E1007" s="2">
        <v>3612</v>
      </c>
      <c r="F1007" s="2">
        <v>74</v>
      </c>
      <c r="G1007" s="2">
        <v>0</v>
      </c>
      <c r="H1007" s="2">
        <v>0</v>
      </c>
      <c r="I1007" s="75">
        <v>4</v>
      </c>
      <c r="J1007">
        <v>55</v>
      </c>
      <c r="K1007">
        <v>0</v>
      </c>
      <c r="L1007">
        <v>1</v>
      </c>
      <c r="M1007">
        <v>2</v>
      </c>
      <c r="N1007">
        <v>237</v>
      </c>
      <c r="O1007">
        <v>0</v>
      </c>
      <c r="P1007">
        <v>9</v>
      </c>
      <c r="Q1007">
        <v>44</v>
      </c>
      <c r="R1007" s="2">
        <v>1192</v>
      </c>
      <c r="S1007" s="2">
        <v>3</v>
      </c>
      <c r="T1007" s="2">
        <v>32</v>
      </c>
      <c r="U1007" s="75">
        <v>100</v>
      </c>
      <c r="V1007" s="2">
        <v>373</v>
      </c>
      <c r="W1007" s="2">
        <v>0</v>
      </c>
      <c r="X1007" s="2">
        <v>11</v>
      </c>
      <c r="Y1007" s="75">
        <v>21</v>
      </c>
      <c r="Z1007" s="2">
        <v>238</v>
      </c>
      <c r="AA1007" s="2">
        <v>0</v>
      </c>
      <c r="AB1007" s="2">
        <v>6</v>
      </c>
      <c r="AC1007" s="75">
        <v>22</v>
      </c>
      <c r="AD1007" s="2">
        <v>38156</v>
      </c>
      <c r="AE1007" s="3">
        <f t="shared" si="16"/>
        <v>9.466401090261034E-2</v>
      </c>
      <c r="AF1007" s="1">
        <v>0</v>
      </c>
      <c r="AG1007" s="1" t="s">
        <v>40</v>
      </c>
      <c r="AH1007" s="1" t="s">
        <v>45</v>
      </c>
      <c r="AI1007" s="1">
        <v>2.77</v>
      </c>
      <c r="AJ1007" s="1">
        <v>0</v>
      </c>
      <c r="AK1007" s="1" t="s">
        <v>46</v>
      </c>
      <c r="AL1007" s="1">
        <v>22</v>
      </c>
      <c r="AM1007" s="1">
        <v>24</v>
      </c>
      <c r="AN1007" s="1">
        <v>0</v>
      </c>
    </row>
    <row r="1008" spans="1:40" hidden="1" x14ac:dyDescent="0.25">
      <c r="A1008" s="1">
        <v>73461</v>
      </c>
      <c r="B1008" s="1" t="s">
        <v>983</v>
      </c>
      <c r="C1008" s="1">
        <v>73</v>
      </c>
      <c r="D1008" s="1" t="s">
        <v>956</v>
      </c>
      <c r="E1008" s="2">
        <v>690</v>
      </c>
      <c r="F1008" s="2">
        <v>9</v>
      </c>
      <c r="G1008" s="2">
        <v>0</v>
      </c>
      <c r="H1008" s="2">
        <v>0</v>
      </c>
      <c r="I1008" s="75">
        <v>4</v>
      </c>
      <c r="J1008">
        <v>6</v>
      </c>
      <c r="K1008">
        <v>0</v>
      </c>
      <c r="L1008">
        <v>0</v>
      </c>
      <c r="M1008">
        <v>0</v>
      </c>
      <c r="N1008">
        <v>31</v>
      </c>
      <c r="O1008">
        <v>0</v>
      </c>
      <c r="P1008">
        <v>0</v>
      </c>
      <c r="Q1008">
        <v>0</v>
      </c>
      <c r="R1008" s="2">
        <v>259</v>
      </c>
      <c r="S1008" s="2">
        <v>6</v>
      </c>
      <c r="T1008" s="2">
        <v>2</v>
      </c>
      <c r="U1008" s="75">
        <v>6</v>
      </c>
      <c r="V1008" s="2">
        <v>86</v>
      </c>
      <c r="W1008" s="2">
        <v>1</v>
      </c>
      <c r="X1008" s="2">
        <v>2</v>
      </c>
      <c r="Y1008" s="75">
        <v>0</v>
      </c>
      <c r="Z1008" s="2">
        <v>56</v>
      </c>
      <c r="AA1008" s="2">
        <v>0</v>
      </c>
      <c r="AB1008" s="2">
        <v>5</v>
      </c>
      <c r="AC1008" s="75">
        <v>1</v>
      </c>
      <c r="AD1008" s="2">
        <v>4479</v>
      </c>
      <c r="AE1008" s="3">
        <f t="shared" si="16"/>
        <v>0.15405224380442062</v>
      </c>
      <c r="AF1008" s="1">
        <v>0</v>
      </c>
      <c r="AG1008" s="1" t="s">
        <v>40</v>
      </c>
      <c r="AH1008" s="1" t="s">
        <v>45</v>
      </c>
      <c r="AI1008" s="1">
        <v>2.77</v>
      </c>
      <c r="AJ1008" s="1">
        <v>0</v>
      </c>
      <c r="AK1008" s="1" t="s">
        <v>46</v>
      </c>
      <c r="AL1008" s="1">
        <v>1</v>
      </c>
      <c r="AM1008" s="1">
        <v>1</v>
      </c>
      <c r="AN1008" s="1">
        <v>0</v>
      </c>
    </row>
    <row r="1009" spans="1:40" hidden="1" x14ac:dyDescent="0.25">
      <c r="A1009" s="1">
        <v>73483</v>
      </c>
      <c r="B1009" s="1" t="s">
        <v>984</v>
      </c>
      <c r="C1009" s="1">
        <v>73</v>
      </c>
      <c r="D1009" s="1" t="s">
        <v>956</v>
      </c>
      <c r="E1009" s="2">
        <v>4564</v>
      </c>
      <c r="F1009" s="2">
        <v>33</v>
      </c>
      <c r="G1009" s="2">
        <v>0</v>
      </c>
      <c r="H1009" s="2">
        <v>24</v>
      </c>
      <c r="I1009" s="75">
        <v>0</v>
      </c>
      <c r="J1009">
        <v>27</v>
      </c>
      <c r="K1009">
        <v>0</v>
      </c>
      <c r="L1009">
        <v>20</v>
      </c>
      <c r="M1009">
        <v>0</v>
      </c>
      <c r="N1009">
        <v>138</v>
      </c>
      <c r="O1009">
        <v>0</v>
      </c>
      <c r="P1009">
        <v>275</v>
      </c>
      <c r="Q1009">
        <v>2</v>
      </c>
      <c r="R1009" s="2">
        <v>919</v>
      </c>
      <c r="S1009" s="2">
        <v>0</v>
      </c>
      <c r="T1009" s="2">
        <v>1094</v>
      </c>
      <c r="U1009" s="75">
        <v>9</v>
      </c>
      <c r="V1009" s="2">
        <v>186</v>
      </c>
      <c r="W1009" s="2">
        <v>0</v>
      </c>
      <c r="X1009" s="2">
        <v>222</v>
      </c>
      <c r="Y1009" s="75">
        <v>0</v>
      </c>
      <c r="Z1009" s="2">
        <v>179</v>
      </c>
      <c r="AA1009" s="2">
        <v>1</v>
      </c>
      <c r="AB1009" s="2">
        <v>248</v>
      </c>
      <c r="AC1009" s="75">
        <v>5</v>
      </c>
      <c r="AD1009" s="2">
        <v>14923</v>
      </c>
      <c r="AE1009" s="3">
        <f t="shared" si="16"/>
        <v>0.30583662802385581</v>
      </c>
      <c r="AF1009" s="1">
        <v>0</v>
      </c>
      <c r="AG1009" s="1" t="s">
        <v>44</v>
      </c>
      <c r="AH1009" s="1" t="s">
        <v>45</v>
      </c>
      <c r="AI1009" s="1">
        <v>2.77</v>
      </c>
      <c r="AJ1009" s="1">
        <v>0</v>
      </c>
      <c r="AK1009" s="1" t="s">
        <v>46</v>
      </c>
      <c r="AL1009" s="1">
        <v>5</v>
      </c>
      <c r="AM1009" s="1">
        <v>4</v>
      </c>
      <c r="AN1009" s="1">
        <v>0</v>
      </c>
    </row>
    <row r="1010" spans="1:40" hidden="1" x14ac:dyDescent="0.25">
      <c r="A1010" s="1">
        <v>73504</v>
      </c>
      <c r="B1010" s="1" t="s">
        <v>985</v>
      </c>
      <c r="C1010" s="1">
        <v>73</v>
      </c>
      <c r="D1010" s="1" t="s">
        <v>956</v>
      </c>
      <c r="E1010" s="2">
        <v>3141</v>
      </c>
      <c r="F1010" s="2">
        <v>51</v>
      </c>
      <c r="G1010" s="2">
        <v>1</v>
      </c>
      <c r="H1010" s="2">
        <v>10</v>
      </c>
      <c r="I1010" s="75">
        <v>0</v>
      </c>
      <c r="J1010">
        <v>35</v>
      </c>
      <c r="K1010">
        <v>0</v>
      </c>
      <c r="L1010">
        <v>10</v>
      </c>
      <c r="M1010">
        <v>0</v>
      </c>
      <c r="N1010">
        <v>129</v>
      </c>
      <c r="O1010">
        <v>0</v>
      </c>
      <c r="P1010">
        <v>110</v>
      </c>
      <c r="Q1010">
        <v>8</v>
      </c>
      <c r="R1010" s="2">
        <v>994</v>
      </c>
      <c r="S1010" s="2">
        <v>6</v>
      </c>
      <c r="T1010" s="2">
        <v>440</v>
      </c>
      <c r="U1010" s="75">
        <v>19</v>
      </c>
      <c r="V1010" s="2">
        <v>207</v>
      </c>
      <c r="W1010" s="2">
        <v>0</v>
      </c>
      <c r="X1010" s="2">
        <v>94</v>
      </c>
      <c r="Y1010" s="75">
        <v>1</v>
      </c>
      <c r="Z1010" s="2">
        <v>166</v>
      </c>
      <c r="AA1010" s="2">
        <v>0</v>
      </c>
      <c r="AB1010" s="2">
        <v>96</v>
      </c>
      <c r="AC1010" s="75">
        <v>4</v>
      </c>
      <c r="AD1010" s="2">
        <v>34847</v>
      </c>
      <c r="AE1010" s="3">
        <f t="shared" si="16"/>
        <v>9.0136884093322239E-2</v>
      </c>
      <c r="AF1010" s="1">
        <v>0</v>
      </c>
      <c r="AG1010" s="1" t="s">
        <v>40</v>
      </c>
      <c r="AH1010" s="1" t="s">
        <v>45</v>
      </c>
      <c r="AI1010" s="1">
        <v>2.77</v>
      </c>
      <c r="AJ1010" s="1">
        <v>0</v>
      </c>
      <c r="AK1010" s="1" t="s">
        <v>46</v>
      </c>
      <c r="AL1010" s="1">
        <v>1</v>
      </c>
      <c r="AM1010" s="1">
        <v>4</v>
      </c>
      <c r="AN1010" s="1">
        <v>0</v>
      </c>
    </row>
    <row r="1011" spans="1:40" hidden="1" x14ac:dyDescent="0.25">
      <c r="A1011" s="1">
        <v>73520</v>
      </c>
      <c r="B1011" s="1" t="s">
        <v>986</v>
      </c>
      <c r="C1011" s="1">
        <v>73</v>
      </c>
      <c r="D1011" s="1" t="s">
        <v>956</v>
      </c>
      <c r="E1011" s="2">
        <v>1526</v>
      </c>
      <c r="F1011" s="2">
        <v>22</v>
      </c>
      <c r="G1011" s="2">
        <v>1</v>
      </c>
      <c r="H1011" s="2">
        <v>0</v>
      </c>
      <c r="I1011" s="75">
        <v>0</v>
      </c>
      <c r="J1011">
        <v>32</v>
      </c>
      <c r="K1011">
        <v>0</v>
      </c>
      <c r="L1011">
        <v>0</v>
      </c>
      <c r="M1011">
        <v>0</v>
      </c>
      <c r="N1011">
        <v>116</v>
      </c>
      <c r="O1011">
        <v>0</v>
      </c>
      <c r="P1011">
        <v>1</v>
      </c>
      <c r="Q1011">
        <v>9</v>
      </c>
      <c r="R1011" s="2">
        <v>601</v>
      </c>
      <c r="S1011" s="2">
        <v>3</v>
      </c>
      <c r="T1011" s="2">
        <v>5</v>
      </c>
      <c r="U1011" s="75">
        <v>13</v>
      </c>
      <c r="V1011" s="2">
        <v>157</v>
      </c>
      <c r="W1011" s="2">
        <v>0</v>
      </c>
      <c r="X1011" s="2">
        <v>2</v>
      </c>
      <c r="Y1011" s="75">
        <v>6</v>
      </c>
      <c r="Z1011" s="2">
        <v>88</v>
      </c>
      <c r="AA1011" s="2">
        <v>0</v>
      </c>
      <c r="AB1011" s="2">
        <v>4</v>
      </c>
      <c r="AC1011" s="75">
        <v>8</v>
      </c>
      <c r="AD1011" s="2">
        <v>9762</v>
      </c>
      <c r="AE1011" s="3">
        <f t="shared" si="16"/>
        <v>0.15632042614218397</v>
      </c>
      <c r="AF1011" s="1">
        <v>0</v>
      </c>
      <c r="AG1011" s="1" t="s">
        <v>40</v>
      </c>
      <c r="AH1011" s="1" t="s">
        <v>45</v>
      </c>
      <c r="AI1011" s="1">
        <v>2.77</v>
      </c>
      <c r="AJ1011" s="1">
        <v>0</v>
      </c>
      <c r="AK1011" s="1" t="s">
        <v>46</v>
      </c>
      <c r="AL1011" s="1">
        <v>7</v>
      </c>
      <c r="AM1011" s="1">
        <v>7</v>
      </c>
      <c r="AN1011" s="1">
        <v>0</v>
      </c>
    </row>
    <row r="1012" spans="1:40" hidden="1" x14ac:dyDescent="0.25">
      <c r="A1012" s="1">
        <v>73547</v>
      </c>
      <c r="B1012" s="1" t="s">
        <v>987</v>
      </c>
      <c r="C1012" s="1">
        <v>73</v>
      </c>
      <c r="D1012" s="1" t="s">
        <v>956</v>
      </c>
      <c r="E1012" s="2">
        <v>350</v>
      </c>
      <c r="F1012" s="2">
        <v>13</v>
      </c>
      <c r="G1012" s="2">
        <v>0</v>
      </c>
      <c r="H1012" s="2">
        <v>0</v>
      </c>
      <c r="I1012" s="75">
        <v>0</v>
      </c>
      <c r="J1012">
        <v>5</v>
      </c>
      <c r="K1012">
        <v>0</v>
      </c>
      <c r="L1012">
        <v>0</v>
      </c>
      <c r="M1012">
        <v>0</v>
      </c>
      <c r="N1012">
        <v>11</v>
      </c>
      <c r="O1012">
        <v>0</v>
      </c>
      <c r="P1012">
        <v>1</v>
      </c>
      <c r="Q1012">
        <v>0</v>
      </c>
      <c r="R1012" s="2">
        <v>107</v>
      </c>
      <c r="S1012" s="2">
        <v>0</v>
      </c>
      <c r="T1012" s="2">
        <v>3</v>
      </c>
      <c r="U1012" s="75">
        <v>1</v>
      </c>
      <c r="V1012" s="2">
        <v>16</v>
      </c>
      <c r="W1012" s="2">
        <v>0</v>
      </c>
      <c r="X1012" s="2">
        <v>0</v>
      </c>
      <c r="Y1012" s="75">
        <v>1</v>
      </c>
      <c r="Z1012" s="2">
        <v>38</v>
      </c>
      <c r="AA1012" s="2">
        <v>0</v>
      </c>
      <c r="AB1012" s="2">
        <v>2</v>
      </c>
      <c r="AC1012" s="75">
        <v>0</v>
      </c>
      <c r="AD1012" s="2">
        <v>7076</v>
      </c>
      <c r="AE1012" s="3">
        <f t="shared" si="16"/>
        <v>4.9462973431317128E-2</v>
      </c>
      <c r="AF1012" s="1">
        <v>0</v>
      </c>
      <c r="AG1012" s="1" t="s">
        <v>40</v>
      </c>
      <c r="AH1012" s="1" t="s">
        <v>45</v>
      </c>
      <c r="AI1012" s="1">
        <v>2.77</v>
      </c>
      <c r="AJ1012" s="1">
        <v>0</v>
      </c>
      <c r="AK1012" s="1" t="s">
        <v>46</v>
      </c>
      <c r="AL1012" s="1">
        <v>1</v>
      </c>
      <c r="AM1012" s="1">
        <v>2</v>
      </c>
      <c r="AN1012" s="1">
        <v>0</v>
      </c>
    </row>
    <row r="1013" spans="1:40" hidden="1" x14ac:dyDescent="0.25">
      <c r="A1013" s="1">
        <v>73555</v>
      </c>
      <c r="B1013" s="1" t="s">
        <v>988</v>
      </c>
      <c r="C1013" s="1">
        <v>73</v>
      </c>
      <c r="D1013" s="1" t="s">
        <v>956</v>
      </c>
      <c r="E1013" s="2">
        <v>7750</v>
      </c>
      <c r="F1013" s="2">
        <v>93</v>
      </c>
      <c r="G1013" s="2">
        <v>1</v>
      </c>
      <c r="H1013" s="2">
        <v>3</v>
      </c>
      <c r="I1013" s="75">
        <v>0</v>
      </c>
      <c r="J1013">
        <v>114</v>
      </c>
      <c r="K1013">
        <v>0</v>
      </c>
      <c r="L1013">
        <v>7</v>
      </c>
      <c r="M1013">
        <v>1</v>
      </c>
      <c r="N1013">
        <v>509</v>
      </c>
      <c r="O1013">
        <v>1</v>
      </c>
      <c r="P1013">
        <v>31</v>
      </c>
      <c r="Q1013">
        <v>23</v>
      </c>
      <c r="R1013" s="2">
        <v>3079</v>
      </c>
      <c r="S1013" s="2">
        <v>9</v>
      </c>
      <c r="T1013" s="2">
        <v>148</v>
      </c>
      <c r="U1013" s="75">
        <v>73</v>
      </c>
      <c r="V1013" s="2">
        <v>598</v>
      </c>
      <c r="W1013" s="2">
        <v>1</v>
      </c>
      <c r="X1013" s="2">
        <v>26</v>
      </c>
      <c r="Y1013" s="75">
        <v>12</v>
      </c>
      <c r="Z1013" s="2">
        <v>747</v>
      </c>
      <c r="AA1013" s="2">
        <v>4</v>
      </c>
      <c r="AB1013" s="2">
        <v>36</v>
      </c>
      <c r="AC1013" s="75">
        <v>15</v>
      </c>
      <c r="AD1013" s="2">
        <v>27453</v>
      </c>
      <c r="AE1013" s="3">
        <f t="shared" si="16"/>
        <v>0.28230065930863657</v>
      </c>
      <c r="AF1013" s="1">
        <v>0</v>
      </c>
      <c r="AG1013" s="1" t="s">
        <v>44</v>
      </c>
      <c r="AH1013" s="1" t="s">
        <v>45</v>
      </c>
      <c r="AI1013" s="1">
        <v>2.77</v>
      </c>
      <c r="AJ1013" s="1">
        <v>0</v>
      </c>
      <c r="AK1013" s="1" t="s">
        <v>46</v>
      </c>
      <c r="AL1013" s="1">
        <v>19</v>
      </c>
      <c r="AM1013" s="1">
        <v>7</v>
      </c>
      <c r="AN1013" s="1">
        <v>1</v>
      </c>
    </row>
    <row r="1014" spans="1:40" hidden="1" x14ac:dyDescent="0.25">
      <c r="A1014" s="1">
        <v>73563</v>
      </c>
      <c r="B1014" s="1" t="s">
        <v>989</v>
      </c>
      <c r="C1014" s="1">
        <v>73</v>
      </c>
      <c r="D1014" s="1" t="s">
        <v>956</v>
      </c>
      <c r="E1014" s="2">
        <v>3396</v>
      </c>
      <c r="F1014" s="2">
        <v>38</v>
      </c>
      <c r="G1014" s="2">
        <v>0</v>
      </c>
      <c r="H1014" s="2">
        <v>3</v>
      </c>
      <c r="I1014" s="75">
        <v>1</v>
      </c>
      <c r="J1014">
        <v>33</v>
      </c>
      <c r="K1014">
        <v>0</v>
      </c>
      <c r="L1014">
        <v>2</v>
      </c>
      <c r="M1014">
        <v>0</v>
      </c>
      <c r="N1014">
        <v>129</v>
      </c>
      <c r="O1014">
        <v>1</v>
      </c>
      <c r="P1014">
        <v>16</v>
      </c>
      <c r="Q1014">
        <v>6</v>
      </c>
      <c r="R1014" s="2">
        <v>1020</v>
      </c>
      <c r="S1014" s="2">
        <v>2</v>
      </c>
      <c r="T1014" s="2">
        <v>93</v>
      </c>
      <c r="U1014" s="75">
        <v>9</v>
      </c>
      <c r="V1014" s="2">
        <v>237</v>
      </c>
      <c r="W1014" s="2">
        <v>1</v>
      </c>
      <c r="X1014" s="2">
        <v>31</v>
      </c>
      <c r="Y1014" s="75">
        <v>4</v>
      </c>
      <c r="Z1014" s="2">
        <v>128</v>
      </c>
      <c r="AA1014" s="2">
        <v>1</v>
      </c>
      <c r="AB1014" s="2">
        <v>17</v>
      </c>
      <c r="AC1014" s="75">
        <v>1</v>
      </c>
      <c r="AD1014" s="2">
        <v>8818</v>
      </c>
      <c r="AE1014" s="3">
        <f t="shared" si="16"/>
        <v>0.38512134270809706</v>
      </c>
      <c r="AF1014" s="1">
        <v>0</v>
      </c>
      <c r="AG1014" s="1" t="s">
        <v>40</v>
      </c>
      <c r="AH1014" s="1" t="s">
        <v>45</v>
      </c>
      <c r="AI1014" s="1">
        <v>2.77</v>
      </c>
      <c r="AJ1014" s="1">
        <v>0</v>
      </c>
      <c r="AK1014" s="1" t="s">
        <v>46</v>
      </c>
      <c r="AL1014" s="1">
        <v>2</v>
      </c>
      <c r="AM1014" s="1">
        <v>1</v>
      </c>
      <c r="AN1014" s="1">
        <v>0</v>
      </c>
    </row>
    <row r="1015" spans="1:40" hidden="1" x14ac:dyDescent="0.25">
      <c r="A1015" s="1">
        <v>73585</v>
      </c>
      <c r="B1015" s="1" t="s">
        <v>990</v>
      </c>
      <c r="C1015" s="1">
        <v>73</v>
      </c>
      <c r="D1015" s="1" t="s">
        <v>956</v>
      </c>
      <c r="E1015" s="2">
        <v>2030</v>
      </c>
      <c r="F1015" s="2">
        <v>28</v>
      </c>
      <c r="G1015" s="2">
        <v>0</v>
      </c>
      <c r="H1015" s="2">
        <v>2</v>
      </c>
      <c r="I1015" s="75">
        <v>3</v>
      </c>
      <c r="J1015">
        <v>31</v>
      </c>
      <c r="K1015">
        <v>0</v>
      </c>
      <c r="L1015">
        <v>3</v>
      </c>
      <c r="M1015">
        <v>1</v>
      </c>
      <c r="N1015">
        <v>124</v>
      </c>
      <c r="O1015">
        <v>0</v>
      </c>
      <c r="P1015">
        <v>37</v>
      </c>
      <c r="Q1015">
        <v>1</v>
      </c>
      <c r="R1015" s="2">
        <v>891</v>
      </c>
      <c r="S1015" s="2">
        <v>1</v>
      </c>
      <c r="T1015" s="2">
        <v>94</v>
      </c>
      <c r="U1015" s="75">
        <v>11</v>
      </c>
      <c r="V1015" s="2">
        <v>245</v>
      </c>
      <c r="W1015" s="2">
        <v>0</v>
      </c>
      <c r="X1015" s="2">
        <v>20</v>
      </c>
      <c r="Y1015" s="75">
        <v>4</v>
      </c>
      <c r="Z1015" s="2">
        <v>132</v>
      </c>
      <c r="AA1015" s="2">
        <v>0</v>
      </c>
      <c r="AB1015" s="2">
        <v>28</v>
      </c>
      <c r="AC1015" s="75">
        <v>2</v>
      </c>
      <c r="AD1015" s="2">
        <v>24070</v>
      </c>
      <c r="AE1015" s="3">
        <f t="shared" si="16"/>
        <v>8.4337349397590355E-2</v>
      </c>
      <c r="AF1015" s="1">
        <v>0</v>
      </c>
      <c r="AG1015" s="1" t="s">
        <v>40</v>
      </c>
      <c r="AH1015" s="1" t="s">
        <v>45</v>
      </c>
      <c r="AI1015" s="1">
        <v>2.77</v>
      </c>
      <c r="AJ1015" s="1">
        <v>0</v>
      </c>
      <c r="AK1015" s="1" t="s">
        <v>46</v>
      </c>
      <c r="AL1015" s="1">
        <v>3</v>
      </c>
      <c r="AM1015" s="1">
        <v>1</v>
      </c>
      <c r="AN1015" s="1">
        <v>1</v>
      </c>
    </row>
    <row r="1016" spans="1:40" hidden="1" x14ac:dyDescent="0.25">
      <c r="A1016" s="1">
        <v>73616</v>
      </c>
      <c r="B1016" s="1" t="s">
        <v>991</v>
      </c>
      <c r="C1016" s="1">
        <v>73</v>
      </c>
      <c r="D1016" s="1" t="s">
        <v>956</v>
      </c>
      <c r="E1016" s="2">
        <v>7236</v>
      </c>
      <c r="F1016" s="2">
        <v>98</v>
      </c>
      <c r="G1016" s="2">
        <v>0</v>
      </c>
      <c r="H1016" s="2">
        <v>4</v>
      </c>
      <c r="I1016" s="75">
        <v>3</v>
      </c>
      <c r="J1016">
        <v>136</v>
      </c>
      <c r="K1016">
        <v>0</v>
      </c>
      <c r="L1016">
        <v>2</v>
      </c>
      <c r="M1016">
        <v>1</v>
      </c>
      <c r="N1016">
        <v>329</v>
      </c>
      <c r="O1016">
        <v>2</v>
      </c>
      <c r="P1016">
        <v>34</v>
      </c>
      <c r="Q1016">
        <v>7</v>
      </c>
      <c r="R1016" s="2">
        <v>2978</v>
      </c>
      <c r="S1016" s="2">
        <v>11</v>
      </c>
      <c r="T1016" s="2">
        <v>181</v>
      </c>
      <c r="U1016" s="75">
        <v>38</v>
      </c>
      <c r="V1016" s="2">
        <v>612</v>
      </c>
      <c r="W1016" s="2">
        <v>3</v>
      </c>
      <c r="X1016" s="2">
        <v>22</v>
      </c>
      <c r="Y1016" s="75">
        <v>8</v>
      </c>
      <c r="Z1016" s="2">
        <v>1058</v>
      </c>
      <c r="AA1016" s="2">
        <v>1</v>
      </c>
      <c r="AB1016" s="2">
        <v>50</v>
      </c>
      <c r="AC1016" s="75">
        <v>12</v>
      </c>
      <c r="AD1016" s="2">
        <v>23429</v>
      </c>
      <c r="AE1016" s="3">
        <f t="shared" si="16"/>
        <v>0.30884800887788638</v>
      </c>
      <c r="AF1016" s="1">
        <v>0</v>
      </c>
      <c r="AG1016" s="1" t="s">
        <v>44</v>
      </c>
      <c r="AH1016" s="1" t="s">
        <v>45</v>
      </c>
      <c r="AI1016" s="1">
        <v>2.77</v>
      </c>
      <c r="AJ1016" s="1">
        <v>0</v>
      </c>
      <c r="AK1016" s="1" t="s">
        <v>46</v>
      </c>
      <c r="AL1016" s="1">
        <v>21</v>
      </c>
      <c r="AM1016" s="1">
        <v>2</v>
      </c>
      <c r="AN1016" s="1">
        <v>0</v>
      </c>
    </row>
    <row r="1017" spans="1:40" hidden="1" x14ac:dyDescent="0.25">
      <c r="A1017" s="1">
        <v>73622</v>
      </c>
      <c r="B1017" s="1" t="s">
        <v>992</v>
      </c>
      <c r="C1017" s="1">
        <v>73</v>
      </c>
      <c r="D1017" s="1" t="s">
        <v>956</v>
      </c>
      <c r="E1017" s="2">
        <v>816</v>
      </c>
      <c r="F1017" s="2">
        <v>16</v>
      </c>
      <c r="G1017" s="2">
        <v>0</v>
      </c>
      <c r="H1017" s="2">
        <v>0</v>
      </c>
      <c r="I1017" s="75">
        <v>0</v>
      </c>
      <c r="J1017">
        <v>11</v>
      </c>
      <c r="K1017">
        <v>0</v>
      </c>
      <c r="L1017">
        <v>0</v>
      </c>
      <c r="M1017">
        <v>0</v>
      </c>
      <c r="N1017">
        <v>37</v>
      </c>
      <c r="O1017">
        <v>1</v>
      </c>
      <c r="P1017">
        <v>0</v>
      </c>
      <c r="Q1017">
        <v>0</v>
      </c>
      <c r="R1017" s="2">
        <v>321</v>
      </c>
      <c r="S1017" s="2">
        <v>1</v>
      </c>
      <c r="T1017" s="2">
        <v>4</v>
      </c>
      <c r="U1017" s="75">
        <v>5</v>
      </c>
      <c r="V1017" s="2">
        <v>80</v>
      </c>
      <c r="W1017" s="2">
        <v>1</v>
      </c>
      <c r="X1017" s="2">
        <v>1</v>
      </c>
      <c r="Y1017" s="75">
        <v>1</v>
      </c>
      <c r="Z1017" s="2">
        <v>57</v>
      </c>
      <c r="AA1017" s="2">
        <v>0</v>
      </c>
      <c r="AB1017" s="2">
        <v>0</v>
      </c>
      <c r="AC1017" s="75">
        <v>1</v>
      </c>
      <c r="AD1017" s="2">
        <v>5652</v>
      </c>
      <c r="AE1017" s="3">
        <f t="shared" si="16"/>
        <v>0.14437367303609341</v>
      </c>
      <c r="AF1017" s="1">
        <v>0</v>
      </c>
      <c r="AG1017" s="1" t="s">
        <v>40</v>
      </c>
      <c r="AH1017" s="1" t="s">
        <v>45</v>
      </c>
      <c r="AI1017" s="1">
        <v>2.77</v>
      </c>
      <c r="AJ1017" s="1">
        <v>0</v>
      </c>
      <c r="AK1017" s="1" t="s">
        <v>46</v>
      </c>
      <c r="AL1017" s="1">
        <v>3</v>
      </c>
      <c r="AM1017" s="1">
        <v>1</v>
      </c>
      <c r="AN1017" s="1">
        <v>0</v>
      </c>
    </row>
    <row r="1018" spans="1:40" hidden="1" x14ac:dyDescent="0.25">
      <c r="A1018" s="1">
        <v>73624</v>
      </c>
      <c r="B1018" s="1" t="s">
        <v>993</v>
      </c>
      <c r="C1018" s="1">
        <v>73</v>
      </c>
      <c r="D1018" s="1" t="s">
        <v>956</v>
      </c>
      <c r="E1018" s="2">
        <v>6002</v>
      </c>
      <c r="F1018" s="2">
        <v>55</v>
      </c>
      <c r="G1018" s="2">
        <v>0</v>
      </c>
      <c r="H1018" s="2">
        <v>0</v>
      </c>
      <c r="I1018" s="75">
        <v>3</v>
      </c>
      <c r="J1018">
        <v>105</v>
      </c>
      <c r="K1018">
        <v>0</v>
      </c>
      <c r="L1018">
        <v>3</v>
      </c>
      <c r="M1018">
        <v>3</v>
      </c>
      <c r="N1018">
        <v>323</v>
      </c>
      <c r="O1018">
        <v>0</v>
      </c>
      <c r="P1018">
        <v>18</v>
      </c>
      <c r="Q1018">
        <v>26</v>
      </c>
      <c r="R1018" s="2">
        <v>2690</v>
      </c>
      <c r="S1018" s="2">
        <v>9</v>
      </c>
      <c r="T1018" s="2">
        <v>61</v>
      </c>
      <c r="U1018" s="75">
        <v>75</v>
      </c>
      <c r="V1018" s="2">
        <v>585</v>
      </c>
      <c r="W1018" s="2">
        <v>0</v>
      </c>
      <c r="X1018" s="2">
        <v>6</v>
      </c>
      <c r="Y1018" s="75">
        <v>17</v>
      </c>
      <c r="Z1018" s="2">
        <v>435</v>
      </c>
      <c r="AA1018" s="2">
        <v>0</v>
      </c>
      <c r="AB1018" s="2">
        <v>12</v>
      </c>
      <c r="AC1018" s="75">
        <v>18</v>
      </c>
      <c r="AD1018" s="2">
        <v>22495</v>
      </c>
      <c r="AE1018" s="3">
        <f t="shared" si="16"/>
        <v>0.2668148477439431</v>
      </c>
      <c r="AF1018" s="1">
        <v>0</v>
      </c>
      <c r="AG1018" s="1" t="s">
        <v>40</v>
      </c>
      <c r="AH1018" s="1" t="s">
        <v>45</v>
      </c>
      <c r="AI1018" s="1">
        <v>2.77</v>
      </c>
      <c r="AJ1018" s="1">
        <v>0</v>
      </c>
      <c r="AK1018" s="1" t="s">
        <v>46</v>
      </c>
      <c r="AL1018" s="1">
        <v>2</v>
      </c>
      <c r="AM1018" s="1">
        <v>20</v>
      </c>
      <c r="AN1018" s="1">
        <v>0</v>
      </c>
    </row>
    <row r="1019" spans="1:40" hidden="1" x14ac:dyDescent="0.25">
      <c r="A1019" s="1">
        <v>73671</v>
      </c>
      <c r="B1019" s="1" t="s">
        <v>994</v>
      </c>
      <c r="C1019" s="1">
        <v>73</v>
      </c>
      <c r="D1019" s="1" t="s">
        <v>956</v>
      </c>
      <c r="E1019" s="2">
        <v>1067</v>
      </c>
      <c r="F1019" s="2">
        <v>7</v>
      </c>
      <c r="G1019" s="2">
        <v>0</v>
      </c>
      <c r="H1019" s="2">
        <v>1</v>
      </c>
      <c r="I1019" s="75">
        <v>1</v>
      </c>
      <c r="J1019">
        <v>15</v>
      </c>
      <c r="K1019">
        <v>0</v>
      </c>
      <c r="L1019">
        <v>1</v>
      </c>
      <c r="M1019">
        <v>1</v>
      </c>
      <c r="N1019">
        <v>106</v>
      </c>
      <c r="O1019">
        <v>9</v>
      </c>
      <c r="P1019">
        <v>20</v>
      </c>
      <c r="Q1019">
        <v>11</v>
      </c>
      <c r="R1019" s="2">
        <v>449</v>
      </c>
      <c r="S1019" s="2">
        <v>12</v>
      </c>
      <c r="T1019" s="2">
        <v>52</v>
      </c>
      <c r="U1019" s="75">
        <v>14</v>
      </c>
      <c r="V1019" s="2">
        <v>129</v>
      </c>
      <c r="W1019" s="2">
        <v>3</v>
      </c>
      <c r="X1019" s="2">
        <v>11</v>
      </c>
      <c r="Y1019" s="75">
        <v>0</v>
      </c>
      <c r="Z1019" s="2">
        <v>110</v>
      </c>
      <c r="AA1019" s="2">
        <v>2</v>
      </c>
      <c r="AB1019" s="2">
        <v>18</v>
      </c>
      <c r="AC1019" s="75">
        <v>1</v>
      </c>
      <c r="AD1019" s="2">
        <v>14936</v>
      </c>
      <c r="AE1019" s="3">
        <f t="shared" si="16"/>
        <v>7.1438136047134435E-2</v>
      </c>
      <c r="AF1019" s="1">
        <v>0</v>
      </c>
      <c r="AG1019" s="1" t="s">
        <v>40</v>
      </c>
      <c r="AH1019" s="1" t="s">
        <v>45</v>
      </c>
      <c r="AI1019" s="1">
        <v>2.77</v>
      </c>
      <c r="AJ1019" s="1">
        <v>0</v>
      </c>
      <c r="AK1019" s="1" t="s">
        <v>46</v>
      </c>
      <c r="AL1019" s="1">
        <v>1</v>
      </c>
      <c r="AM1019" s="1">
        <v>1</v>
      </c>
      <c r="AN1019" s="1">
        <v>0</v>
      </c>
    </row>
    <row r="1020" spans="1:40" hidden="1" x14ac:dyDescent="0.25">
      <c r="A1020" s="1">
        <v>73675</v>
      </c>
      <c r="B1020" s="1" t="s">
        <v>995</v>
      </c>
      <c r="C1020" s="1">
        <v>73</v>
      </c>
      <c r="D1020" s="1" t="s">
        <v>956</v>
      </c>
      <c r="E1020" s="2">
        <v>3158</v>
      </c>
      <c r="F1020" s="2">
        <v>54</v>
      </c>
      <c r="G1020" s="2">
        <v>0</v>
      </c>
      <c r="H1020" s="2">
        <v>3</v>
      </c>
      <c r="I1020" s="75">
        <v>0</v>
      </c>
      <c r="J1020">
        <v>45</v>
      </c>
      <c r="K1020">
        <v>0</v>
      </c>
      <c r="L1020">
        <v>6</v>
      </c>
      <c r="M1020">
        <v>0</v>
      </c>
      <c r="N1020">
        <v>206</v>
      </c>
      <c r="O1020">
        <v>0</v>
      </c>
      <c r="P1020">
        <v>21</v>
      </c>
      <c r="Q1020">
        <v>8</v>
      </c>
      <c r="R1020" s="2">
        <v>1129</v>
      </c>
      <c r="S1020" s="2">
        <v>0</v>
      </c>
      <c r="T1020" s="2">
        <v>100</v>
      </c>
      <c r="U1020" s="75">
        <v>29</v>
      </c>
      <c r="V1020" s="2">
        <v>345</v>
      </c>
      <c r="W1020" s="2">
        <v>0</v>
      </c>
      <c r="X1020" s="2">
        <v>11</v>
      </c>
      <c r="Y1020" s="75">
        <v>10</v>
      </c>
      <c r="Z1020" s="2">
        <v>204</v>
      </c>
      <c r="AA1020" s="2">
        <v>0</v>
      </c>
      <c r="AB1020" s="2">
        <v>29</v>
      </c>
      <c r="AC1020" s="75">
        <v>9</v>
      </c>
      <c r="AD1020" s="2">
        <v>13535</v>
      </c>
      <c r="AE1020" s="3">
        <f t="shared" si="16"/>
        <v>0.23332101957886961</v>
      </c>
      <c r="AF1020" s="1">
        <v>0</v>
      </c>
      <c r="AG1020" s="1" t="s">
        <v>40</v>
      </c>
      <c r="AH1020" s="1" t="s">
        <v>45</v>
      </c>
      <c r="AI1020" s="1">
        <v>2.77</v>
      </c>
      <c r="AJ1020" s="1">
        <v>0</v>
      </c>
      <c r="AK1020" s="1" t="s">
        <v>46</v>
      </c>
      <c r="AL1020" s="1">
        <v>1</v>
      </c>
      <c r="AM1020" s="1">
        <v>3</v>
      </c>
      <c r="AN1020" s="1">
        <v>0</v>
      </c>
    </row>
    <row r="1021" spans="1:40" hidden="1" x14ac:dyDescent="0.25">
      <c r="A1021" s="1">
        <v>73678</v>
      </c>
      <c r="B1021" s="1" t="s">
        <v>140</v>
      </c>
      <c r="C1021" s="1">
        <v>73</v>
      </c>
      <c r="D1021" s="1" t="s">
        <v>956</v>
      </c>
      <c r="E1021" s="2">
        <v>2254</v>
      </c>
      <c r="F1021" s="2">
        <v>30</v>
      </c>
      <c r="G1021" s="2">
        <v>0</v>
      </c>
      <c r="H1021" s="2">
        <v>0</v>
      </c>
      <c r="I1021" s="75">
        <v>0</v>
      </c>
      <c r="J1021">
        <v>21</v>
      </c>
      <c r="K1021">
        <v>0</v>
      </c>
      <c r="L1021">
        <v>1</v>
      </c>
      <c r="M1021">
        <v>0</v>
      </c>
      <c r="N1021">
        <v>233</v>
      </c>
      <c r="O1021">
        <v>0</v>
      </c>
      <c r="P1021">
        <v>3</v>
      </c>
      <c r="Q1021">
        <v>2</v>
      </c>
      <c r="R1021" s="2">
        <v>901</v>
      </c>
      <c r="S1021" s="2">
        <v>0</v>
      </c>
      <c r="T1021" s="2">
        <v>35</v>
      </c>
      <c r="U1021" s="75">
        <v>12</v>
      </c>
      <c r="V1021" s="2">
        <v>235</v>
      </c>
      <c r="W1021" s="2">
        <v>0</v>
      </c>
      <c r="X1021" s="2">
        <v>4</v>
      </c>
      <c r="Y1021" s="75">
        <v>2</v>
      </c>
      <c r="Z1021" s="2">
        <v>219</v>
      </c>
      <c r="AA1021" s="2">
        <v>0</v>
      </c>
      <c r="AB1021" s="2">
        <v>8</v>
      </c>
      <c r="AC1021" s="75">
        <v>2</v>
      </c>
      <c r="AD1021" s="2">
        <v>13478</v>
      </c>
      <c r="AE1021" s="3">
        <f t="shared" si="16"/>
        <v>0.16723549488054607</v>
      </c>
      <c r="AF1021" s="1">
        <v>0</v>
      </c>
      <c r="AG1021" s="1" t="s">
        <v>40</v>
      </c>
      <c r="AH1021" s="1" t="s">
        <v>45</v>
      </c>
      <c r="AI1021" s="1">
        <v>2.77</v>
      </c>
      <c r="AJ1021" s="1">
        <v>0</v>
      </c>
      <c r="AK1021" s="1" t="s">
        <v>46</v>
      </c>
      <c r="AL1021" s="1">
        <v>7</v>
      </c>
      <c r="AM1021" s="1">
        <v>5</v>
      </c>
      <c r="AN1021" s="1">
        <v>0</v>
      </c>
    </row>
    <row r="1022" spans="1:40" hidden="1" x14ac:dyDescent="0.25">
      <c r="A1022" s="1">
        <v>73686</v>
      </c>
      <c r="B1022" s="1" t="s">
        <v>996</v>
      </c>
      <c r="C1022" s="1">
        <v>73</v>
      </c>
      <c r="D1022" s="1" t="s">
        <v>956</v>
      </c>
      <c r="E1022" s="2">
        <v>1103</v>
      </c>
      <c r="F1022" s="2">
        <v>16</v>
      </c>
      <c r="G1022" s="2">
        <v>0</v>
      </c>
      <c r="H1022" s="2">
        <v>0</v>
      </c>
      <c r="I1022" s="75">
        <v>0</v>
      </c>
      <c r="J1022">
        <v>17</v>
      </c>
      <c r="K1022">
        <v>0</v>
      </c>
      <c r="L1022">
        <v>0</v>
      </c>
      <c r="M1022">
        <v>0</v>
      </c>
      <c r="N1022">
        <v>97</v>
      </c>
      <c r="O1022">
        <v>0</v>
      </c>
      <c r="P1022">
        <v>3</v>
      </c>
      <c r="Q1022">
        <v>3</v>
      </c>
      <c r="R1022" s="2">
        <v>476</v>
      </c>
      <c r="S1022" s="2">
        <v>0</v>
      </c>
      <c r="T1022" s="2">
        <v>5</v>
      </c>
      <c r="U1022" s="75">
        <v>14</v>
      </c>
      <c r="V1022" s="2">
        <v>100</v>
      </c>
      <c r="W1022" s="2">
        <v>0</v>
      </c>
      <c r="X1022" s="2">
        <v>1</v>
      </c>
      <c r="Y1022" s="75">
        <v>1</v>
      </c>
      <c r="Z1022" s="2">
        <v>94</v>
      </c>
      <c r="AA1022" s="2">
        <v>0</v>
      </c>
      <c r="AB1022" s="2">
        <v>2</v>
      </c>
      <c r="AC1022" s="75">
        <v>0</v>
      </c>
      <c r="AD1022" s="2">
        <v>5815</v>
      </c>
      <c r="AE1022" s="3">
        <f t="shared" si="16"/>
        <v>0.18968185726569217</v>
      </c>
      <c r="AF1022" s="1">
        <v>0</v>
      </c>
      <c r="AG1022" s="1" t="s">
        <v>40</v>
      </c>
      <c r="AH1022" s="1" t="s">
        <v>45</v>
      </c>
      <c r="AI1022" s="1">
        <v>2.77</v>
      </c>
      <c r="AJ1022" s="1">
        <v>0</v>
      </c>
      <c r="AK1022" s="1" t="s">
        <v>46</v>
      </c>
      <c r="AL1022" s="1">
        <v>3</v>
      </c>
      <c r="AM1022" s="1">
        <v>2</v>
      </c>
      <c r="AN1022" s="1">
        <v>0</v>
      </c>
    </row>
    <row r="1023" spans="1:40" hidden="1" x14ac:dyDescent="0.25">
      <c r="A1023" s="1">
        <v>73770</v>
      </c>
      <c r="B1023" s="1" t="s">
        <v>437</v>
      </c>
      <c r="C1023" s="1">
        <v>73</v>
      </c>
      <c r="D1023" s="1" t="s">
        <v>956</v>
      </c>
      <c r="E1023" s="2">
        <v>489</v>
      </c>
      <c r="F1023" s="2">
        <v>6</v>
      </c>
      <c r="G1023" s="2">
        <v>0</v>
      </c>
      <c r="H1023" s="2">
        <v>1</v>
      </c>
      <c r="I1023" s="75">
        <v>0</v>
      </c>
      <c r="J1023">
        <v>8</v>
      </c>
      <c r="K1023">
        <v>0</v>
      </c>
      <c r="L1023">
        <v>3</v>
      </c>
      <c r="M1023">
        <v>3</v>
      </c>
      <c r="N1023">
        <v>145</v>
      </c>
      <c r="O1023">
        <v>0</v>
      </c>
      <c r="P1023">
        <v>124</v>
      </c>
      <c r="Q1023">
        <v>176</v>
      </c>
      <c r="R1023" s="2">
        <v>205</v>
      </c>
      <c r="S1023" s="2">
        <v>0</v>
      </c>
      <c r="T1023" s="2">
        <v>128</v>
      </c>
      <c r="U1023" s="75">
        <v>212</v>
      </c>
      <c r="V1023" s="2">
        <v>32</v>
      </c>
      <c r="W1023" s="2">
        <v>0</v>
      </c>
      <c r="X1023" s="2">
        <v>0</v>
      </c>
      <c r="Y1023" s="75">
        <v>26</v>
      </c>
      <c r="Z1023" s="2">
        <v>27</v>
      </c>
      <c r="AA1023" s="2">
        <v>0</v>
      </c>
      <c r="AB1023" s="2">
        <v>16</v>
      </c>
      <c r="AC1023" s="75">
        <v>62</v>
      </c>
      <c r="AD1023" s="2">
        <v>3934</v>
      </c>
      <c r="AE1023" s="3">
        <f t="shared" si="16"/>
        <v>0.12430096593797661</v>
      </c>
      <c r="AF1023" s="1">
        <v>0</v>
      </c>
      <c r="AG1023" s="1" t="s">
        <v>40</v>
      </c>
      <c r="AH1023" s="1" t="s">
        <v>45</v>
      </c>
      <c r="AI1023" s="1">
        <v>2.77</v>
      </c>
      <c r="AJ1023" s="1">
        <v>0</v>
      </c>
      <c r="AK1023" s="1" t="s">
        <v>46</v>
      </c>
      <c r="AL1023" s="1">
        <v>1</v>
      </c>
      <c r="AM1023" s="1">
        <v>1</v>
      </c>
      <c r="AN1023" s="1">
        <v>0</v>
      </c>
    </row>
    <row r="1024" spans="1:40" hidden="1" x14ac:dyDescent="0.25">
      <c r="A1024" s="1">
        <v>73854</v>
      </c>
      <c r="B1024" s="1" t="s">
        <v>997</v>
      </c>
      <c r="C1024" s="1">
        <v>73</v>
      </c>
      <c r="D1024" s="1" t="s">
        <v>956</v>
      </c>
      <c r="E1024" s="2">
        <v>884</v>
      </c>
      <c r="F1024" s="2">
        <v>6</v>
      </c>
      <c r="G1024" s="2">
        <v>0</v>
      </c>
      <c r="H1024" s="2">
        <v>0</v>
      </c>
      <c r="I1024" s="75">
        <v>0</v>
      </c>
      <c r="J1024">
        <v>14</v>
      </c>
      <c r="K1024">
        <v>0</v>
      </c>
      <c r="L1024">
        <v>0</v>
      </c>
      <c r="M1024">
        <v>0</v>
      </c>
      <c r="N1024">
        <v>50</v>
      </c>
      <c r="O1024">
        <v>0</v>
      </c>
      <c r="P1024">
        <v>0</v>
      </c>
      <c r="Q1024">
        <v>0</v>
      </c>
      <c r="R1024" s="2">
        <v>335</v>
      </c>
      <c r="S1024" s="2">
        <v>0</v>
      </c>
      <c r="T1024" s="2">
        <v>1</v>
      </c>
      <c r="U1024" s="75">
        <v>2</v>
      </c>
      <c r="V1024" s="2">
        <v>66</v>
      </c>
      <c r="W1024" s="2">
        <v>0</v>
      </c>
      <c r="X1024" s="2">
        <v>0</v>
      </c>
      <c r="Y1024" s="75">
        <v>0</v>
      </c>
      <c r="Z1024" s="2">
        <v>44</v>
      </c>
      <c r="AA1024" s="2">
        <v>0</v>
      </c>
      <c r="AB1024" s="2">
        <v>0</v>
      </c>
      <c r="AC1024" s="75">
        <v>0</v>
      </c>
      <c r="AD1024" s="2">
        <v>5545</v>
      </c>
      <c r="AE1024" s="3">
        <f t="shared" si="16"/>
        <v>0.1594229035166817</v>
      </c>
      <c r="AF1024" s="1">
        <v>0</v>
      </c>
      <c r="AG1024" s="1" t="s">
        <v>44</v>
      </c>
      <c r="AH1024" s="1" t="s">
        <v>45</v>
      </c>
      <c r="AI1024" s="1">
        <v>2.77</v>
      </c>
      <c r="AJ1024" s="1">
        <v>0</v>
      </c>
      <c r="AK1024" s="1" t="s">
        <v>46</v>
      </c>
      <c r="AL1024" s="1">
        <v>2</v>
      </c>
      <c r="AM1024" s="1">
        <v>1</v>
      </c>
      <c r="AN1024" s="1">
        <v>0</v>
      </c>
    </row>
    <row r="1025" spans="1:40" hidden="1" x14ac:dyDescent="0.25">
      <c r="A1025" s="1">
        <v>73861</v>
      </c>
      <c r="B1025" s="1" t="s">
        <v>998</v>
      </c>
      <c r="C1025" s="1">
        <v>73</v>
      </c>
      <c r="D1025" s="1" t="s">
        <v>956</v>
      </c>
      <c r="E1025" s="2">
        <v>1708</v>
      </c>
      <c r="F1025" s="2">
        <v>37</v>
      </c>
      <c r="G1025" s="2">
        <v>0</v>
      </c>
      <c r="H1025" s="2">
        <v>0</v>
      </c>
      <c r="I1025" s="75">
        <v>3</v>
      </c>
      <c r="J1025">
        <v>30</v>
      </c>
      <c r="K1025">
        <v>0</v>
      </c>
      <c r="L1025">
        <v>0</v>
      </c>
      <c r="M1025">
        <v>1</v>
      </c>
      <c r="N1025">
        <v>80</v>
      </c>
      <c r="O1025">
        <v>0</v>
      </c>
      <c r="P1025">
        <v>6</v>
      </c>
      <c r="Q1025">
        <v>4</v>
      </c>
      <c r="R1025" s="2">
        <v>624</v>
      </c>
      <c r="S1025" s="2">
        <v>0</v>
      </c>
      <c r="T1025" s="2">
        <v>8</v>
      </c>
      <c r="U1025" s="75">
        <v>27</v>
      </c>
      <c r="V1025" s="2">
        <v>148</v>
      </c>
      <c r="W1025" s="2">
        <v>0</v>
      </c>
      <c r="X1025" s="2">
        <v>4</v>
      </c>
      <c r="Y1025" s="75">
        <v>6</v>
      </c>
      <c r="Z1025" s="2">
        <v>95</v>
      </c>
      <c r="AA1025" s="2">
        <v>0</v>
      </c>
      <c r="AB1025" s="2">
        <v>7</v>
      </c>
      <c r="AC1025" s="75">
        <v>1</v>
      </c>
      <c r="AD1025" s="2">
        <v>13266</v>
      </c>
      <c r="AE1025" s="3">
        <f t="shared" si="16"/>
        <v>0.12875018845168099</v>
      </c>
      <c r="AF1025" s="1">
        <v>0</v>
      </c>
      <c r="AG1025" s="1" t="s">
        <v>40</v>
      </c>
      <c r="AH1025" s="1" t="s">
        <v>45</v>
      </c>
      <c r="AI1025" s="1">
        <v>2.77</v>
      </c>
      <c r="AJ1025" s="1">
        <v>0</v>
      </c>
      <c r="AK1025" s="1" t="s">
        <v>46</v>
      </c>
      <c r="AL1025" s="1">
        <v>1</v>
      </c>
      <c r="AM1025" s="1">
        <v>3</v>
      </c>
      <c r="AN1025" s="1">
        <v>0</v>
      </c>
    </row>
    <row r="1026" spans="1:40" hidden="1" x14ac:dyDescent="0.25">
      <c r="A1026" s="1">
        <v>73870</v>
      </c>
      <c r="B1026" s="1" t="s">
        <v>999</v>
      </c>
      <c r="C1026" s="1">
        <v>73</v>
      </c>
      <c r="D1026" s="1" t="s">
        <v>956</v>
      </c>
      <c r="E1026" s="2">
        <v>1678</v>
      </c>
      <c r="F1026" s="2">
        <v>23</v>
      </c>
      <c r="G1026" s="2">
        <v>0</v>
      </c>
      <c r="H1026" s="2">
        <v>0</v>
      </c>
      <c r="I1026" s="75">
        <v>0</v>
      </c>
      <c r="J1026">
        <v>16</v>
      </c>
      <c r="K1026">
        <v>0</v>
      </c>
      <c r="L1026">
        <v>0</v>
      </c>
      <c r="M1026">
        <v>0</v>
      </c>
      <c r="N1026">
        <v>112</v>
      </c>
      <c r="O1026">
        <v>1</v>
      </c>
      <c r="P1026">
        <v>0</v>
      </c>
      <c r="Q1026">
        <v>0</v>
      </c>
      <c r="R1026" s="2">
        <v>699</v>
      </c>
      <c r="S1026" s="2">
        <v>13</v>
      </c>
      <c r="T1026" s="2">
        <v>4</v>
      </c>
      <c r="U1026" s="75">
        <v>6</v>
      </c>
      <c r="V1026" s="2">
        <v>162</v>
      </c>
      <c r="W1026" s="2">
        <v>3</v>
      </c>
      <c r="X1026" s="2">
        <v>0</v>
      </c>
      <c r="Y1026" s="75">
        <v>0</v>
      </c>
      <c r="Z1026" s="2">
        <v>78</v>
      </c>
      <c r="AA1026" s="2">
        <v>0</v>
      </c>
      <c r="AB1026" s="2">
        <v>0</v>
      </c>
      <c r="AC1026" s="75">
        <v>4</v>
      </c>
      <c r="AD1026" s="2">
        <v>9801</v>
      </c>
      <c r="AE1026" s="3">
        <f t="shared" si="16"/>
        <v>0.17120701969186819</v>
      </c>
      <c r="AF1026" s="1">
        <v>0</v>
      </c>
      <c r="AG1026" s="1" t="s">
        <v>40</v>
      </c>
      <c r="AH1026" s="1" t="s">
        <v>45</v>
      </c>
      <c r="AI1026" s="1">
        <v>2.77</v>
      </c>
      <c r="AJ1026" s="1">
        <v>0</v>
      </c>
      <c r="AK1026" s="1" t="s">
        <v>46</v>
      </c>
      <c r="AL1026" s="1">
        <v>3</v>
      </c>
      <c r="AM1026" s="1">
        <v>1</v>
      </c>
      <c r="AN1026" s="1">
        <v>0</v>
      </c>
    </row>
    <row r="1027" spans="1:40" hidden="1" x14ac:dyDescent="0.25">
      <c r="A1027" s="1">
        <v>73873</v>
      </c>
      <c r="B1027" s="1" t="s">
        <v>1000</v>
      </c>
      <c r="C1027" s="1">
        <v>73</v>
      </c>
      <c r="D1027" s="1" t="s">
        <v>956</v>
      </c>
      <c r="E1027" s="2">
        <v>1089</v>
      </c>
      <c r="F1027" s="2">
        <v>18</v>
      </c>
      <c r="G1027" s="2">
        <v>0</v>
      </c>
      <c r="H1027" s="2">
        <v>0</v>
      </c>
      <c r="I1027" s="75">
        <v>0</v>
      </c>
      <c r="J1027">
        <v>13</v>
      </c>
      <c r="K1027">
        <v>0</v>
      </c>
      <c r="L1027">
        <v>0</v>
      </c>
      <c r="M1027">
        <v>0</v>
      </c>
      <c r="N1027">
        <v>31</v>
      </c>
      <c r="O1027">
        <v>3</v>
      </c>
      <c r="P1027">
        <v>2</v>
      </c>
      <c r="Q1027">
        <v>3</v>
      </c>
      <c r="R1027" s="2">
        <v>400</v>
      </c>
      <c r="S1027" s="2">
        <v>4</v>
      </c>
      <c r="T1027" s="2">
        <v>5</v>
      </c>
      <c r="U1027" s="75">
        <v>20</v>
      </c>
      <c r="V1027" s="2">
        <v>137</v>
      </c>
      <c r="W1027" s="2">
        <v>3</v>
      </c>
      <c r="X1027" s="2">
        <v>4</v>
      </c>
      <c r="Y1027" s="75">
        <v>9</v>
      </c>
      <c r="Z1027" s="2">
        <v>117</v>
      </c>
      <c r="AA1027" s="2">
        <v>0</v>
      </c>
      <c r="AB1027" s="2">
        <v>9</v>
      </c>
      <c r="AC1027" s="75">
        <v>6</v>
      </c>
      <c r="AD1027" s="2">
        <v>5228</v>
      </c>
      <c r="AE1027" s="3">
        <f t="shared" si="16"/>
        <v>0.20830145371078806</v>
      </c>
      <c r="AF1027" s="1">
        <v>0</v>
      </c>
      <c r="AG1027" s="1" t="s">
        <v>40</v>
      </c>
      <c r="AH1027" s="1" t="s">
        <v>45</v>
      </c>
      <c r="AI1027" s="1">
        <v>2.77</v>
      </c>
      <c r="AJ1027" s="1">
        <v>0</v>
      </c>
      <c r="AK1027" s="1" t="s">
        <v>46</v>
      </c>
      <c r="AL1027" s="1">
        <v>1</v>
      </c>
      <c r="AM1027" s="1">
        <v>1</v>
      </c>
      <c r="AN1027" s="1">
        <v>0</v>
      </c>
    </row>
    <row r="1028" spans="1:40" x14ac:dyDescent="0.25">
      <c r="A1028" s="1">
        <f>C1028</f>
        <v>73</v>
      </c>
      <c r="B1028" s="1" t="s">
        <v>171</v>
      </c>
      <c r="C1028" s="1">
        <f>C1027</f>
        <v>73</v>
      </c>
      <c r="D1028" s="1" t="str">
        <f>D1027</f>
        <v>Tolima</v>
      </c>
      <c r="E1028" s="2">
        <v>198356</v>
      </c>
      <c r="F1028" s="2">
        <v>3059</v>
      </c>
      <c r="G1028" s="2">
        <v>36</v>
      </c>
      <c r="H1028" s="2">
        <v>132</v>
      </c>
      <c r="I1028" s="2">
        <v>85</v>
      </c>
      <c r="J1028" s="2">
        <v>1792</v>
      </c>
      <c r="K1028" s="2">
        <v>0</v>
      </c>
      <c r="L1028" s="2">
        <v>121</v>
      </c>
      <c r="M1028" s="2">
        <v>22</v>
      </c>
      <c r="N1028" s="2">
        <v>11285</v>
      </c>
      <c r="O1028" s="2">
        <v>59</v>
      </c>
      <c r="P1028" s="2">
        <v>1819</v>
      </c>
      <c r="Q1028" s="2">
        <v>758</v>
      </c>
      <c r="R1028" s="2">
        <v>66311</v>
      </c>
      <c r="S1028" s="2">
        <v>351</v>
      </c>
      <c r="T1028" s="2">
        <v>6189</v>
      </c>
      <c r="U1028" s="2">
        <v>1900</v>
      </c>
      <c r="V1028" s="2">
        <v>16870</v>
      </c>
      <c r="W1028" s="2">
        <v>105</v>
      </c>
      <c r="X1028" s="2">
        <v>1186</v>
      </c>
      <c r="Y1028" s="2">
        <v>418</v>
      </c>
      <c r="Z1028" s="2">
        <v>13309</v>
      </c>
      <c r="AA1028" s="2">
        <v>39</v>
      </c>
      <c r="AB1028" s="2">
        <v>1394</v>
      </c>
      <c r="AC1028" s="2">
        <v>562</v>
      </c>
      <c r="AD1028" s="2">
        <v>2386992</v>
      </c>
      <c r="AE1028" s="3">
        <f t="shared" si="16"/>
        <v>8.3098728441486192E-2</v>
      </c>
      <c r="AF1028" s="1">
        <f>SUM(AF981:AF1027)</f>
        <v>0</v>
      </c>
      <c r="AG1028" s="1" t="s">
        <v>44</v>
      </c>
      <c r="AH1028" s="1" t="s">
        <v>41</v>
      </c>
      <c r="AI1028" s="1">
        <v>2.77</v>
      </c>
      <c r="AJ1028" s="1">
        <v>1</v>
      </c>
      <c r="AK1028" s="1" t="s">
        <v>172</v>
      </c>
      <c r="AL1028" s="1">
        <v>534</v>
      </c>
      <c r="AM1028" s="1">
        <v>737</v>
      </c>
      <c r="AN1028" s="1">
        <v>7</v>
      </c>
    </row>
    <row r="1029" spans="1:40" hidden="1" x14ac:dyDescent="0.25">
      <c r="A1029" s="1">
        <v>76001</v>
      </c>
      <c r="B1029" s="1" t="s">
        <v>1001</v>
      </c>
      <c r="C1029" s="1">
        <v>76</v>
      </c>
      <c r="D1029" s="1" t="s">
        <v>1002</v>
      </c>
      <c r="E1029" s="2">
        <v>188178</v>
      </c>
      <c r="F1029" s="2">
        <v>2825</v>
      </c>
      <c r="G1029" s="2">
        <v>4</v>
      </c>
      <c r="H1029" s="2">
        <v>130</v>
      </c>
      <c r="I1029" s="75">
        <v>1657</v>
      </c>
      <c r="J1029">
        <v>2533</v>
      </c>
      <c r="K1029">
        <v>0</v>
      </c>
      <c r="L1029">
        <v>109</v>
      </c>
      <c r="M1029">
        <v>1992</v>
      </c>
      <c r="N1029">
        <v>10586</v>
      </c>
      <c r="O1029">
        <v>3</v>
      </c>
      <c r="P1029">
        <v>1360</v>
      </c>
      <c r="Q1029">
        <v>24960</v>
      </c>
      <c r="R1029" s="2">
        <v>24503</v>
      </c>
      <c r="S1029" s="2">
        <v>19</v>
      </c>
      <c r="T1029" s="2">
        <v>2514</v>
      </c>
      <c r="U1029" s="75">
        <v>35105</v>
      </c>
      <c r="V1029" s="2">
        <v>9595</v>
      </c>
      <c r="W1029" s="2">
        <v>4</v>
      </c>
      <c r="X1029" s="2">
        <v>725</v>
      </c>
      <c r="Y1029" s="75">
        <v>10842</v>
      </c>
      <c r="Z1029" s="2">
        <v>6314</v>
      </c>
      <c r="AA1029" s="2">
        <v>5</v>
      </c>
      <c r="AB1029" s="2">
        <v>1038</v>
      </c>
      <c r="AC1029" s="75">
        <v>10981</v>
      </c>
      <c r="AD1029" s="2">
        <v>2283846</v>
      </c>
      <c r="AE1029" s="3">
        <f t="shared" si="16"/>
        <v>8.2395222795232259E-2</v>
      </c>
      <c r="AF1029" s="1">
        <v>1</v>
      </c>
      <c r="AG1029" s="1" t="s">
        <v>44</v>
      </c>
      <c r="AH1029" s="1" t="s">
        <v>45</v>
      </c>
      <c r="AI1029" s="1">
        <v>2.98</v>
      </c>
      <c r="AJ1029" s="1">
        <v>1</v>
      </c>
      <c r="AK1029" s="1" t="s">
        <v>42</v>
      </c>
      <c r="AL1029" s="1">
        <v>3871</v>
      </c>
      <c r="AM1029" s="1">
        <v>6997</v>
      </c>
      <c r="AN1029" s="1">
        <v>0</v>
      </c>
    </row>
    <row r="1030" spans="1:40" hidden="1" x14ac:dyDescent="0.25">
      <c r="A1030" s="1">
        <v>76020</v>
      </c>
      <c r="B1030" s="1" t="s">
        <v>1003</v>
      </c>
      <c r="C1030" s="1">
        <v>76</v>
      </c>
      <c r="D1030" s="1" t="s">
        <v>1002</v>
      </c>
      <c r="E1030" s="2">
        <v>1932</v>
      </c>
      <c r="F1030" s="2">
        <v>47</v>
      </c>
      <c r="G1030" s="2">
        <v>0</v>
      </c>
      <c r="H1030" s="2">
        <v>2</v>
      </c>
      <c r="I1030" s="75">
        <v>5</v>
      </c>
      <c r="J1030">
        <v>22</v>
      </c>
      <c r="K1030">
        <v>0</v>
      </c>
      <c r="L1030">
        <v>0</v>
      </c>
      <c r="M1030">
        <v>4</v>
      </c>
      <c r="N1030">
        <v>184</v>
      </c>
      <c r="O1030">
        <v>2</v>
      </c>
      <c r="P1030">
        <v>22</v>
      </c>
      <c r="Q1030">
        <v>47</v>
      </c>
      <c r="R1030" s="2">
        <v>529</v>
      </c>
      <c r="S1030" s="2">
        <v>3</v>
      </c>
      <c r="T1030" s="2">
        <v>52</v>
      </c>
      <c r="U1030" s="75">
        <v>72</v>
      </c>
      <c r="V1030" s="2">
        <v>184</v>
      </c>
      <c r="W1030" s="2">
        <v>0</v>
      </c>
      <c r="X1030" s="2">
        <v>16</v>
      </c>
      <c r="Y1030" s="75">
        <v>28</v>
      </c>
      <c r="Z1030" s="2">
        <v>195</v>
      </c>
      <c r="AA1030" s="2">
        <v>0</v>
      </c>
      <c r="AB1030" s="2">
        <v>35</v>
      </c>
      <c r="AC1030" s="75">
        <v>22</v>
      </c>
      <c r="AD1030" s="2">
        <v>14890</v>
      </c>
      <c r="AE1030" s="3">
        <f t="shared" si="16"/>
        <v>0.12975151108126259</v>
      </c>
      <c r="AF1030" s="1">
        <v>0</v>
      </c>
      <c r="AG1030" s="1" t="s">
        <v>40</v>
      </c>
      <c r="AH1030" s="1" t="s">
        <v>45</v>
      </c>
      <c r="AI1030" s="1">
        <v>2.98</v>
      </c>
      <c r="AJ1030" s="1">
        <v>0</v>
      </c>
      <c r="AK1030" s="1" t="s">
        <v>46</v>
      </c>
      <c r="AL1030" s="1">
        <v>4</v>
      </c>
      <c r="AM1030" s="1">
        <v>14</v>
      </c>
      <c r="AN1030" s="1">
        <v>0</v>
      </c>
    </row>
    <row r="1031" spans="1:40" hidden="1" x14ac:dyDescent="0.25">
      <c r="A1031" s="1">
        <v>76036</v>
      </c>
      <c r="B1031" s="1" t="s">
        <v>1004</v>
      </c>
      <c r="C1031" s="1">
        <v>76</v>
      </c>
      <c r="D1031" s="1" t="s">
        <v>1002</v>
      </c>
      <c r="E1031" s="2">
        <v>1215</v>
      </c>
      <c r="F1031" s="2">
        <v>36</v>
      </c>
      <c r="G1031" s="2">
        <v>0</v>
      </c>
      <c r="H1031" s="2">
        <v>0</v>
      </c>
      <c r="I1031" s="75">
        <v>0</v>
      </c>
      <c r="J1031">
        <v>22</v>
      </c>
      <c r="K1031">
        <v>0</v>
      </c>
      <c r="L1031">
        <v>0</v>
      </c>
      <c r="M1031">
        <v>1</v>
      </c>
      <c r="N1031">
        <v>79</v>
      </c>
      <c r="O1031">
        <v>0</v>
      </c>
      <c r="P1031">
        <v>4</v>
      </c>
      <c r="Q1031">
        <v>5</v>
      </c>
      <c r="R1031" s="2">
        <v>367</v>
      </c>
      <c r="S1031" s="2">
        <v>0</v>
      </c>
      <c r="T1031" s="2">
        <v>17</v>
      </c>
      <c r="U1031" s="75">
        <v>40</v>
      </c>
      <c r="V1031" s="2">
        <v>83</v>
      </c>
      <c r="W1031" s="2">
        <v>0</v>
      </c>
      <c r="X1031" s="2">
        <v>9</v>
      </c>
      <c r="Y1031" s="75">
        <v>12</v>
      </c>
      <c r="Z1031" s="2">
        <v>156</v>
      </c>
      <c r="AA1031" s="2">
        <v>0</v>
      </c>
      <c r="AB1031" s="2">
        <v>2</v>
      </c>
      <c r="AC1031" s="75">
        <v>12</v>
      </c>
      <c r="AD1031" s="2">
        <v>23029</v>
      </c>
      <c r="AE1031" s="3">
        <f t="shared" si="16"/>
        <v>5.2759564027964743E-2</v>
      </c>
      <c r="AF1031" s="1">
        <v>0</v>
      </c>
      <c r="AG1031" s="1" t="s">
        <v>40</v>
      </c>
      <c r="AH1031" s="1" t="s">
        <v>45</v>
      </c>
      <c r="AI1031" s="1">
        <v>2.98</v>
      </c>
      <c r="AJ1031" s="1">
        <v>0</v>
      </c>
      <c r="AK1031" s="1" t="s">
        <v>46</v>
      </c>
      <c r="AL1031" s="1">
        <v>1</v>
      </c>
      <c r="AM1031" s="1">
        <v>3</v>
      </c>
      <c r="AN1031" s="1">
        <v>0</v>
      </c>
    </row>
    <row r="1032" spans="1:40" hidden="1" x14ac:dyDescent="0.25">
      <c r="A1032" s="1">
        <v>76041</v>
      </c>
      <c r="B1032" s="1" t="s">
        <v>1005</v>
      </c>
      <c r="C1032" s="1">
        <v>76</v>
      </c>
      <c r="D1032" s="1" t="s">
        <v>1002</v>
      </c>
      <c r="E1032" s="2">
        <v>1419</v>
      </c>
      <c r="F1032" s="2">
        <v>28</v>
      </c>
      <c r="G1032" s="2">
        <v>0</v>
      </c>
      <c r="H1032" s="2">
        <v>1</v>
      </c>
      <c r="I1032" s="75">
        <v>1</v>
      </c>
      <c r="J1032">
        <v>27</v>
      </c>
      <c r="K1032">
        <v>0</v>
      </c>
      <c r="L1032">
        <v>6</v>
      </c>
      <c r="M1032">
        <v>0</v>
      </c>
      <c r="N1032">
        <v>52</v>
      </c>
      <c r="O1032">
        <v>0</v>
      </c>
      <c r="P1032">
        <v>20</v>
      </c>
      <c r="Q1032">
        <v>19</v>
      </c>
      <c r="R1032" s="2">
        <v>471</v>
      </c>
      <c r="S1032" s="2">
        <v>0</v>
      </c>
      <c r="T1032" s="2">
        <v>64</v>
      </c>
      <c r="U1032" s="75">
        <v>36</v>
      </c>
      <c r="V1032" s="2">
        <v>200</v>
      </c>
      <c r="W1032" s="2">
        <v>0</v>
      </c>
      <c r="X1032" s="2">
        <v>14</v>
      </c>
      <c r="Y1032" s="75">
        <v>13</v>
      </c>
      <c r="Z1032" s="2">
        <v>142</v>
      </c>
      <c r="AA1032" s="2">
        <v>0</v>
      </c>
      <c r="AB1032" s="2">
        <v>13</v>
      </c>
      <c r="AC1032" s="75">
        <v>23</v>
      </c>
      <c r="AD1032" s="2">
        <v>18345</v>
      </c>
      <c r="AE1032" s="3">
        <f t="shared" si="16"/>
        <v>7.7350776778413732E-2</v>
      </c>
      <c r="AF1032" s="1">
        <v>0</v>
      </c>
      <c r="AG1032" s="1" t="s">
        <v>40</v>
      </c>
      <c r="AH1032" s="1" t="s">
        <v>45</v>
      </c>
      <c r="AI1032" s="1">
        <v>2.98</v>
      </c>
      <c r="AJ1032" s="1">
        <v>0</v>
      </c>
      <c r="AK1032" s="1" t="s">
        <v>46</v>
      </c>
      <c r="AL1032" s="1">
        <v>7</v>
      </c>
      <c r="AM1032" s="1">
        <v>15</v>
      </c>
      <c r="AN1032" s="1">
        <v>0</v>
      </c>
    </row>
    <row r="1033" spans="1:40" hidden="1" x14ac:dyDescent="0.25">
      <c r="A1033" s="1">
        <v>76054</v>
      </c>
      <c r="B1033" s="1" t="s">
        <v>60</v>
      </c>
      <c r="C1033" s="1">
        <v>76</v>
      </c>
      <c r="D1033" s="1" t="s">
        <v>1002</v>
      </c>
      <c r="E1033" s="2">
        <v>2733</v>
      </c>
      <c r="F1033" s="2">
        <v>101</v>
      </c>
      <c r="G1033" s="2">
        <v>0</v>
      </c>
      <c r="H1033" s="2">
        <v>5</v>
      </c>
      <c r="I1033" s="75">
        <v>2</v>
      </c>
      <c r="J1033">
        <v>111</v>
      </c>
      <c r="K1033">
        <v>0</v>
      </c>
      <c r="L1033">
        <v>6</v>
      </c>
      <c r="M1033">
        <v>3</v>
      </c>
      <c r="N1033">
        <v>1564</v>
      </c>
      <c r="O1033">
        <v>0</v>
      </c>
      <c r="P1033">
        <v>78</v>
      </c>
      <c r="Q1033">
        <v>55</v>
      </c>
      <c r="R1033" s="2">
        <v>1435</v>
      </c>
      <c r="S1033" s="2">
        <v>0</v>
      </c>
      <c r="T1033" s="2">
        <v>86</v>
      </c>
      <c r="U1033" s="75">
        <v>56</v>
      </c>
      <c r="V1033" s="2">
        <v>252</v>
      </c>
      <c r="W1033" s="2">
        <v>0</v>
      </c>
      <c r="X1033" s="2">
        <v>32</v>
      </c>
      <c r="Y1033" s="75">
        <v>24</v>
      </c>
      <c r="Z1033" s="2">
        <v>91</v>
      </c>
      <c r="AA1033" s="2">
        <v>0</v>
      </c>
      <c r="AB1033" s="2">
        <v>7</v>
      </c>
      <c r="AC1033" s="75">
        <v>10</v>
      </c>
      <c r="AD1033" s="2">
        <v>5550</v>
      </c>
      <c r="AE1033" s="3">
        <f t="shared" si="16"/>
        <v>0.49243243243243245</v>
      </c>
      <c r="AF1033" s="1">
        <v>0</v>
      </c>
      <c r="AG1033" s="1" t="s">
        <v>40</v>
      </c>
      <c r="AH1033" s="1" t="s">
        <v>45</v>
      </c>
      <c r="AI1033" s="1">
        <v>2.98</v>
      </c>
      <c r="AJ1033" s="1">
        <v>0</v>
      </c>
      <c r="AK1033" s="1" t="s">
        <v>46</v>
      </c>
      <c r="AL1033" s="1">
        <v>14</v>
      </c>
      <c r="AM1033" s="1">
        <v>12</v>
      </c>
      <c r="AN1033" s="1">
        <v>0</v>
      </c>
    </row>
    <row r="1034" spans="1:40" hidden="1" x14ac:dyDescent="0.25">
      <c r="A1034" s="1">
        <v>76100</v>
      </c>
      <c r="B1034" s="1" t="s">
        <v>198</v>
      </c>
      <c r="C1034" s="1">
        <v>76</v>
      </c>
      <c r="D1034" s="1" t="s">
        <v>1002</v>
      </c>
      <c r="E1034" s="2">
        <v>1643</v>
      </c>
      <c r="F1034" s="2">
        <v>24</v>
      </c>
      <c r="G1034" s="2">
        <v>0</v>
      </c>
      <c r="H1034" s="2">
        <v>41</v>
      </c>
      <c r="I1034" s="75">
        <v>2</v>
      </c>
      <c r="J1034">
        <v>17</v>
      </c>
      <c r="K1034">
        <v>0</v>
      </c>
      <c r="L1034">
        <v>50</v>
      </c>
      <c r="M1034">
        <v>3</v>
      </c>
      <c r="N1034">
        <v>163</v>
      </c>
      <c r="O1034">
        <v>0</v>
      </c>
      <c r="P1034">
        <v>94</v>
      </c>
      <c r="Q1034">
        <v>16</v>
      </c>
      <c r="R1034" s="2">
        <v>417</v>
      </c>
      <c r="S1034" s="2">
        <v>0</v>
      </c>
      <c r="T1034" s="2">
        <v>115</v>
      </c>
      <c r="U1034" s="75">
        <v>44</v>
      </c>
      <c r="V1034" s="2">
        <v>124</v>
      </c>
      <c r="W1034" s="2">
        <v>0</v>
      </c>
      <c r="X1034" s="2">
        <v>18</v>
      </c>
      <c r="Y1034" s="75">
        <v>7</v>
      </c>
      <c r="Z1034" s="2">
        <v>144</v>
      </c>
      <c r="AA1034" s="2">
        <v>0</v>
      </c>
      <c r="AB1034" s="2">
        <v>22</v>
      </c>
      <c r="AC1034" s="75">
        <v>19</v>
      </c>
      <c r="AD1034" s="2">
        <v>16472</v>
      </c>
      <c r="AE1034" s="3">
        <f t="shared" si="16"/>
        <v>9.9745021855269553E-2</v>
      </c>
      <c r="AF1034" s="1">
        <v>0</v>
      </c>
      <c r="AG1034" s="1" t="s">
        <v>44</v>
      </c>
      <c r="AH1034" s="1" t="s">
        <v>45</v>
      </c>
      <c r="AI1034" s="1">
        <v>2.98</v>
      </c>
      <c r="AJ1034" s="1">
        <v>0</v>
      </c>
      <c r="AK1034" s="1" t="s">
        <v>46</v>
      </c>
      <c r="AL1034" s="1">
        <v>27</v>
      </c>
      <c r="AM1034" s="1">
        <v>27</v>
      </c>
      <c r="AN1034" s="1">
        <v>0</v>
      </c>
    </row>
    <row r="1035" spans="1:40" hidden="1" x14ac:dyDescent="0.25">
      <c r="A1035" s="1">
        <v>76109</v>
      </c>
      <c r="B1035" s="1" t="s">
        <v>1006</v>
      </c>
      <c r="C1035" s="1">
        <v>76</v>
      </c>
      <c r="D1035" s="1" t="s">
        <v>1002</v>
      </c>
      <c r="E1035" s="2">
        <v>162079</v>
      </c>
      <c r="F1035" s="2">
        <v>3163</v>
      </c>
      <c r="G1035" s="2">
        <v>4</v>
      </c>
      <c r="H1035" s="2">
        <v>162</v>
      </c>
      <c r="I1035" s="75">
        <v>3270</v>
      </c>
      <c r="J1035">
        <v>2247</v>
      </c>
      <c r="K1035">
        <v>0</v>
      </c>
      <c r="L1035">
        <v>130</v>
      </c>
      <c r="M1035">
        <v>2859</v>
      </c>
      <c r="N1035">
        <v>16204</v>
      </c>
      <c r="O1035">
        <v>6</v>
      </c>
      <c r="P1035">
        <v>2253</v>
      </c>
      <c r="Q1035">
        <v>41635</v>
      </c>
      <c r="R1035" s="2">
        <v>28230</v>
      </c>
      <c r="S1035" s="2">
        <v>11</v>
      </c>
      <c r="T1035" s="2">
        <v>2720</v>
      </c>
      <c r="U1035" s="75">
        <v>70362</v>
      </c>
      <c r="V1035" s="2">
        <v>7130</v>
      </c>
      <c r="W1035" s="2">
        <v>1</v>
      </c>
      <c r="X1035" s="2">
        <v>483</v>
      </c>
      <c r="Y1035" s="75">
        <v>12931</v>
      </c>
      <c r="Z1035" s="2">
        <v>6455</v>
      </c>
      <c r="AA1035" s="2">
        <v>3</v>
      </c>
      <c r="AB1035" s="2">
        <v>773</v>
      </c>
      <c r="AC1035" s="75">
        <v>22829</v>
      </c>
      <c r="AD1035" s="2">
        <v>324130</v>
      </c>
      <c r="AE1035" s="3">
        <f t="shared" si="16"/>
        <v>0.50004319254620055</v>
      </c>
      <c r="AF1035" s="1">
        <v>1</v>
      </c>
      <c r="AG1035" s="1" t="s">
        <v>44</v>
      </c>
      <c r="AH1035" s="1" t="s">
        <v>41</v>
      </c>
      <c r="AI1035" s="1">
        <v>2.98</v>
      </c>
      <c r="AJ1035" s="1">
        <v>1</v>
      </c>
      <c r="AK1035" s="1" t="s">
        <v>42</v>
      </c>
      <c r="AL1035" s="1">
        <v>1837</v>
      </c>
      <c r="AM1035" s="1">
        <v>8267</v>
      </c>
      <c r="AN1035" s="1">
        <v>0</v>
      </c>
    </row>
    <row r="1036" spans="1:40" hidden="1" x14ac:dyDescent="0.25">
      <c r="A1036" s="1">
        <v>76111</v>
      </c>
      <c r="B1036" s="1" t="s">
        <v>1007</v>
      </c>
      <c r="C1036" s="1">
        <v>76</v>
      </c>
      <c r="D1036" s="1" t="s">
        <v>1002</v>
      </c>
      <c r="E1036" s="2">
        <v>10373</v>
      </c>
      <c r="F1036" s="2">
        <v>191</v>
      </c>
      <c r="G1036" s="2">
        <v>0</v>
      </c>
      <c r="H1036" s="2">
        <v>3</v>
      </c>
      <c r="I1036" s="75">
        <v>31</v>
      </c>
      <c r="J1036">
        <v>91</v>
      </c>
      <c r="K1036">
        <v>0</v>
      </c>
      <c r="L1036">
        <v>5</v>
      </c>
      <c r="M1036">
        <v>11</v>
      </c>
      <c r="N1036">
        <v>205</v>
      </c>
      <c r="O1036">
        <v>0</v>
      </c>
      <c r="P1036">
        <v>17</v>
      </c>
      <c r="Q1036">
        <v>105</v>
      </c>
      <c r="R1036" s="2">
        <v>1321</v>
      </c>
      <c r="S1036" s="2">
        <v>0</v>
      </c>
      <c r="T1036" s="2">
        <v>61</v>
      </c>
      <c r="U1036" s="75">
        <v>235</v>
      </c>
      <c r="V1036" s="2">
        <v>493</v>
      </c>
      <c r="W1036" s="2">
        <v>0</v>
      </c>
      <c r="X1036" s="2">
        <v>22</v>
      </c>
      <c r="Y1036" s="75">
        <v>93</v>
      </c>
      <c r="Z1036" s="2">
        <v>456</v>
      </c>
      <c r="AA1036" s="2">
        <v>0</v>
      </c>
      <c r="AB1036" s="2">
        <v>23</v>
      </c>
      <c r="AC1036" s="75">
        <v>101</v>
      </c>
      <c r="AD1036" s="2">
        <v>133690</v>
      </c>
      <c r="AE1036" s="3">
        <f t="shared" si="16"/>
        <v>7.7589946892063735E-2</v>
      </c>
      <c r="AF1036" s="1">
        <v>0</v>
      </c>
      <c r="AG1036" s="1" t="s">
        <v>44</v>
      </c>
      <c r="AH1036" s="1" t="s">
        <v>45</v>
      </c>
      <c r="AI1036" s="1">
        <v>2.98</v>
      </c>
      <c r="AJ1036" s="1">
        <v>1</v>
      </c>
      <c r="AK1036" s="1" t="s">
        <v>42</v>
      </c>
      <c r="AL1036" s="1">
        <v>100</v>
      </c>
      <c r="AM1036" s="1">
        <v>103</v>
      </c>
      <c r="AN1036" s="1">
        <v>1</v>
      </c>
    </row>
    <row r="1037" spans="1:40" hidden="1" x14ac:dyDescent="0.25">
      <c r="A1037" s="1">
        <v>76113</v>
      </c>
      <c r="B1037" s="1" t="s">
        <v>1008</v>
      </c>
      <c r="C1037" s="1">
        <v>76</v>
      </c>
      <c r="D1037" s="1" t="s">
        <v>1002</v>
      </c>
      <c r="E1037" s="2">
        <v>5671</v>
      </c>
      <c r="F1037" s="2">
        <v>116</v>
      </c>
      <c r="G1037" s="2">
        <v>0</v>
      </c>
      <c r="H1037" s="2">
        <v>3</v>
      </c>
      <c r="I1037" s="75">
        <v>14</v>
      </c>
      <c r="J1037">
        <v>80</v>
      </c>
      <c r="K1037">
        <v>0</v>
      </c>
      <c r="L1037">
        <v>2</v>
      </c>
      <c r="M1037">
        <v>8</v>
      </c>
      <c r="N1037">
        <v>337</v>
      </c>
      <c r="O1037">
        <v>0</v>
      </c>
      <c r="P1037">
        <v>83</v>
      </c>
      <c r="Q1037">
        <v>54</v>
      </c>
      <c r="R1037" s="2">
        <v>1317</v>
      </c>
      <c r="S1037" s="2">
        <v>0</v>
      </c>
      <c r="T1037" s="2">
        <v>150</v>
      </c>
      <c r="U1037" s="75">
        <v>146</v>
      </c>
      <c r="V1037" s="2">
        <v>387</v>
      </c>
      <c r="W1037" s="2">
        <v>0</v>
      </c>
      <c r="X1037" s="2">
        <v>19</v>
      </c>
      <c r="Y1037" s="75">
        <v>25</v>
      </c>
      <c r="Z1037" s="2">
        <v>311</v>
      </c>
      <c r="AA1037" s="2">
        <v>0</v>
      </c>
      <c r="AB1037" s="2">
        <v>36</v>
      </c>
      <c r="AC1037" s="75">
        <v>31</v>
      </c>
      <c r="AD1037" s="2">
        <v>26121</v>
      </c>
      <c r="AE1037" s="3">
        <f t="shared" si="16"/>
        <v>0.21710501129359519</v>
      </c>
      <c r="AF1037" s="1">
        <v>0</v>
      </c>
      <c r="AG1037" s="1" t="s">
        <v>44</v>
      </c>
      <c r="AH1037" s="1" t="s">
        <v>41</v>
      </c>
      <c r="AI1037" s="1">
        <v>2.98</v>
      </c>
      <c r="AJ1037" s="1">
        <v>0</v>
      </c>
      <c r="AK1037" s="1" t="s">
        <v>46</v>
      </c>
      <c r="AL1037" s="1">
        <v>26</v>
      </c>
      <c r="AM1037" s="1">
        <v>41</v>
      </c>
      <c r="AN1037" s="1">
        <v>0</v>
      </c>
    </row>
    <row r="1038" spans="1:40" hidden="1" x14ac:dyDescent="0.25">
      <c r="A1038" s="1">
        <v>76122</v>
      </c>
      <c r="B1038" s="1" t="s">
        <v>1009</v>
      </c>
      <c r="C1038" s="1">
        <v>76</v>
      </c>
      <c r="D1038" s="1" t="s">
        <v>1002</v>
      </c>
      <c r="E1038" s="2">
        <v>2713</v>
      </c>
      <c r="F1038" s="2">
        <v>50</v>
      </c>
      <c r="G1038" s="2">
        <v>0</v>
      </c>
      <c r="H1038" s="2">
        <v>0</v>
      </c>
      <c r="I1038" s="75">
        <v>4</v>
      </c>
      <c r="J1038">
        <v>32</v>
      </c>
      <c r="K1038">
        <v>0</v>
      </c>
      <c r="L1038">
        <v>3</v>
      </c>
      <c r="M1038">
        <v>2</v>
      </c>
      <c r="N1038">
        <v>87</v>
      </c>
      <c r="O1038">
        <v>0</v>
      </c>
      <c r="P1038">
        <v>22</v>
      </c>
      <c r="Q1038">
        <v>7</v>
      </c>
      <c r="R1038" s="2">
        <v>510</v>
      </c>
      <c r="S1038" s="2">
        <v>0</v>
      </c>
      <c r="T1038" s="2">
        <v>57</v>
      </c>
      <c r="U1038" s="75">
        <v>28</v>
      </c>
      <c r="V1038" s="2">
        <v>141</v>
      </c>
      <c r="W1038" s="2">
        <v>0</v>
      </c>
      <c r="X1038" s="2">
        <v>9</v>
      </c>
      <c r="Y1038" s="75">
        <v>8</v>
      </c>
      <c r="Z1038" s="2">
        <v>169</v>
      </c>
      <c r="AA1038" s="2">
        <v>0</v>
      </c>
      <c r="AB1038" s="2">
        <v>40</v>
      </c>
      <c r="AC1038" s="75">
        <v>8</v>
      </c>
      <c r="AD1038" s="2">
        <v>29596</v>
      </c>
      <c r="AE1038" s="3">
        <f t="shared" si="16"/>
        <v>9.1667792944992568E-2</v>
      </c>
      <c r="AF1038" s="1">
        <v>0</v>
      </c>
      <c r="AG1038" s="1" t="s">
        <v>40</v>
      </c>
      <c r="AH1038" s="1" t="s">
        <v>45</v>
      </c>
      <c r="AI1038" s="1">
        <v>2.98</v>
      </c>
      <c r="AJ1038" s="1">
        <v>0</v>
      </c>
      <c r="AK1038" s="1" t="s">
        <v>46</v>
      </c>
      <c r="AL1038" s="1">
        <v>4</v>
      </c>
      <c r="AM1038" s="1">
        <v>12</v>
      </c>
      <c r="AN1038" s="1">
        <v>0</v>
      </c>
    </row>
    <row r="1039" spans="1:40" hidden="1" x14ac:dyDescent="0.25">
      <c r="A1039" s="1">
        <v>76126</v>
      </c>
      <c r="B1039" s="1" t="s">
        <v>1010</v>
      </c>
      <c r="C1039" s="1">
        <v>76</v>
      </c>
      <c r="D1039" s="1" t="s">
        <v>1002</v>
      </c>
      <c r="E1039" s="2">
        <v>2772</v>
      </c>
      <c r="F1039" s="2">
        <v>39</v>
      </c>
      <c r="G1039" s="2">
        <v>0</v>
      </c>
      <c r="H1039" s="2">
        <v>2</v>
      </c>
      <c r="I1039" s="75">
        <v>4</v>
      </c>
      <c r="J1039">
        <v>31</v>
      </c>
      <c r="K1039">
        <v>0</v>
      </c>
      <c r="L1039">
        <v>2</v>
      </c>
      <c r="M1039">
        <v>5</v>
      </c>
      <c r="N1039">
        <v>168</v>
      </c>
      <c r="O1039">
        <v>0</v>
      </c>
      <c r="P1039">
        <v>26</v>
      </c>
      <c r="Q1039">
        <v>59</v>
      </c>
      <c r="R1039" s="2">
        <v>629</v>
      </c>
      <c r="S1039" s="2">
        <v>0</v>
      </c>
      <c r="T1039" s="2">
        <v>92</v>
      </c>
      <c r="U1039" s="75">
        <v>108</v>
      </c>
      <c r="V1039" s="2">
        <v>202</v>
      </c>
      <c r="W1039" s="2">
        <v>0</v>
      </c>
      <c r="X1039" s="2">
        <v>20</v>
      </c>
      <c r="Y1039" s="75">
        <v>26</v>
      </c>
      <c r="Z1039" s="2">
        <v>370</v>
      </c>
      <c r="AA1039" s="2">
        <v>0</v>
      </c>
      <c r="AB1039" s="2">
        <v>51</v>
      </c>
      <c r="AC1039" s="75">
        <v>25</v>
      </c>
      <c r="AD1039" s="2">
        <v>19420</v>
      </c>
      <c r="AE1039" s="3">
        <f t="shared" si="16"/>
        <v>0.14273944387229659</v>
      </c>
      <c r="AF1039" s="1">
        <v>0</v>
      </c>
      <c r="AG1039" s="1" t="s">
        <v>40</v>
      </c>
      <c r="AH1039" s="1" t="s">
        <v>45</v>
      </c>
      <c r="AI1039" s="1">
        <v>2.98</v>
      </c>
      <c r="AJ1039" s="1">
        <v>0</v>
      </c>
      <c r="AK1039" s="1" t="s">
        <v>46</v>
      </c>
      <c r="AL1039" s="1">
        <v>23</v>
      </c>
      <c r="AM1039" s="1">
        <v>16</v>
      </c>
      <c r="AN1039" s="1">
        <v>0</v>
      </c>
    </row>
    <row r="1040" spans="1:40" hidden="1" x14ac:dyDescent="0.25">
      <c r="A1040" s="1">
        <v>76130</v>
      </c>
      <c r="B1040" s="1" t="s">
        <v>177</v>
      </c>
      <c r="C1040" s="1">
        <v>76</v>
      </c>
      <c r="D1040" s="1" t="s">
        <v>1002</v>
      </c>
      <c r="E1040" s="2">
        <v>7441</v>
      </c>
      <c r="F1040" s="2">
        <v>110</v>
      </c>
      <c r="G1040" s="2">
        <v>0</v>
      </c>
      <c r="H1040" s="2">
        <v>2</v>
      </c>
      <c r="I1040" s="75">
        <v>34</v>
      </c>
      <c r="J1040">
        <v>95</v>
      </c>
      <c r="K1040">
        <v>1</v>
      </c>
      <c r="L1040">
        <v>2</v>
      </c>
      <c r="M1040">
        <v>50</v>
      </c>
      <c r="N1040">
        <v>313</v>
      </c>
      <c r="O1040">
        <v>3</v>
      </c>
      <c r="P1040">
        <v>46</v>
      </c>
      <c r="Q1040">
        <v>520</v>
      </c>
      <c r="R1040" s="2">
        <v>1100</v>
      </c>
      <c r="S1040" s="2">
        <v>1</v>
      </c>
      <c r="T1040" s="2">
        <v>104</v>
      </c>
      <c r="U1040" s="75">
        <v>957</v>
      </c>
      <c r="V1040" s="2">
        <v>329</v>
      </c>
      <c r="W1040" s="2">
        <v>0</v>
      </c>
      <c r="X1040" s="2">
        <v>25</v>
      </c>
      <c r="Y1040" s="75">
        <v>292</v>
      </c>
      <c r="Z1040" s="2">
        <v>401</v>
      </c>
      <c r="AA1040" s="2">
        <v>0</v>
      </c>
      <c r="AB1040" s="2">
        <v>47</v>
      </c>
      <c r="AC1040" s="75">
        <v>383</v>
      </c>
      <c r="AD1040" s="2">
        <v>94103</v>
      </c>
      <c r="AE1040" s="3">
        <f t="shared" si="16"/>
        <v>7.9072930724844059E-2</v>
      </c>
      <c r="AF1040" s="1">
        <v>0</v>
      </c>
      <c r="AG1040" s="1" t="s">
        <v>40</v>
      </c>
      <c r="AH1040" s="1" t="s">
        <v>45</v>
      </c>
      <c r="AI1040" s="1">
        <v>2.98</v>
      </c>
      <c r="AJ1040" s="1">
        <v>0</v>
      </c>
      <c r="AK1040" s="1" t="s">
        <v>46</v>
      </c>
      <c r="AL1040" s="1">
        <v>44</v>
      </c>
      <c r="AM1040" s="1">
        <v>63</v>
      </c>
      <c r="AN1040" s="1">
        <v>0</v>
      </c>
    </row>
    <row r="1041" spans="1:40" hidden="1" x14ac:dyDescent="0.25">
      <c r="A1041" s="1">
        <v>76147</v>
      </c>
      <c r="B1041" s="1" t="s">
        <v>1011</v>
      </c>
      <c r="C1041" s="1">
        <v>76</v>
      </c>
      <c r="D1041" s="1" t="s">
        <v>1002</v>
      </c>
      <c r="E1041" s="2">
        <v>7092</v>
      </c>
      <c r="F1041" s="2">
        <v>129</v>
      </c>
      <c r="G1041" s="2">
        <v>0</v>
      </c>
      <c r="H1041" s="2">
        <v>2</v>
      </c>
      <c r="I1041" s="75">
        <v>18</v>
      </c>
      <c r="J1041">
        <v>107</v>
      </c>
      <c r="K1041">
        <v>0</v>
      </c>
      <c r="L1041">
        <v>2</v>
      </c>
      <c r="M1041">
        <v>10</v>
      </c>
      <c r="N1041">
        <v>378</v>
      </c>
      <c r="O1041">
        <v>0</v>
      </c>
      <c r="P1041">
        <v>42</v>
      </c>
      <c r="Q1041">
        <v>170</v>
      </c>
      <c r="R1041" s="2">
        <v>1302</v>
      </c>
      <c r="S1041" s="2">
        <v>2</v>
      </c>
      <c r="T1041" s="2">
        <v>56</v>
      </c>
      <c r="U1041" s="75">
        <v>334</v>
      </c>
      <c r="V1041" s="2">
        <v>455</v>
      </c>
      <c r="W1041" s="2">
        <v>0</v>
      </c>
      <c r="X1041" s="2">
        <v>10</v>
      </c>
      <c r="Y1041" s="75">
        <v>97</v>
      </c>
      <c r="Z1041" s="2">
        <v>321</v>
      </c>
      <c r="AA1041" s="2">
        <v>1</v>
      </c>
      <c r="AB1041" s="2">
        <v>6</v>
      </c>
      <c r="AC1041" s="75">
        <v>69</v>
      </c>
      <c r="AD1041" s="2">
        <v>143281</v>
      </c>
      <c r="AE1041" s="3">
        <f t="shared" si="16"/>
        <v>4.9497141979746091E-2</v>
      </c>
      <c r="AF1041" s="1">
        <v>0</v>
      </c>
      <c r="AG1041" s="1" t="s">
        <v>40</v>
      </c>
      <c r="AH1041" s="1" t="s">
        <v>41</v>
      </c>
      <c r="AI1041" s="1">
        <v>2.98</v>
      </c>
      <c r="AJ1041" s="1">
        <v>1</v>
      </c>
      <c r="AK1041" s="1" t="s">
        <v>42</v>
      </c>
      <c r="AL1041" s="1">
        <v>33</v>
      </c>
      <c r="AM1041" s="1">
        <v>59</v>
      </c>
      <c r="AN1041" s="1">
        <v>1</v>
      </c>
    </row>
    <row r="1042" spans="1:40" hidden="1" x14ac:dyDescent="0.25">
      <c r="A1042" s="1">
        <v>76233</v>
      </c>
      <c r="B1042" s="1" t="s">
        <v>1012</v>
      </c>
      <c r="C1042" s="1">
        <v>76</v>
      </c>
      <c r="D1042" s="1" t="s">
        <v>1002</v>
      </c>
      <c r="E1042" s="2">
        <v>9512</v>
      </c>
      <c r="F1042" s="2">
        <v>188</v>
      </c>
      <c r="G1042" s="2">
        <v>0</v>
      </c>
      <c r="H1042" s="2">
        <v>10</v>
      </c>
      <c r="I1042" s="75">
        <v>42</v>
      </c>
      <c r="J1042">
        <v>116</v>
      </c>
      <c r="K1042">
        <v>0</v>
      </c>
      <c r="L1042">
        <v>7</v>
      </c>
      <c r="M1042">
        <v>11</v>
      </c>
      <c r="N1042">
        <v>623</v>
      </c>
      <c r="O1042">
        <v>0</v>
      </c>
      <c r="P1042">
        <v>119</v>
      </c>
      <c r="Q1042">
        <v>261</v>
      </c>
      <c r="R1042" s="2">
        <v>2803</v>
      </c>
      <c r="S1042" s="2">
        <v>0</v>
      </c>
      <c r="T1042" s="2">
        <v>277</v>
      </c>
      <c r="U1042" s="75">
        <v>693</v>
      </c>
      <c r="V1042" s="2">
        <v>613</v>
      </c>
      <c r="W1042" s="2">
        <v>0</v>
      </c>
      <c r="X1042" s="2">
        <v>47</v>
      </c>
      <c r="Y1042" s="75">
        <v>142</v>
      </c>
      <c r="Z1042" s="2">
        <v>740</v>
      </c>
      <c r="AA1042" s="2">
        <v>0</v>
      </c>
      <c r="AB1042" s="2">
        <v>78</v>
      </c>
      <c r="AC1042" s="75">
        <v>252</v>
      </c>
      <c r="AD1042" s="2">
        <v>49793</v>
      </c>
      <c r="AE1042" s="3">
        <f t="shared" si="16"/>
        <v>0.19103086779266162</v>
      </c>
      <c r="AF1042" s="1">
        <v>0</v>
      </c>
      <c r="AG1042" s="1" t="s">
        <v>44</v>
      </c>
      <c r="AH1042" s="1" t="s">
        <v>41</v>
      </c>
      <c r="AI1042" s="1">
        <v>2.98</v>
      </c>
      <c r="AJ1042" s="1">
        <v>0</v>
      </c>
      <c r="AK1042" s="1" t="s">
        <v>46</v>
      </c>
      <c r="AL1042" s="1">
        <v>127</v>
      </c>
      <c r="AM1042" s="1">
        <v>111</v>
      </c>
      <c r="AN1042" s="1">
        <v>0</v>
      </c>
    </row>
    <row r="1043" spans="1:40" hidden="1" x14ac:dyDescent="0.25">
      <c r="A1043" s="1">
        <v>76243</v>
      </c>
      <c r="B1043" s="1" t="s">
        <v>1013</v>
      </c>
      <c r="C1043" s="1">
        <v>76</v>
      </c>
      <c r="D1043" s="1" t="s">
        <v>1002</v>
      </c>
      <c r="E1043" s="2">
        <v>753</v>
      </c>
      <c r="F1043" s="2">
        <v>16</v>
      </c>
      <c r="G1043" s="2">
        <v>0</v>
      </c>
      <c r="H1043" s="2">
        <v>1</v>
      </c>
      <c r="I1043" s="75">
        <v>2</v>
      </c>
      <c r="J1043">
        <v>11</v>
      </c>
      <c r="K1043">
        <v>0</v>
      </c>
      <c r="L1043">
        <v>0</v>
      </c>
      <c r="M1043">
        <v>0</v>
      </c>
      <c r="N1043">
        <v>30</v>
      </c>
      <c r="O1043">
        <v>0</v>
      </c>
      <c r="P1043">
        <v>5</v>
      </c>
      <c r="Q1043">
        <v>7</v>
      </c>
      <c r="R1043" s="2">
        <v>269</v>
      </c>
      <c r="S1043" s="2">
        <v>0</v>
      </c>
      <c r="T1043" s="2">
        <v>43</v>
      </c>
      <c r="U1043" s="75">
        <v>25</v>
      </c>
      <c r="V1043" s="2">
        <v>77</v>
      </c>
      <c r="W1043" s="2">
        <v>0</v>
      </c>
      <c r="X1043" s="2">
        <v>19</v>
      </c>
      <c r="Y1043" s="75">
        <v>6</v>
      </c>
      <c r="Z1043" s="2">
        <v>62</v>
      </c>
      <c r="AA1043" s="2">
        <v>0</v>
      </c>
      <c r="AB1043" s="2">
        <v>14</v>
      </c>
      <c r="AC1043" s="75">
        <v>11</v>
      </c>
      <c r="AD1043" s="2">
        <v>9157</v>
      </c>
      <c r="AE1043" s="3">
        <f t="shared" si="16"/>
        <v>8.223217210876925E-2</v>
      </c>
      <c r="AF1043" s="1">
        <v>0</v>
      </c>
      <c r="AG1043" s="1" t="s">
        <v>40</v>
      </c>
      <c r="AH1043" s="1" t="s">
        <v>45</v>
      </c>
      <c r="AI1043" s="1">
        <v>2.98</v>
      </c>
      <c r="AJ1043" s="1">
        <v>0</v>
      </c>
      <c r="AK1043" s="1" t="s">
        <v>46</v>
      </c>
      <c r="AL1043" s="1">
        <v>5</v>
      </c>
      <c r="AM1043" s="1">
        <v>12</v>
      </c>
      <c r="AN1043" s="1">
        <v>0</v>
      </c>
    </row>
    <row r="1044" spans="1:40" hidden="1" x14ac:dyDescent="0.25">
      <c r="A1044" s="1">
        <v>76246</v>
      </c>
      <c r="B1044" s="1" t="s">
        <v>1014</v>
      </c>
      <c r="C1044" s="1">
        <v>76</v>
      </c>
      <c r="D1044" s="1" t="s">
        <v>1002</v>
      </c>
      <c r="E1044" s="2">
        <v>895</v>
      </c>
      <c r="F1044" s="2">
        <v>16</v>
      </c>
      <c r="G1044" s="2">
        <v>0</v>
      </c>
      <c r="H1044" s="2">
        <v>3</v>
      </c>
      <c r="I1044" s="75">
        <v>2</v>
      </c>
      <c r="J1044">
        <v>14</v>
      </c>
      <c r="K1044">
        <v>0</v>
      </c>
      <c r="L1044">
        <v>2</v>
      </c>
      <c r="M1044">
        <v>2</v>
      </c>
      <c r="N1044">
        <v>39</v>
      </c>
      <c r="O1044">
        <v>0</v>
      </c>
      <c r="P1044">
        <v>11</v>
      </c>
      <c r="Q1044">
        <v>11</v>
      </c>
      <c r="R1044" s="2">
        <v>302</v>
      </c>
      <c r="S1044" s="2">
        <v>0</v>
      </c>
      <c r="T1044" s="2">
        <v>34</v>
      </c>
      <c r="U1044" s="75">
        <v>35</v>
      </c>
      <c r="V1044" s="2">
        <v>63</v>
      </c>
      <c r="W1044" s="2">
        <v>0</v>
      </c>
      <c r="X1044" s="2">
        <v>8</v>
      </c>
      <c r="Y1044" s="75">
        <v>6</v>
      </c>
      <c r="Z1044" s="2">
        <v>76</v>
      </c>
      <c r="AA1044" s="2">
        <v>0</v>
      </c>
      <c r="AB1044" s="2">
        <v>6</v>
      </c>
      <c r="AC1044" s="75">
        <v>16</v>
      </c>
      <c r="AD1044" s="2">
        <v>7056</v>
      </c>
      <c r="AE1044" s="3">
        <f t="shared" si="16"/>
        <v>0.12684240362811791</v>
      </c>
      <c r="AF1044" s="1">
        <v>0</v>
      </c>
      <c r="AG1044" s="1" t="s">
        <v>40</v>
      </c>
      <c r="AH1044" s="1" t="s">
        <v>45</v>
      </c>
      <c r="AI1044" s="1">
        <v>2.98</v>
      </c>
      <c r="AJ1044" s="1">
        <v>0</v>
      </c>
      <c r="AK1044" s="1" t="s">
        <v>46</v>
      </c>
      <c r="AL1044" s="1">
        <v>2</v>
      </c>
      <c r="AM1044" s="1">
        <v>6</v>
      </c>
      <c r="AN1044" s="1">
        <v>0</v>
      </c>
    </row>
    <row r="1045" spans="1:40" hidden="1" x14ac:dyDescent="0.25">
      <c r="A1045" s="1">
        <v>76248</v>
      </c>
      <c r="B1045" s="1" t="s">
        <v>1015</v>
      </c>
      <c r="C1045" s="1">
        <v>76</v>
      </c>
      <c r="D1045" s="1" t="s">
        <v>1002</v>
      </c>
      <c r="E1045" s="2">
        <v>4450</v>
      </c>
      <c r="F1045" s="2">
        <v>65</v>
      </c>
      <c r="G1045" s="2">
        <v>0</v>
      </c>
      <c r="H1045" s="2">
        <v>1</v>
      </c>
      <c r="I1045" s="75">
        <v>31</v>
      </c>
      <c r="J1045">
        <v>67</v>
      </c>
      <c r="K1045">
        <v>0</v>
      </c>
      <c r="L1045">
        <v>0</v>
      </c>
      <c r="M1045">
        <v>54</v>
      </c>
      <c r="N1045">
        <v>296</v>
      </c>
      <c r="O1045">
        <v>0</v>
      </c>
      <c r="P1045">
        <v>11</v>
      </c>
      <c r="Q1045">
        <v>775</v>
      </c>
      <c r="R1045" s="2">
        <v>849</v>
      </c>
      <c r="S1045" s="2">
        <v>0</v>
      </c>
      <c r="T1045" s="2">
        <v>33</v>
      </c>
      <c r="U1045" s="75">
        <v>907</v>
      </c>
      <c r="V1045" s="2">
        <v>302</v>
      </c>
      <c r="W1045" s="2">
        <v>0</v>
      </c>
      <c r="X1045" s="2">
        <v>8</v>
      </c>
      <c r="Y1045" s="75">
        <v>324</v>
      </c>
      <c r="Z1045" s="2">
        <v>371</v>
      </c>
      <c r="AA1045" s="2">
        <v>0</v>
      </c>
      <c r="AB1045" s="2">
        <v>13</v>
      </c>
      <c r="AC1045" s="75">
        <v>430</v>
      </c>
      <c r="AD1045" s="2">
        <v>57960</v>
      </c>
      <c r="AE1045" s="3">
        <f t="shared" si="16"/>
        <v>7.6777087646652864E-2</v>
      </c>
      <c r="AF1045" s="1">
        <v>0</v>
      </c>
      <c r="AG1045" s="1" t="s">
        <v>40</v>
      </c>
      <c r="AH1045" s="1" t="s">
        <v>45</v>
      </c>
      <c r="AI1045" s="1">
        <v>2.98</v>
      </c>
      <c r="AJ1045" s="1">
        <v>0</v>
      </c>
      <c r="AK1045" s="1" t="s">
        <v>46</v>
      </c>
      <c r="AL1045" s="1">
        <v>65</v>
      </c>
      <c r="AM1045" s="1">
        <v>51</v>
      </c>
      <c r="AN1045" s="1">
        <v>0</v>
      </c>
    </row>
    <row r="1046" spans="1:40" hidden="1" x14ac:dyDescent="0.25">
      <c r="A1046" s="1">
        <v>76250</v>
      </c>
      <c r="B1046" s="1" t="s">
        <v>1016</v>
      </c>
      <c r="C1046" s="1">
        <v>76</v>
      </c>
      <c r="D1046" s="1" t="s">
        <v>1002</v>
      </c>
      <c r="E1046" s="2">
        <v>1816</v>
      </c>
      <c r="F1046" s="2">
        <v>65</v>
      </c>
      <c r="G1046" s="2">
        <v>0</v>
      </c>
      <c r="H1046" s="2">
        <v>5</v>
      </c>
      <c r="I1046" s="75">
        <v>0</v>
      </c>
      <c r="J1046">
        <v>44</v>
      </c>
      <c r="K1046">
        <v>0</v>
      </c>
      <c r="L1046">
        <v>8</v>
      </c>
      <c r="M1046">
        <v>0</v>
      </c>
      <c r="N1046">
        <v>124</v>
      </c>
      <c r="O1046">
        <v>0</v>
      </c>
      <c r="P1046">
        <v>73</v>
      </c>
      <c r="Q1046">
        <v>9</v>
      </c>
      <c r="R1046" s="2">
        <v>370</v>
      </c>
      <c r="S1046" s="2">
        <v>0</v>
      </c>
      <c r="T1046" s="2">
        <v>123</v>
      </c>
      <c r="U1046" s="75">
        <v>14</v>
      </c>
      <c r="V1046" s="2">
        <v>182</v>
      </c>
      <c r="W1046" s="2">
        <v>0</v>
      </c>
      <c r="X1046" s="2">
        <v>29</v>
      </c>
      <c r="Y1046" s="75">
        <v>1</v>
      </c>
      <c r="Z1046" s="2">
        <v>139</v>
      </c>
      <c r="AA1046" s="2">
        <v>0</v>
      </c>
      <c r="AB1046" s="2">
        <v>36</v>
      </c>
      <c r="AC1046" s="75">
        <v>7</v>
      </c>
      <c r="AD1046" s="2">
        <v>9220</v>
      </c>
      <c r="AE1046" s="3">
        <f t="shared" si="16"/>
        <v>0.19696312364425161</v>
      </c>
      <c r="AF1046" s="1">
        <v>0</v>
      </c>
      <c r="AG1046" s="1" t="s">
        <v>44</v>
      </c>
      <c r="AH1046" s="1" t="s">
        <v>45</v>
      </c>
      <c r="AI1046" s="1">
        <v>2.98</v>
      </c>
      <c r="AJ1046" s="1">
        <v>0</v>
      </c>
      <c r="AK1046" s="1" t="s">
        <v>46</v>
      </c>
      <c r="AL1046" s="1">
        <v>39</v>
      </c>
      <c r="AM1046" s="1">
        <v>172</v>
      </c>
      <c r="AN1046" s="1">
        <v>0</v>
      </c>
    </row>
    <row r="1047" spans="1:40" hidden="1" x14ac:dyDescent="0.25">
      <c r="A1047" s="1">
        <v>76275</v>
      </c>
      <c r="B1047" s="1" t="s">
        <v>1017</v>
      </c>
      <c r="C1047" s="1">
        <v>76</v>
      </c>
      <c r="D1047" s="1" t="s">
        <v>1002</v>
      </c>
      <c r="E1047" s="2">
        <v>8618</v>
      </c>
      <c r="F1047" s="2">
        <v>104</v>
      </c>
      <c r="G1047" s="2">
        <v>0</v>
      </c>
      <c r="H1047" s="2">
        <v>34</v>
      </c>
      <c r="I1047" s="75">
        <v>39</v>
      </c>
      <c r="J1047">
        <v>70</v>
      </c>
      <c r="K1047">
        <v>0</v>
      </c>
      <c r="L1047">
        <v>28</v>
      </c>
      <c r="M1047">
        <v>41</v>
      </c>
      <c r="N1047">
        <v>370</v>
      </c>
      <c r="O1047">
        <v>0</v>
      </c>
      <c r="P1047">
        <v>276</v>
      </c>
      <c r="Q1047">
        <v>728</v>
      </c>
      <c r="R1047" s="2">
        <v>1113</v>
      </c>
      <c r="S1047" s="2">
        <v>0</v>
      </c>
      <c r="T1047" s="2">
        <v>994</v>
      </c>
      <c r="U1047" s="75">
        <v>1169</v>
      </c>
      <c r="V1047" s="2">
        <v>316</v>
      </c>
      <c r="W1047" s="2">
        <v>0</v>
      </c>
      <c r="X1047" s="2">
        <v>179</v>
      </c>
      <c r="Y1047" s="75">
        <v>343</v>
      </c>
      <c r="Z1047" s="2">
        <v>323</v>
      </c>
      <c r="AA1047" s="2">
        <v>0</v>
      </c>
      <c r="AB1047" s="2">
        <v>435</v>
      </c>
      <c r="AC1047" s="75">
        <v>410</v>
      </c>
      <c r="AD1047" s="2">
        <v>58522</v>
      </c>
      <c r="AE1047" s="3">
        <f t="shared" si="16"/>
        <v>0.14726085916407505</v>
      </c>
      <c r="AF1047" s="1">
        <v>0</v>
      </c>
      <c r="AG1047" s="1" t="s">
        <v>44</v>
      </c>
      <c r="AH1047" s="1" t="s">
        <v>41</v>
      </c>
      <c r="AI1047" s="1">
        <v>2.98</v>
      </c>
      <c r="AJ1047" s="1">
        <v>0</v>
      </c>
      <c r="AK1047" s="1" t="s">
        <v>46</v>
      </c>
      <c r="AL1047" s="1">
        <v>77</v>
      </c>
      <c r="AM1047" s="1">
        <v>59</v>
      </c>
      <c r="AN1047" s="1">
        <v>0</v>
      </c>
    </row>
    <row r="1048" spans="1:40" hidden="1" x14ac:dyDescent="0.25">
      <c r="A1048" s="1">
        <v>76306</v>
      </c>
      <c r="B1048" s="1" t="s">
        <v>1018</v>
      </c>
      <c r="C1048" s="1">
        <v>76</v>
      </c>
      <c r="D1048" s="1" t="s">
        <v>1002</v>
      </c>
      <c r="E1048" s="2">
        <v>1716</v>
      </c>
      <c r="F1048" s="2">
        <v>29</v>
      </c>
      <c r="G1048" s="2">
        <v>0</v>
      </c>
      <c r="H1048" s="2">
        <v>8</v>
      </c>
      <c r="I1048" s="75">
        <v>2</v>
      </c>
      <c r="J1048">
        <v>28</v>
      </c>
      <c r="K1048">
        <v>0</v>
      </c>
      <c r="L1048">
        <v>3</v>
      </c>
      <c r="M1048">
        <v>3</v>
      </c>
      <c r="N1048">
        <v>122</v>
      </c>
      <c r="O1048">
        <v>0</v>
      </c>
      <c r="P1048">
        <v>16</v>
      </c>
      <c r="Q1048">
        <v>64</v>
      </c>
      <c r="R1048" s="2">
        <v>619</v>
      </c>
      <c r="S1048" s="2">
        <v>0</v>
      </c>
      <c r="T1048" s="2">
        <v>60</v>
      </c>
      <c r="U1048" s="75">
        <v>119</v>
      </c>
      <c r="V1048" s="2">
        <v>126</v>
      </c>
      <c r="W1048" s="2">
        <v>0</v>
      </c>
      <c r="X1048" s="2">
        <v>5</v>
      </c>
      <c r="Y1048" s="75">
        <v>35</v>
      </c>
      <c r="Z1048" s="2">
        <v>170</v>
      </c>
      <c r="AA1048" s="2">
        <v>0</v>
      </c>
      <c r="AB1048" s="2">
        <v>26</v>
      </c>
      <c r="AC1048" s="75">
        <v>48</v>
      </c>
      <c r="AD1048" s="2">
        <v>25104</v>
      </c>
      <c r="AE1048" s="3">
        <f t="shared" si="16"/>
        <v>6.8355640535372852E-2</v>
      </c>
      <c r="AF1048" s="1">
        <v>0</v>
      </c>
      <c r="AG1048" s="1" t="s">
        <v>40</v>
      </c>
      <c r="AH1048" s="1" t="s">
        <v>45</v>
      </c>
      <c r="AI1048" s="1">
        <v>2.98</v>
      </c>
      <c r="AJ1048" s="1">
        <v>0</v>
      </c>
      <c r="AK1048" s="1" t="s">
        <v>46</v>
      </c>
      <c r="AL1048" s="1">
        <v>17</v>
      </c>
      <c r="AM1048" s="1">
        <v>24</v>
      </c>
      <c r="AN1048" s="1">
        <v>0</v>
      </c>
    </row>
    <row r="1049" spans="1:40" hidden="1" x14ac:dyDescent="0.25">
      <c r="A1049" s="1">
        <v>76318</v>
      </c>
      <c r="B1049" s="1" t="s">
        <v>1019</v>
      </c>
      <c r="C1049" s="1">
        <v>76</v>
      </c>
      <c r="D1049" s="1" t="s">
        <v>1002</v>
      </c>
      <c r="E1049" s="2">
        <v>2931</v>
      </c>
      <c r="F1049" s="2">
        <v>71</v>
      </c>
      <c r="G1049" s="2">
        <v>0</v>
      </c>
      <c r="H1049" s="2">
        <v>3</v>
      </c>
      <c r="I1049" s="75">
        <v>26</v>
      </c>
      <c r="J1049">
        <v>50</v>
      </c>
      <c r="K1049">
        <v>0</v>
      </c>
      <c r="L1049">
        <v>1</v>
      </c>
      <c r="M1049">
        <v>33</v>
      </c>
      <c r="N1049">
        <v>289</v>
      </c>
      <c r="O1049">
        <v>0</v>
      </c>
      <c r="P1049">
        <v>16</v>
      </c>
      <c r="Q1049">
        <v>244</v>
      </c>
      <c r="R1049" s="2">
        <v>579</v>
      </c>
      <c r="S1049" s="2">
        <v>0</v>
      </c>
      <c r="T1049" s="2">
        <v>33</v>
      </c>
      <c r="U1049" s="75">
        <v>364</v>
      </c>
      <c r="V1049" s="2">
        <v>232</v>
      </c>
      <c r="W1049" s="2">
        <v>0</v>
      </c>
      <c r="X1049" s="2">
        <v>7</v>
      </c>
      <c r="Y1049" s="75">
        <v>221</v>
      </c>
      <c r="Z1049" s="2">
        <v>147</v>
      </c>
      <c r="AA1049" s="2">
        <v>0</v>
      </c>
      <c r="AB1049" s="2">
        <v>18</v>
      </c>
      <c r="AC1049" s="75">
        <v>107</v>
      </c>
      <c r="AD1049" s="2">
        <v>35513</v>
      </c>
      <c r="AE1049" s="3">
        <f t="shared" si="16"/>
        <v>8.2533156872131336E-2</v>
      </c>
      <c r="AF1049" s="1">
        <v>0</v>
      </c>
      <c r="AG1049" s="1" t="s">
        <v>40</v>
      </c>
      <c r="AH1049" s="1" t="s">
        <v>45</v>
      </c>
      <c r="AI1049" s="1">
        <v>2.98</v>
      </c>
      <c r="AJ1049" s="1">
        <v>0</v>
      </c>
      <c r="AK1049" s="1" t="s">
        <v>46</v>
      </c>
      <c r="AL1049" s="1">
        <v>30</v>
      </c>
      <c r="AM1049" s="1">
        <v>39</v>
      </c>
      <c r="AN1049" s="1">
        <v>0</v>
      </c>
    </row>
    <row r="1050" spans="1:40" hidden="1" x14ac:dyDescent="0.25">
      <c r="A1050" s="1">
        <v>76364</v>
      </c>
      <c r="B1050" s="1" t="s">
        <v>1020</v>
      </c>
      <c r="C1050" s="1">
        <v>76</v>
      </c>
      <c r="D1050" s="1" t="s">
        <v>1002</v>
      </c>
      <c r="E1050" s="2">
        <v>18624</v>
      </c>
      <c r="F1050" s="2">
        <v>411</v>
      </c>
      <c r="G1050" s="2">
        <v>2</v>
      </c>
      <c r="H1050" s="2">
        <v>32</v>
      </c>
      <c r="I1050" s="75">
        <v>91</v>
      </c>
      <c r="J1050">
        <v>261</v>
      </c>
      <c r="K1050">
        <v>0</v>
      </c>
      <c r="L1050">
        <v>23</v>
      </c>
      <c r="M1050">
        <v>59</v>
      </c>
      <c r="N1050">
        <v>1149</v>
      </c>
      <c r="O1050">
        <v>0</v>
      </c>
      <c r="P1050">
        <v>229</v>
      </c>
      <c r="Q1050">
        <v>757</v>
      </c>
      <c r="R1050" s="2">
        <v>3212</v>
      </c>
      <c r="S1050" s="2">
        <v>2</v>
      </c>
      <c r="T1050" s="2">
        <v>551</v>
      </c>
      <c r="U1050" s="75">
        <v>1390</v>
      </c>
      <c r="V1050" s="2">
        <v>994</v>
      </c>
      <c r="W1050" s="2">
        <v>0</v>
      </c>
      <c r="X1050" s="2">
        <v>143</v>
      </c>
      <c r="Y1050" s="75">
        <v>396</v>
      </c>
      <c r="Z1050" s="2">
        <v>930</v>
      </c>
      <c r="AA1050" s="2">
        <v>0</v>
      </c>
      <c r="AB1050" s="2">
        <v>194</v>
      </c>
      <c r="AC1050" s="75">
        <v>605</v>
      </c>
      <c r="AD1050" s="2">
        <v>181478</v>
      </c>
      <c r="AE1050" s="3">
        <f t="shared" si="16"/>
        <v>0.10262400952181532</v>
      </c>
      <c r="AF1050" s="1">
        <v>0</v>
      </c>
      <c r="AG1050" s="1" t="s">
        <v>40</v>
      </c>
      <c r="AH1050" s="1" t="s">
        <v>45</v>
      </c>
      <c r="AI1050" s="1">
        <v>2.98</v>
      </c>
      <c r="AJ1050" s="1">
        <v>1</v>
      </c>
      <c r="AK1050" s="1" t="s">
        <v>42</v>
      </c>
      <c r="AL1050" s="1">
        <v>355</v>
      </c>
      <c r="AM1050" s="1">
        <v>212</v>
      </c>
      <c r="AN1050" s="1">
        <v>0</v>
      </c>
    </row>
    <row r="1051" spans="1:40" hidden="1" x14ac:dyDescent="0.25">
      <c r="A1051" s="1">
        <v>76377</v>
      </c>
      <c r="B1051" s="1" t="s">
        <v>1021</v>
      </c>
      <c r="C1051" s="1">
        <v>76</v>
      </c>
      <c r="D1051" s="1" t="s">
        <v>1002</v>
      </c>
      <c r="E1051" s="2">
        <v>1190</v>
      </c>
      <c r="F1051" s="2">
        <v>30</v>
      </c>
      <c r="G1051" s="2">
        <v>0</v>
      </c>
      <c r="H1051" s="2">
        <v>0</v>
      </c>
      <c r="I1051" s="75">
        <v>2</v>
      </c>
      <c r="J1051">
        <v>7</v>
      </c>
      <c r="K1051">
        <v>0</v>
      </c>
      <c r="L1051">
        <v>0</v>
      </c>
      <c r="M1051">
        <v>2</v>
      </c>
      <c r="N1051">
        <v>48</v>
      </c>
      <c r="O1051">
        <v>0</v>
      </c>
      <c r="P1051">
        <v>3</v>
      </c>
      <c r="Q1051">
        <v>13</v>
      </c>
      <c r="R1051" s="2">
        <v>372</v>
      </c>
      <c r="S1051" s="2">
        <v>0</v>
      </c>
      <c r="T1051" s="2">
        <v>34</v>
      </c>
      <c r="U1051" s="75">
        <v>28</v>
      </c>
      <c r="V1051" s="2">
        <v>52</v>
      </c>
      <c r="W1051" s="2">
        <v>0</v>
      </c>
      <c r="X1051" s="2">
        <v>3</v>
      </c>
      <c r="Y1051" s="75">
        <v>4</v>
      </c>
      <c r="Z1051" s="2">
        <v>109</v>
      </c>
      <c r="AA1051" s="2">
        <v>0</v>
      </c>
      <c r="AB1051" s="2">
        <v>9</v>
      </c>
      <c r="AC1051" s="75">
        <v>14</v>
      </c>
      <c r="AD1051" s="2">
        <v>17342</v>
      </c>
      <c r="AE1051" s="3">
        <f t="shared" si="16"/>
        <v>6.8619536385653324E-2</v>
      </c>
      <c r="AF1051" s="1">
        <v>0</v>
      </c>
      <c r="AG1051" s="1" t="s">
        <v>40</v>
      </c>
      <c r="AH1051" s="1" t="s">
        <v>45</v>
      </c>
      <c r="AI1051" s="1">
        <v>2.98</v>
      </c>
      <c r="AJ1051" s="1">
        <v>0</v>
      </c>
      <c r="AK1051" s="1" t="s">
        <v>46</v>
      </c>
      <c r="AL1051" s="1">
        <v>12</v>
      </c>
      <c r="AM1051" s="1">
        <v>8</v>
      </c>
      <c r="AN1051" s="1">
        <v>0</v>
      </c>
    </row>
    <row r="1052" spans="1:40" hidden="1" x14ac:dyDescent="0.25">
      <c r="A1052" s="1">
        <v>76400</v>
      </c>
      <c r="B1052" s="1" t="s">
        <v>111</v>
      </c>
      <c r="C1052" s="1">
        <v>76</v>
      </c>
      <c r="D1052" s="1" t="s">
        <v>1002</v>
      </c>
      <c r="E1052" s="2">
        <v>2305</v>
      </c>
      <c r="F1052" s="2">
        <v>70</v>
      </c>
      <c r="G1052" s="2">
        <v>0</v>
      </c>
      <c r="H1052" s="2">
        <v>1</v>
      </c>
      <c r="I1052" s="75">
        <v>5</v>
      </c>
      <c r="J1052">
        <v>37</v>
      </c>
      <c r="K1052">
        <v>0</v>
      </c>
      <c r="L1052">
        <v>5</v>
      </c>
      <c r="M1052">
        <v>1</v>
      </c>
      <c r="N1052">
        <v>251</v>
      </c>
      <c r="O1052">
        <v>1</v>
      </c>
      <c r="P1052">
        <v>52</v>
      </c>
      <c r="Q1052">
        <v>31</v>
      </c>
      <c r="R1052" s="2">
        <v>819</v>
      </c>
      <c r="S1052" s="2">
        <v>1</v>
      </c>
      <c r="T1052" s="2">
        <v>77</v>
      </c>
      <c r="U1052" s="75">
        <v>78</v>
      </c>
      <c r="V1052" s="2">
        <v>263</v>
      </c>
      <c r="W1052" s="2">
        <v>0</v>
      </c>
      <c r="X1052" s="2">
        <v>16</v>
      </c>
      <c r="Y1052" s="75">
        <v>27</v>
      </c>
      <c r="Z1052" s="2">
        <v>188</v>
      </c>
      <c r="AA1052" s="2">
        <v>0</v>
      </c>
      <c r="AB1052" s="2">
        <v>22</v>
      </c>
      <c r="AC1052" s="75">
        <v>16</v>
      </c>
      <c r="AD1052" s="2">
        <v>34776</v>
      </c>
      <c r="AE1052" s="3">
        <f t="shared" si="16"/>
        <v>6.6281343455256506E-2</v>
      </c>
      <c r="AF1052" s="1">
        <v>0</v>
      </c>
      <c r="AG1052" s="1" t="s">
        <v>40</v>
      </c>
      <c r="AH1052" s="1" t="s">
        <v>45</v>
      </c>
      <c r="AI1052" s="1">
        <v>2.98</v>
      </c>
      <c r="AJ1052" s="1">
        <v>0</v>
      </c>
      <c r="AK1052" s="1" t="s">
        <v>46</v>
      </c>
      <c r="AL1052" s="1">
        <v>19</v>
      </c>
      <c r="AM1052" s="1">
        <v>14</v>
      </c>
      <c r="AN1052" s="1">
        <v>0</v>
      </c>
    </row>
    <row r="1053" spans="1:40" hidden="1" x14ac:dyDescent="0.25">
      <c r="A1053" s="1">
        <v>76403</v>
      </c>
      <c r="B1053" s="1" t="s">
        <v>289</v>
      </c>
      <c r="C1053" s="1">
        <v>76</v>
      </c>
      <c r="D1053" s="1" t="s">
        <v>1002</v>
      </c>
      <c r="E1053" s="2">
        <v>858</v>
      </c>
      <c r="F1053" s="2">
        <v>22</v>
      </c>
      <c r="G1053" s="2">
        <v>0</v>
      </c>
      <c r="H1053" s="2">
        <v>0</v>
      </c>
      <c r="I1053" s="75">
        <v>1</v>
      </c>
      <c r="J1053">
        <v>11</v>
      </c>
      <c r="K1053">
        <v>0</v>
      </c>
      <c r="L1053">
        <v>1</v>
      </c>
      <c r="M1053">
        <v>0</v>
      </c>
      <c r="N1053">
        <v>43</v>
      </c>
      <c r="O1053">
        <v>0</v>
      </c>
      <c r="P1053">
        <v>19</v>
      </c>
      <c r="Q1053">
        <v>8</v>
      </c>
      <c r="R1053" s="2">
        <v>180</v>
      </c>
      <c r="S1053" s="2">
        <v>0</v>
      </c>
      <c r="T1053" s="2">
        <v>23</v>
      </c>
      <c r="U1053" s="75">
        <v>21</v>
      </c>
      <c r="V1053" s="2">
        <v>59</v>
      </c>
      <c r="W1053" s="2">
        <v>0</v>
      </c>
      <c r="X1053" s="2">
        <v>11</v>
      </c>
      <c r="Y1053" s="75">
        <v>6</v>
      </c>
      <c r="Z1053" s="2">
        <v>52</v>
      </c>
      <c r="AA1053" s="2">
        <v>0</v>
      </c>
      <c r="AB1053" s="2">
        <v>8</v>
      </c>
      <c r="AC1053" s="75">
        <v>4</v>
      </c>
      <c r="AD1053" s="2">
        <v>12501</v>
      </c>
      <c r="AE1053" s="3">
        <f t="shared" si="16"/>
        <v>6.8634509239260857E-2</v>
      </c>
      <c r="AF1053" s="1">
        <v>0</v>
      </c>
      <c r="AG1053" s="1" t="s">
        <v>40</v>
      </c>
      <c r="AH1053" s="1" t="s">
        <v>45</v>
      </c>
      <c r="AI1053" s="1">
        <v>2.98</v>
      </c>
      <c r="AJ1053" s="1">
        <v>0</v>
      </c>
      <c r="AK1053" s="1" t="s">
        <v>46</v>
      </c>
      <c r="AL1053" s="1">
        <v>10</v>
      </c>
      <c r="AM1053" s="1">
        <v>10</v>
      </c>
      <c r="AN1053" s="1">
        <v>0</v>
      </c>
    </row>
    <row r="1054" spans="1:40" hidden="1" x14ac:dyDescent="0.25">
      <c r="A1054" s="1">
        <v>76497</v>
      </c>
      <c r="B1054" s="1" t="s">
        <v>1022</v>
      </c>
      <c r="C1054" s="1">
        <v>76</v>
      </c>
      <c r="D1054" s="1" t="s">
        <v>1002</v>
      </c>
      <c r="E1054" s="2">
        <v>1010</v>
      </c>
      <c r="F1054" s="2">
        <v>16</v>
      </c>
      <c r="G1054" s="2">
        <v>0</v>
      </c>
      <c r="H1054" s="2">
        <v>2</v>
      </c>
      <c r="I1054" s="75">
        <v>0</v>
      </c>
      <c r="J1054">
        <v>8</v>
      </c>
      <c r="K1054">
        <v>0</v>
      </c>
      <c r="L1054">
        <v>0</v>
      </c>
      <c r="M1054">
        <v>2</v>
      </c>
      <c r="N1054">
        <v>41</v>
      </c>
      <c r="O1054">
        <v>0</v>
      </c>
      <c r="P1054">
        <v>0</v>
      </c>
      <c r="Q1054">
        <v>5</v>
      </c>
      <c r="R1054" s="2">
        <v>209</v>
      </c>
      <c r="S1054" s="2">
        <v>1</v>
      </c>
      <c r="T1054" s="2">
        <v>17</v>
      </c>
      <c r="U1054" s="75">
        <v>12</v>
      </c>
      <c r="V1054" s="2">
        <v>74</v>
      </c>
      <c r="W1054" s="2">
        <v>0</v>
      </c>
      <c r="X1054" s="2">
        <v>3</v>
      </c>
      <c r="Y1054" s="75">
        <v>2</v>
      </c>
      <c r="Z1054" s="2">
        <v>61</v>
      </c>
      <c r="AA1054" s="2">
        <v>0</v>
      </c>
      <c r="AB1054" s="2">
        <v>14</v>
      </c>
      <c r="AC1054" s="75">
        <v>2</v>
      </c>
      <c r="AD1054" s="2">
        <v>12640</v>
      </c>
      <c r="AE1054" s="3">
        <f t="shared" si="16"/>
        <v>7.9905063291139236E-2</v>
      </c>
      <c r="AF1054" s="1">
        <v>0</v>
      </c>
      <c r="AG1054" s="1" t="s">
        <v>40</v>
      </c>
      <c r="AH1054" s="1" t="s">
        <v>45</v>
      </c>
      <c r="AI1054" s="1">
        <v>2.98</v>
      </c>
      <c r="AJ1054" s="1">
        <v>0</v>
      </c>
      <c r="AK1054" s="1" t="s">
        <v>46</v>
      </c>
      <c r="AL1054" s="1">
        <v>3</v>
      </c>
      <c r="AM1054" s="1">
        <v>4</v>
      </c>
      <c r="AN1054" s="1">
        <v>0</v>
      </c>
    </row>
    <row r="1055" spans="1:40" hidden="1" x14ac:dyDescent="0.25">
      <c r="A1055" s="1">
        <v>76520</v>
      </c>
      <c r="B1055" s="1" t="s">
        <v>1023</v>
      </c>
      <c r="C1055" s="1">
        <v>76</v>
      </c>
      <c r="D1055" s="1" t="s">
        <v>1002</v>
      </c>
      <c r="E1055" s="2">
        <v>19469</v>
      </c>
      <c r="F1055" s="2">
        <v>441</v>
      </c>
      <c r="G1055" s="2">
        <v>2</v>
      </c>
      <c r="H1055" s="2">
        <v>21</v>
      </c>
      <c r="I1055" s="75">
        <v>129</v>
      </c>
      <c r="J1055">
        <v>249</v>
      </c>
      <c r="K1055">
        <v>0</v>
      </c>
      <c r="L1055">
        <v>10</v>
      </c>
      <c r="M1055">
        <v>107</v>
      </c>
      <c r="N1055">
        <v>1429</v>
      </c>
      <c r="O1055">
        <v>3</v>
      </c>
      <c r="P1055">
        <v>151</v>
      </c>
      <c r="Q1055">
        <v>1907</v>
      </c>
      <c r="R1055" s="2">
        <v>3433</v>
      </c>
      <c r="S1055" s="2">
        <v>5</v>
      </c>
      <c r="T1055" s="2">
        <v>267</v>
      </c>
      <c r="U1055" s="75">
        <v>2788</v>
      </c>
      <c r="V1055" s="2">
        <v>1130</v>
      </c>
      <c r="W1055" s="2">
        <v>0</v>
      </c>
      <c r="X1055" s="2">
        <v>79</v>
      </c>
      <c r="Y1055" s="75">
        <v>754</v>
      </c>
      <c r="Z1055" s="2">
        <v>1094</v>
      </c>
      <c r="AA1055" s="2">
        <v>0</v>
      </c>
      <c r="AB1055" s="2">
        <v>114</v>
      </c>
      <c r="AC1055" s="75">
        <v>943</v>
      </c>
      <c r="AD1055" s="2">
        <v>359549</v>
      </c>
      <c r="AE1055" s="3">
        <f t="shared" ref="AE1055:AE1118" si="17">E1055/AD1055</f>
        <v>5.4148391457075389E-2</v>
      </c>
      <c r="AF1055" s="1">
        <v>0</v>
      </c>
      <c r="AG1055" s="1" t="s">
        <v>44</v>
      </c>
      <c r="AH1055" s="1" t="s">
        <v>45</v>
      </c>
      <c r="AI1055" s="1">
        <v>2.98</v>
      </c>
      <c r="AJ1055" s="1">
        <v>1</v>
      </c>
      <c r="AK1055" s="1" t="s">
        <v>42</v>
      </c>
      <c r="AL1055" s="1">
        <v>198</v>
      </c>
      <c r="AM1055" s="1">
        <v>496</v>
      </c>
      <c r="AN1055" s="1">
        <v>1</v>
      </c>
    </row>
    <row r="1056" spans="1:40" hidden="1" x14ac:dyDescent="0.25">
      <c r="A1056" s="1">
        <v>76563</v>
      </c>
      <c r="B1056" s="1" t="s">
        <v>1024</v>
      </c>
      <c r="C1056" s="1">
        <v>76</v>
      </c>
      <c r="D1056" s="1" t="s">
        <v>1002</v>
      </c>
      <c r="E1056" s="2">
        <v>6595</v>
      </c>
      <c r="F1056" s="2">
        <v>98</v>
      </c>
      <c r="G1056" s="2">
        <v>0</v>
      </c>
      <c r="H1056" s="2">
        <v>5</v>
      </c>
      <c r="I1056" s="75">
        <v>37</v>
      </c>
      <c r="J1056">
        <v>59</v>
      </c>
      <c r="K1056">
        <v>0</v>
      </c>
      <c r="L1056">
        <v>1</v>
      </c>
      <c r="M1056">
        <v>44</v>
      </c>
      <c r="N1056">
        <v>298</v>
      </c>
      <c r="O1056">
        <v>0</v>
      </c>
      <c r="P1056">
        <v>24</v>
      </c>
      <c r="Q1056">
        <v>531</v>
      </c>
      <c r="R1056" s="2">
        <v>1102</v>
      </c>
      <c r="S1056" s="2">
        <v>1</v>
      </c>
      <c r="T1056" s="2">
        <v>91</v>
      </c>
      <c r="U1056" s="75">
        <v>1009</v>
      </c>
      <c r="V1056" s="2">
        <v>280</v>
      </c>
      <c r="W1056" s="2">
        <v>0</v>
      </c>
      <c r="X1056" s="2">
        <v>22</v>
      </c>
      <c r="Y1056" s="75">
        <v>305</v>
      </c>
      <c r="Z1056" s="2">
        <v>373</v>
      </c>
      <c r="AA1056" s="2">
        <v>0</v>
      </c>
      <c r="AB1056" s="2">
        <v>35</v>
      </c>
      <c r="AC1056" s="75">
        <v>388</v>
      </c>
      <c r="AD1056" s="2">
        <v>49416</v>
      </c>
      <c r="AE1056" s="3">
        <f t="shared" si="17"/>
        <v>0.13345879876962927</v>
      </c>
      <c r="AF1056" s="1">
        <v>0</v>
      </c>
      <c r="AG1056" s="1" t="s">
        <v>44</v>
      </c>
      <c r="AH1056" s="1" t="s">
        <v>41</v>
      </c>
      <c r="AI1056" s="1">
        <v>2.98</v>
      </c>
      <c r="AJ1056" s="1">
        <v>0</v>
      </c>
      <c r="AK1056" s="1" t="s">
        <v>46</v>
      </c>
      <c r="AL1056" s="1">
        <v>26</v>
      </c>
      <c r="AM1056" s="1">
        <v>40</v>
      </c>
      <c r="AN1056" s="1">
        <v>0</v>
      </c>
    </row>
    <row r="1057" spans="1:40" hidden="1" x14ac:dyDescent="0.25">
      <c r="A1057" s="1">
        <v>76606</v>
      </c>
      <c r="B1057" s="1" t="s">
        <v>737</v>
      </c>
      <c r="C1057" s="1">
        <v>76</v>
      </c>
      <c r="D1057" s="1" t="s">
        <v>1002</v>
      </c>
      <c r="E1057" s="2">
        <v>2440</v>
      </c>
      <c r="F1057" s="2">
        <v>58</v>
      </c>
      <c r="G1057" s="2">
        <v>0</v>
      </c>
      <c r="H1057" s="2">
        <v>3</v>
      </c>
      <c r="I1057" s="75">
        <v>7</v>
      </c>
      <c r="J1057">
        <v>31</v>
      </c>
      <c r="K1057">
        <v>0</v>
      </c>
      <c r="L1057">
        <v>1</v>
      </c>
      <c r="M1057">
        <v>2</v>
      </c>
      <c r="N1057">
        <v>129</v>
      </c>
      <c r="O1057">
        <v>0</v>
      </c>
      <c r="P1057">
        <v>22</v>
      </c>
      <c r="Q1057">
        <v>65</v>
      </c>
      <c r="R1057" s="2">
        <v>648</v>
      </c>
      <c r="S1057" s="2">
        <v>0</v>
      </c>
      <c r="T1057" s="2">
        <v>62</v>
      </c>
      <c r="U1057" s="75">
        <v>111</v>
      </c>
      <c r="V1057" s="2">
        <v>186</v>
      </c>
      <c r="W1057" s="2">
        <v>0</v>
      </c>
      <c r="X1057" s="2">
        <v>24</v>
      </c>
      <c r="Y1057" s="75">
        <v>50</v>
      </c>
      <c r="Z1057" s="2">
        <v>202</v>
      </c>
      <c r="AA1057" s="2">
        <v>0</v>
      </c>
      <c r="AB1057" s="2">
        <v>18</v>
      </c>
      <c r="AC1057" s="75">
        <v>59</v>
      </c>
      <c r="AD1057" s="2">
        <v>16541</v>
      </c>
      <c r="AE1057" s="3">
        <f t="shared" si="17"/>
        <v>0.14751224230699475</v>
      </c>
      <c r="AF1057" s="1">
        <v>0</v>
      </c>
      <c r="AG1057" s="1" t="s">
        <v>44</v>
      </c>
      <c r="AH1057" s="1" t="s">
        <v>45</v>
      </c>
      <c r="AI1057" s="1">
        <v>2.98</v>
      </c>
      <c r="AJ1057" s="1">
        <v>0</v>
      </c>
      <c r="AK1057" s="1" t="s">
        <v>46</v>
      </c>
      <c r="AL1057" s="1">
        <v>11</v>
      </c>
      <c r="AM1057" s="1">
        <v>20</v>
      </c>
      <c r="AN1057" s="1">
        <v>0</v>
      </c>
    </row>
    <row r="1058" spans="1:40" hidden="1" x14ac:dyDescent="0.25">
      <c r="A1058" s="1">
        <v>76616</v>
      </c>
      <c r="B1058" s="1" t="s">
        <v>1025</v>
      </c>
      <c r="C1058" s="1">
        <v>76</v>
      </c>
      <c r="D1058" s="1" t="s">
        <v>1002</v>
      </c>
      <c r="E1058" s="2">
        <v>3670</v>
      </c>
      <c r="F1058" s="2">
        <v>94</v>
      </c>
      <c r="G1058" s="2">
        <v>0</v>
      </c>
      <c r="H1058" s="2">
        <v>1</v>
      </c>
      <c r="I1058" s="75">
        <v>2</v>
      </c>
      <c r="J1058">
        <v>46</v>
      </c>
      <c r="K1058">
        <v>0</v>
      </c>
      <c r="L1058">
        <v>0</v>
      </c>
      <c r="M1058">
        <v>3</v>
      </c>
      <c r="N1058">
        <v>177</v>
      </c>
      <c r="O1058">
        <v>0</v>
      </c>
      <c r="P1058">
        <v>16</v>
      </c>
      <c r="Q1058">
        <v>46</v>
      </c>
      <c r="R1058" s="2">
        <v>762</v>
      </c>
      <c r="S1058" s="2">
        <v>0</v>
      </c>
      <c r="T1058" s="2">
        <v>32</v>
      </c>
      <c r="U1058" s="75">
        <v>98</v>
      </c>
      <c r="V1058" s="2">
        <v>186</v>
      </c>
      <c r="W1058" s="2">
        <v>0</v>
      </c>
      <c r="X1058" s="2">
        <v>11</v>
      </c>
      <c r="Y1058" s="75">
        <v>28</v>
      </c>
      <c r="Z1058" s="2">
        <v>134</v>
      </c>
      <c r="AA1058" s="2">
        <v>0</v>
      </c>
      <c r="AB1058" s="2">
        <v>7</v>
      </c>
      <c r="AC1058" s="75">
        <v>13</v>
      </c>
      <c r="AD1058" s="2">
        <v>15991</v>
      </c>
      <c r="AE1058" s="3">
        <f t="shared" si="17"/>
        <v>0.22950409605403038</v>
      </c>
      <c r="AF1058" s="1">
        <v>0</v>
      </c>
      <c r="AG1058" s="1" t="s">
        <v>40</v>
      </c>
      <c r="AH1058" s="1" t="s">
        <v>45</v>
      </c>
      <c r="AI1058" s="1">
        <v>2.98</v>
      </c>
      <c r="AJ1058" s="1">
        <v>0</v>
      </c>
      <c r="AK1058" s="1" t="s">
        <v>46</v>
      </c>
      <c r="AL1058" s="1">
        <v>22</v>
      </c>
      <c r="AM1058" s="1">
        <v>22</v>
      </c>
      <c r="AN1058" s="1">
        <v>0</v>
      </c>
    </row>
    <row r="1059" spans="1:40" hidden="1" x14ac:dyDescent="0.25">
      <c r="A1059" s="1">
        <v>76622</v>
      </c>
      <c r="B1059" s="1" t="s">
        <v>1026</v>
      </c>
      <c r="C1059" s="1">
        <v>76</v>
      </c>
      <c r="D1059" s="1" t="s">
        <v>1002</v>
      </c>
      <c r="E1059" s="2">
        <v>3603</v>
      </c>
      <c r="F1059" s="2">
        <v>60</v>
      </c>
      <c r="G1059" s="2">
        <v>0</v>
      </c>
      <c r="H1059" s="2">
        <v>0</v>
      </c>
      <c r="I1059" s="75">
        <v>5</v>
      </c>
      <c r="J1059">
        <v>35</v>
      </c>
      <c r="K1059">
        <v>0</v>
      </c>
      <c r="L1059">
        <v>0</v>
      </c>
      <c r="M1059">
        <v>2</v>
      </c>
      <c r="N1059">
        <v>183</v>
      </c>
      <c r="O1059">
        <v>0</v>
      </c>
      <c r="P1059">
        <v>4</v>
      </c>
      <c r="Q1059">
        <v>31</v>
      </c>
      <c r="R1059" s="2">
        <v>704</v>
      </c>
      <c r="S1059" s="2">
        <v>0</v>
      </c>
      <c r="T1059" s="2">
        <v>16</v>
      </c>
      <c r="U1059" s="75">
        <v>74</v>
      </c>
      <c r="V1059" s="2">
        <v>253</v>
      </c>
      <c r="W1059" s="2">
        <v>0</v>
      </c>
      <c r="X1059" s="2">
        <v>0</v>
      </c>
      <c r="Y1059" s="75">
        <v>27</v>
      </c>
      <c r="Z1059" s="2">
        <v>295</v>
      </c>
      <c r="AA1059" s="2">
        <v>0</v>
      </c>
      <c r="AB1059" s="2">
        <v>11</v>
      </c>
      <c r="AC1059" s="75">
        <v>24</v>
      </c>
      <c r="AD1059" s="2">
        <v>37773</v>
      </c>
      <c r="AE1059" s="3">
        <f t="shared" si="17"/>
        <v>9.5385592883805895E-2</v>
      </c>
      <c r="AF1059" s="1">
        <v>0</v>
      </c>
      <c r="AG1059" s="1" t="s">
        <v>40</v>
      </c>
      <c r="AH1059" s="1" t="s">
        <v>45</v>
      </c>
      <c r="AI1059" s="1">
        <v>2.98</v>
      </c>
      <c r="AJ1059" s="1">
        <v>0</v>
      </c>
      <c r="AK1059" s="1" t="s">
        <v>46</v>
      </c>
      <c r="AL1059" s="1">
        <v>13</v>
      </c>
      <c r="AM1059" s="1">
        <v>17</v>
      </c>
      <c r="AN1059" s="1">
        <v>0</v>
      </c>
    </row>
    <row r="1060" spans="1:40" hidden="1" x14ac:dyDescent="0.25">
      <c r="A1060" s="1">
        <v>76670</v>
      </c>
      <c r="B1060" s="1" t="s">
        <v>951</v>
      </c>
      <c r="C1060" s="1">
        <v>76</v>
      </c>
      <c r="D1060" s="1" t="s">
        <v>1002</v>
      </c>
      <c r="E1060" s="2">
        <v>2935</v>
      </c>
      <c r="F1060" s="2">
        <v>52</v>
      </c>
      <c r="G1060" s="2">
        <v>0</v>
      </c>
      <c r="H1060" s="2">
        <v>0</v>
      </c>
      <c r="I1060" s="75">
        <v>2</v>
      </c>
      <c r="J1060">
        <v>33</v>
      </c>
      <c r="K1060">
        <v>0</v>
      </c>
      <c r="L1060">
        <v>1</v>
      </c>
      <c r="M1060">
        <v>4</v>
      </c>
      <c r="N1060">
        <v>98</v>
      </c>
      <c r="O1060">
        <v>0</v>
      </c>
      <c r="P1060">
        <v>18</v>
      </c>
      <c r="Q1060">
        <v>24</v>
      </c>
      <c r="R1060" s="2">
        <v>672</v>
      </c>
      <c r="S1060" s="2">
        <v>0</v>
      </c>
      <c r="T1060" s="2">
        <v>28</v>
      </c>
      <c r="U1060" s="75">
        <v>50</v>
      </c>
      <c r="V1060" s="2">
        <v>186</v>
      </c>
      <c r="W1060" s="2">
        <v>0</v>
      </c>
      <c r="X1060" s="2">
        <v>5</v>
      </c>
      <c r="Y1060" s="75">
        <v>15</v>
      </c>
      <c r="Z1060" s="2">
        <v>151</v>
      </c>
      <c r="AA1060" s="2">
        <v>0</v>
      </c>
      <c r="AB1060" s="2">
        <v>7</v>
      </c>
      <c r="AC1060" s="75">
        <v>18</v>
      </c>
      <c r="AD1060" s="2">
        <v>18136</v>
      </c>
      <c r="AE1060" s="3">
        <f t="shared" si="17"/>
        <v>0.1618328187031319</v>
      </c>
      <c r="AF1060" s="1">
        <v>0</v>
      </c>
      <c r="AG1060" s="1" t="s">
        <v>40</v>
      </c>
      <c r="AH1060" s="1" t="s">
        <v>41</v>
      </c>
      <c r="AI1060" s="1">
        <v>2.98</v>
      </c>
      <c r="AJ1060" s="1">
        <v>0</v>
      </c>
      <c r="AK1060" s="1" t="s">
        <v>46</v>
      </c>
      <c r="AL1060" s="1">
        <v>2</v>
      </c>
      <c r="AM1060" s="1">
        <v>4</v>
      </c>
      <c r="AN1060" s="1">
        <v>0</v>
      </c>
    </row>
    <row r="1061" spans="1:40" hidden="1" x14ac:dyDescent="0.25">
      <c r="A1061" s="1">
        <v>76736</v>
      </c>
      <c r="B1061" s="1" t="s">
        <v>1027</v>
      </c>
      <c r="C1061" s="1">
        <v>76</v>
      </c>
      <c r="D1061" s="1" t="s">
        <v>1002</v>
      </c>
      <c r="E1061" s="2">
        <v>3644</v>
      </c>
      <c r="F1061" s="2">
        <v>85</v>
      </c>
      <c r="G1061" s="2">
        <v>0</v>
      </c>
      <c r="H1061" s="2">
        <v>8</v>
      </c>
      <c r="I1061" s="75">
        <v>4</v>
      </c>
      <c r="J1061">
        <v>45</v>
      </c>
      <c r="K1061">
        <v>0</v>
      </c>
      <c r="L1061">
        <v>15</v>
      </c>
      <c r="M1061">
        <v>2</v>
      </c>
      <c r="N1061">
        <v>198</v>
      </c>
      <c r="O1061">
        <v>0</v>
      </c>
      <c r="P1061">
        <v>94</v>
      </c>
      <c r="Q1061">
        <v>57</v>
      </c>
      <c r="R1061" s="2">
        <v>840</v>
      </c>
      <c r="S1061" s="2">
        <v>0</v>
      </c>
      <c r="T1061" s="2">
        <v>188</v>
      </c>
      <c r="U1061" s="75">
        <v>89</v>
      </c>
      <c r="V1061" s="2">
        <v>225</v>
      </c>
      <c r="W1061" s="2">
        <v>0</v>
      </c>
      <c r="X1061" s="2">
        <v>34</v>
      </c>
      <c r="Y1061" s="75">
        <v>20</v>
      </c>
      <c r="Z1061" s="2">
        <v>261</v>
      </c>
      <c r="AA1061" s="2">
        <v>0</v>
      </c>
      <c r="AB1061" s="2">
        <v>52</v>
      </c>
      <c r="AC1061" s="75">
        <v>29</v>
      </c>
      <c r="AD1061" s="2">
        <v>43794</v>
      </c>
      <c r="AE1061" s="3">
        <f t="shared" si="17"/>
        <v>8.3207745353244739E-2</v>
      </c>
      <c r="AF1061" s="1">
        <v>0</v>
      </c>
      <c r="AG1061" s="1" t="s">
        <v>44</v>
      </c>
      <c r="AH1061" s="1" t="s">
        <v>45</v>
      </c>
      <c r="AI1061" s="1">
        <v>2.98</v>
      </c>
      <c r="AJ1061" s="1">
        <v>0</v>
      </c>
      <c r="AK1061" s="1" t="s">
        <v>46</v>
      </c>
      <c r="AL1061" s="1">
        <v>4</v>
      </c>
      <c r="AM1061" s="1">
        <v>10</v>
      </c>
      <c r="AN1061" s="1">
        <v>0</v>
      </c>
    </row>
    <row r="1062" spans="1:40" hidden="1" x14ac:dyDescent="0.25">
      <c r="A1062" s="1">
        <v>76823</v>
      </c>
      <c r="B1062" s="1" t="s">
        <v>1028</v>
      </c>
      <c r="C1062" s="1">
        <v>76</v>
      </c>
      <c r="D1062" s="1" t="s">
        <v>1002</v>
      </c>
      <c r="E1062" s="2">
        <v>1522</v>
      </c>
      <c r="F1062" s="2">
        <v>24</v>
      </c>
      <c r="G1062" s="2">
        <v>0</v>
      </c>
      <c r="H1062" s="2">
        <v>2</v>
      </c>
      <c r="I1062" s="75">
        <v>5</v>
      </c>
      <c r="J1062">
        <v>18</v>
      </c>
      <c r="K1062">
        <v>0</v>
      </c>
      <c r="L1062">
        <v>0</v>
      </c>
      <c r="M1062">
        <v>3</v>
      </c>
      <c r="N1062">
        <v>92</v>
      </c>
      <c r="O1062">
        <v>0</v>
      </c>
      <c r="P1062">
        <v>13</v>
      </c>
      <c r="Q1062">
        <v>15</v>
      </c>
      <c r="R1062" s="2">
        <v>342</v>
      </c>
      <c r="S1062" s="2">
        <v>1</v>
      </c>
      <c r="T1062" s="2">
        <v>25</v>
      </c>
      <c r="U1062" s="75">
        <v>26</v>
      </c>
      <c r="V1062" s="2">
        <v>74</v>
      </c>
      <c r="W1062" s="2">
        <v>0</v>
      </c>
      <c r="X1062" s="2">
        <v>7</v>
      </c>
      <c r="Y1062" s="75">
        <v>5</v>
      </c>
      <c r="Z1062" s="2">
        <v>59</v>
      </c>
      <c r="AA1062" s="2">
        <v>0</v>
      </c>
      <c r="AB1062" s="2">
        <v>2</v>
      </c>
      <c r="AC1062" s="75">
        <v>10</v>
      </c>
      <c r="AD1062" s="2">
        <v>14995</v>
      </c>
      <c r="AE1062" s="3">
        <f t="shared" si="17"/>
        <v>0.10150050016672224</v>
      </c>
      <c r="AF1062" s="1">
        <v>0</v>
      </c>
      <c r="AG1062" s="1" t="s">
        <v>40</v>
      </c>
      <c r="AH1062" s="1" t="s">
        <v>45</v>
      </c>
      <c r="AI1062" s="1">
        <v>2.98</v>
      </c>
      <c r="AJ1062" s="1">
        <v>0</v>
      </c>
      <c r="AK1062" s="1" t="s">
        <v>46</v>
      </c>
      <c r="AL1062" s="1">
        <v>10</v>
      </c>
      <c r="AM1062" s="1">
        <v>8</v>
      </c>
      <c r="AN1062" s="1">
        <v>0</v>
      </c>
    </row>
    <row r="1063" spans="1:40" hidden="1" x14ac:dyDescent="0.25">
      <c r="A1063" s="1">
        <v>76828</v>
      </c>
      <c r="B1063" s="1" t="s">
        <v>1029</v>
      </c>
      <c r="C1063" s="1">
        <v>76</v>
      </c>
      <c r="D1063" s="1" t="s">
        <v>1002</v>
      </c>
      <c r="E1063" s="2">
        <v>3484</v>
      </c>
      <c r="F1063" s="2">
        <v>61</v>
      </c>
      <c r="G1063" s="2">
        <v>0</v>
      </c>
      <c r="H1063" s="2">
        <v>2</v>
      </c>
      <c r="I1063" s="75">
        <v>0</v>
      </c>
      <c r="J1063">
        <v>41</v>
      </c>
      <c r="K1063">
        <v>0</v>
      </c>
      <c r="L1063">
        <v>14</v>
      </c>
      <c r="M1063">
        <v>1</v>
      </c>
      <c r="N1063">
        <v>195</v>
      </c>
      <c r="O1063">
        <v>0</v>
      </c>
      <c r="P1063">
        <v>24</v>
      </c>
      <c r="Q1063">
        <v>23</v>
      </c>
      <c r="R1063" s="2">
        <v>956</v>
      </c>
      <c r="S1063" s="2">
        <v>1</v>
      </c>
      <c r="T1063" s="2">
        <v>87</v>
      </c>
      <c r="U1063" s="75">
        <v>45</v>
      </c>
      <c r="V1063" s="2">
        <v>219</v>
      </c>
      <c r="W1063" s="2">
        <v>0</v>
      </c>
      <c r="X1063" s="2">
        <v>33</v>
      </c>
      <c r="Y1063" s="75">
        <v>21</v>
      </c>
      <c r="Z1063" s="2">
        <v>178</v>
      </c>
      <c r="AA1063" s="2">
        <v>3</v>
      </c>
      <c r="AB1063" s="2">
        <v>22</v>
      </c>
      <c r="AC1063" s="75">
        <v>4</v>
      </c>
      <c r="AD1063" s="2">
        <v>19748</v>
      </c>
      <c r="AE1063" s="3">
        <f t="shared" si="17"/>
        <v>0.17642292890419284</v>
      </c>
      <c r="AF1063" s="1">
        <v>0</v>
      </c>
      <c r="AG1063" s="1" t="s">
        <v>44</v>
      </c>
      <c r="AH1063" s="1" t="s">
        <v>45</v>
      </c>
      <c r="AI1063" s="1">
        <v>2.98</v>
      </c>
      <c r="AJ1063" s="1">
        <v>0</v>
      </c>
      <c r="AK1063" s="1" t="s">
        <v>46</v>
      </c>
      <c r="AL1063" s="1">
        <v>38</v>
      </c>
      <c r="AM1063" s="1">
        <v>25</v>
      </c>
      <c r="AN1063" s="1">
        <v>0</v>
      </c>
    </row>
    <row r="1064" spans="1:40" hidden="1" x14ac:dyDescent="0.25">
      <c r="A1064" s="1">
        <v>76834</v>
      </c>
      <c r="B1064" s="1" t="s">
        <v>1030</v>
      </c>
      <c r="C1064" s="1">
        <v>76</v>
      </c>
      <c r="D1064" s="1" t="s">
        <v>1002</v>
      </c>
      <c r="E1064" s="2">
        <v>28609</v>
      </c>
      <c r="F1064" s="2">
        <v>687</v>
      </c>
      <c r="G1064" s="2">
        <v>0</v>
      </c>
      <c r="H1064" s="2">
        <v>15</v>
      </c>
      <c r="I1064" s="75">
        <v>90</v>
      </c>
      <c r="J1064">
        <v>299</v>
      </c>
      <c r="K1064">
        <v>0</v>
      </c>
      <c r="L1064">
        <v>10</v>
      </c>
      <c r="M1064">
        <v>76</v>
      </c>
      <c r="N1064">
        <v>1005</v>
      </c>
      <c r="O1064">
        <v>0</v>
      </c>
      <c r="P1064">
        <v>125</v>
      </c>
      <c r="Q1064">
        <v>929</v>
      </c>
      <c r="R1064" s="2">
        <v>4894</v>
      </c>
      <c r="S1064" s="2">
        <v>0</v>
      </c>
      <c r="T1064" s="2">
        <v>252</v>
      </c>
      <c r="U1064" s="75">
        <v>1701</v>
      </c>
      <c r="V1064" s="2">
        <v>1609</v>
      </c>
      <c r="W1064" s="2">
        <v>1</v>
      </c>
      <c r="X1064" s="2">
        <v>93</v>
      </c>
      <c r="Y1064" s="75">
        <v>521</v>
      </c>
      <c r="Z1064" s="2">
        <v>1431</v>
      </c>
      <c r="AA1064" s="2">
        <v>0</v>
      </c>
      <c r="AB1064" s="2">
        <v>70</v>
      </c>
      <c r="AC1064" s="75">
        <v>491</v>
      </c>
      <c r="AD1064" s="2">
        <v>232775</v>
      </c>
      <c r="AE1064" s="3">
        <f t="shared" si="17"/>
        <v>0.12290409193427129</v>
      </c>
      <c r="AF1064" s="1">
        <v>0</v>
      </c>
      <c r="AG1064" s="1" t="s">
        <v>44</v>
      </c>
      <c r="AH1064" s="1" t="s">
        <v>45</v>
      </c>
      <c r="AI1064" s="1">
        <v>2.98</v>
      </c>
      <c r="AJ1064" s="1">
        <v>1</v>
      </c>
      <c r="AK1064" s="1" t="s">
        <v>42</v>
      </c>
      <c r="AL1064" s="1">
        <v>255</v>
      </c>
      <c r="AM1064" s="1">
        <v>234</v>
      </c>
      <c r="AN1064" s="1">
        <v>1</v>
      </c>
    </row>
    <row r="1065" spans="1:40" hidden="1" x14ac:dyDescent="0.25">
      <c r="A1065" s="1">
        <v>76845</v>
      </c>
      <c r="B1065" s="1" t="s">
        <v>1031</v>
      </c>
      <c r="C1065" s="1">
        <v>76</v>
      </c>
      <c r="D1065" s="1" t="s">
        <v>1002</v>
      </c>
      <c r="E1065" s="2">
        <v>424</v>
      </c>
      <c r="F1065" s="2">
        <v>3</v>
      </c>
      <c r="G1065" s="2">
        <v>0</v>
      </c>
      <c r="H1065" s="2">
        <v>0</v>
      </c>
      <c r="I1065" s="75">
        <v>0</v>
      </c>
      <c r="J1065">
        <v>4</v>
      </c>
      <c r="K1065">
        <v>0</v>
      </c>
      <c r="L1065">
        <v>0</v>
      </c>
      <c r="M1065">
        <v>1</v>
      </c>
      <c r="N1065">
        <v>30</v>
      </c>
      <c r="O1065">
        <v>0</v>
      </c>
      <c r="P1065">
        <v>0</v>
      </c>
      <c r="Q1065">
        <v>1</v>
      </c>
      <c r="R1065" s="2">
        <v>94</v>
      </c>
      <c r="S1065" s="2">
        <v>1</v>
      </c>
      <c r="T1065" s="2">
        <v>1</v>
      </c>
      <c r="U1065" s="75">
        <v>3</v>
      </c>
      <c r="V1065" s="2">
        <v>37</v>
      </c>
      <c r="W1065" s="2">
        <v>0</v>
      </c>
      <c r="X1065" s="2">
        <v>0</v>
      </c>
      <c r="Y1065" s="75">
        <v>0</v>
      </c>
      <c r="Z1065" s="2">
        <v>20</v>
      </c>
      <c r="AA1065" s="2">
        <v>0</v>
      </c>
      <c r="AB1065" s="2">
        <v>2</v>
      </c>
      <c r="AC1065" s="75">
        <v>3</v>
      </c>
      <c r="AD1065" s="2">
        <v>5831</v>
      </c>
      <c r="AE1065" s="3">
        <f t="shared" si="17"/>
        <v>7.2714800205796598E-2</v>
      </c>
      <c r="AF1065" s="1">
        <v>0</v>
      </c>
      <c r="AG1065" s="1" t="s">
        <v>40</v>
      </c>
      <c r="AH1065" s="1" t="s">
        <v>45</v>
      </c>
      <c r="AI1065" s="1">
        <v>2.98</v>
      </c>
      <c r="AJ1065" s="1">
        <v>0</v>
      </c>
      <c r="AK1065" s="1" t="s">
        <v>46</v>
      </c>
      <c r="AL1065" s="1">
        <v>1</v>
      </c>
      <c r="AM1065" s="1">
        <v>1</v>
      </c>
      <c r="AN1065" s="1">
        <v>0</v>
      </c>
    </row>
    <row r="1066" spans="1:40" hidden="1" x14ac:dyDescent="0.25">
      <c r="A1066" s="1">
        <v>76863</v>
      </c>
      <c r="B1066" s="1" t="s">
        <v>1032</v>
      </c>
      <c r="C1066" s="1">
        <v>76</v>
      </c>
      <c r="D1066" s="1" t="s">
        <v>1002</v>
      </c>
      <c r="E1066" s="2">
        <v>543</v>
      </c>
      <c r="F1066" s="2">
        <v>11</v>
      </c>
      <c r="G1066" s="2">
        <v>0</v>
      </c>
      <c r="H1066" s="2">
        <v>5</v>
      </c>
      <c r="I1066" s="75">
        <v>0</v>
      </c>
      <c r="J1066">
        <v>7</v>
      </c>
      <c r="K1066">
        <v>0</v>
      </c>
      <c r="L1066">
        <v>1</v>
      </c>
      <c r="M1066">
        <v>1</v>
      </c>
      <c r="N1066">
        <v>39</v>
      </c>
      <c r="O1066">
        <v>0</v>
      </c>
      <c r="P1066">
        <v>0</v>
      </c>
      <c r="Q1066">
        <v>5</v>
      </c>
      <c r="R1066" s="2">
        <v>148</v>
      </c>
      <c r="S1066" s="2">
        <v>0</v>
      </c>
      <c r="T1066" s="2">
        <v>22</v>
      </c>
      <c r="U1066" s="75">
        <v>22</v>
      </c>
      <c r="V1066" s="2">
        <v>38</v>
      </c>
      <c r="W1066" s="2">
        <v>0</v>
      </c>
      <c r="X1066" s="2">
        <v>0</v>
      </c>
      <c r="Y1066" s="75">
        <v>11</v>
      </c>
      <c r="Z1066" s="2">
        <v>32</v>
      </c>
      <c r="AA1066" s="2">
        <v>0</v>
      </c>
      <c r="AB1066" s="2">
        <v>0</v>
      </c>
      <c r="AC1066" s="75">
        <v>1</v>
      </c>
      <c r="AD1066" s="2">
        <v>7461</v>
      </c>
      <c r="AE1066" s="3">
        <f t="shared" si="17"/>
        <v>7.2778447929232007E-2</v>
      </c>
      <c r="AF1066" s="1">
        <v>0</v>
      </c>
      <c r="AG1066" s="1" t="s">
        <v>40</v>
      </c>
      <c r="AH1066" s="1" t="s">
        <v>45</v>
      </c>
      <c r="AI1066" s="1">
        <v>2.98</v>
      </c>
      <c r="AJ1066" s="1">
        <v>0</v>
      </c>
      <c r="AK1066" s="1" t="s">
        <v>46</v>
      </c>
      <c r="AL1066" s="1">
        <v>5</v>
      </c>
      <c r="AM1066" s="1">
        <v>3</v>
      </c>
      <c r="AN1066" s="1">
        <v>0</v>
      </c>
    </row>
    <row r="1067" spans="1:40" hidden="1" x14ac:dyDescent="0.25">
      <c r="A1067" s="1">
        <v>76869</v>
      </c>
      <c r="B1067" s="1" t="s">
        <v>1033</v>
      </c>
      <c r="C1067" s="1">
        <v>76</v>
      </c>
      <c r="D1067" s="1" t="s">
        <v>1002</v>
      </c>
      <c r="E1067" s="2">
        <v>681</v>
      </c>
      <c r="F1067" s="2">
        <v>13</v>
      </c>
      <c r="G1067" s="2">
        <v>0</v>
      </c>
      <c r="H1067" s="2">
        <v>0</v>
      </c>
      <c r="I1067" s="75">
        <v>0</v>
      </c>
      <c r="J1067">
        <v>7</v>
      </c>
      <c r="K1067">
        <v>0</v>
      </c>
      <c r="L1067">
        <v>0</v>
      </c>
      <c r="M1067">
        <v>0</v>
      </c>
      <c r="N1067">
        <v>35</v>
      </c>
      <c r="O1067">
        <v>0</v>
      </c>
      <c r="P1067">
        <v>2</v>
      </c>
      <c r="Q1067">
        <v>3</v>
      </c>
      <c r="R1067" s="2">
        <v>201</v>
      </c>
      <c r="S1067" s="2">
        <v>0</v>
      </c>
      <c r="T1067" s="2">
        <v>17</v>
      </c>
      <c r="U1067" s="75">
        <v>29</v>
      </c>
      <c r="V1067" s="2">
        <v>56</v>
      </c>
      <c r="W1067" s="2">
        <v>0</v>
      </c>
      <c r="X1067" s="2">
        <v>8</v>
      </c>
      <c r="Y1067" s="75">
        <v>6</v>
      </c>
      <c r="Z1067" s="2">
        <v>45</v>
      </c>
      <c r="AA1067" s="2">
        <v>0</v>
      </c>
      <c r="AB1067" s="2">
        <v>9</v>
      </c>
      <c r="AC1067" s="75">
        <v>5</v>
      </c>
      <c r="AD1067" s="2">
        <v>13291</v>
      </c>
      <c r="AE1067" s="3">
        <f t="shared" si="17"/>
        <v>5.1237679632834252E-2</v>
      </c>
      <c r="AF1067" s="1">
        <v>0</v>
      </c>
      <c r="AG1067" s="1" t="s">
        <v>40</v>
      </c>
      <c r="AH1067" s="1" t="s">
        <v>45</v>
      </c>
      <c r="AI1067" s="1">
        <v>2.98</v>
      </c>
      <c r="AJ1067" s="1">
        <v>0</v>
      </c>
      <c r="AK1067" s="1" t="s">
        <v>46</v>
      </c>
      <c r="AL1067" s="1">
        <v>2</v>
      </c>
      <c r="AM1067" s="1">
        <v>1</v>
      </c>
      <c r="AN1067" s="1">
        <v>0</v>
      </c>
    </row>
    <row r="1068" spans="1:40" hidden="1" x14ac:dyDescent="0.25">
      <c r="A1068" s="1">
        <v>76890</v>
      </c>
      <c r="B1068" s="1" t="s">
        <v>1034</v>
      </c>
      <c r="C1068" s="1">
        <v>76</v>
      </c>
      <c r="D1068" s="1" t="s">
        <v>1002</v>
      </c>
      <c r="E1068" s="2">
        <v>1659</v>
      </c>
      <c r="F1068" s="2">
        <v>37</v>
      </c>
      <c r="G1068" s="2">
        <v>0</v>
      </c>
      <c r="H1068" s="2">
        <v>5</v>
      </c>
      <c r="I1068" s="75">
        <v>4</v>
      </c>
      <c r="J1068">
        <v>18</v>
      </c>
      <c r="K1068">
        <v>0</v>
      </c>
      <c r="L1068">
        <v>3</v>
      </c>
      <c r="M1068">
        <v>2</v>
      </c>
      <c r="N1068">
        <v>77</v>
      </c>
      <c r="O1068">
        <v>0</v>
      </c>
      <c r="P1068">
        <v>10</v>
      </c>
      <c r="Q1068">
        <v>20</v>
      </c>
      <c r="R1068" s="2">
        <v>366</v>
      </c>
      <c r="S1068" s="2">
        <v>0</v>
      </c>
      <c r="T1068" s="2">
        <v>66</v>
      </c>
      <c r="U1068" s="75">
        <v>68</v>
      </c>
      <c r="V1068" s="2">
        <v>103</v>
      </c>
      <c r="W1068" s="2">
        <v>0</v>
      </c>
      <c r="X1068" s="2">
        <v>10</v>
      </c>
      <c r="Y1068" s="75">
        <v>15</v>
      </c>
      <c r="Z1068" s="2">
        <v>114</v>
      </c>
      <c r="AA1068" s="2">
        <v>0</v>
      </c>
      <c r="AB1068" s="2">
        <v>21</v>
      </c>
      <c r="AC1068" s="75">
        <v>24</v>
      </c>
      <c r="AD1068" s="2">
        <v>16468</v>
      </c>
      <c r="AE1068" s="3">
        <f t="shared" si="17"/>
        <v>0.10074083070196745</v>
      </c>
      <c r="AF1068" s="1">
        <v>0</v>
      </c>
      <c r="AG1068" s="1" t="s">
        <v>40</v>
      </c>
      <c r="AH1068" s="1" t="s">
        <v>45</v>
      </c>
      <c r="AI1068" s="1">
        <v>2.98</v>
      </c>
      <c r="AJ1068" s="1">
        <v>0</v>
      </c>
      <c r="AK1068" s="1" t="s">
        <v>46</v>
      </c>
      <c r="AL1068" s="1">
        <v>1</v>
      </c>
      <c r="AM1068" s="1">
        <v>8</v>
      </c>
      <c r="AN1068" s="1">
        <v>0</v>
      </c>
    </row>
    <row r="1069" spans="1:40" hidden="1" x14ac:dyDescent="0.25">
      <c r="A1069" s="1">
        <v>76892</v>
      </c>
      <c r="B1069" s="1" t="s">
        <v>1035</v>
      </c>
      <c r="C1069" s="1">
        <v>76</v>
      </c>
      <c r="D1069" s="1" t="s">
        <v>1002</v>
      </c>
      <c r="E1069" s="2">
        <v>8279</v>
      </c>
      <c r="F1069" s="2">
        <v>182</v>
      </c>
      <c r="G1069" s="2">
        <v>0</v>
      </c>
      <c r="H1069" s="2">
        <v>12</v>
      </c>
      <c r="I1069" s="75">
        <v>39</v>
      </c>
      <c r="J1069">
        <v>137</v>
      </c>
      <c r="K1069">
        <v>0</v>
      </c>
      <c r="L1069">
        <v>8</v>
      </c>
      <c r="M1069">
        <v>33</v>
      </c>
      <c r="N1069">
        <v>539</v>
      </c>
      <c r="O1069">
        <v>3</v>
      </c>
      <c r="P1069">
        <v>61</v>
      </c>
      <c r="Q1069">
        <v>335</v>
      </c>
      <c r="R1069" s="2">
        <v>1842</v>
      </c>
      <c r="S1069" s="2">
        <v>3</v>
      </c>
      <c r="T1069" s="2">
        <v>189</v>
      </c>
      <c r="U1069" s="75">
        <v>618</v>
      </c>
      <c r="V1069" s="2">
        <v>671</v>
      </c>
      <c r="W1069" s="2">
        <v>0</v>
      </c>
      <c r="X1069" s="2">
        <v>54</v>
      </c>
      <c r="Y1069" s="75">
        <v>186</v>
      </c>
      <c r="Z1069" s="2">
        <v>718</v>
      </c>
      <c r="AA1069" s="2">
        <v>1</v>
      </c>
      <c r="AB1069" s="2">
        <v>143</v>
      </c>
      <c r="AC1069" s="75">
        <v>329</v>
      </c>
      <c r="AD1069" s="2">
        <v>108869</v>
      </c>
      <c r="AE1069" s="3">
        <f t="shared" si="17"/>
        <v>7.6045522600556636E-2</v>
      </c>
      <c r="AF1069" s="1">
        <v>0</v>
      </c>
      <c r="AG1069" s="1" t="s">
        <v>40</v>
      </c>
      <c r="AH1069" s="1" t="s">
        <v>45</v>
      </c>
      <c r="AI1069" s="1">
        <v>2.98</v>
      </c>
      <c r="AJ1069" s="1">
        <v>1</v>
      </c>
      <c r="AK1069" s="1" t="s">
        <v>42</v>
      </c>
      <c r="AL1069" s="1">
        <v>41</v>
      </c>
      <c r="AM1069" s="1">
        <v>142</v>
      </c>
      <c r="AN1069" s="1">
        <v>0</v>
      </c>
    </row>
    <row r="1070" spans="1:40" hidden="1" x14ac:dyDescent="0.25">
      <c r="A1070" s="1">
        <v>76895</v>
      </c>
      <c r="B1070" s="1" t="s">
        <v>1036</v>
      </c>
      <c r="C1070" s="1">
        <v>76</v>
      </c>
      <c r="D1070" s="1" t="s">
        <v>1002</v>
      </c>
      <c r="E1070" s="2">
        <v>4314</v>
      </c>
      <c r="F1070" s="2">
        <v>60</v>
      </c>
      <c r="G1070" s="2">
        <v>0</v>
      </c>
      <c r="H1070" s="2">
        <v>0</v>
      </c>
      <c r="I1070" s="75">
        <v>25</v>
      </c>
      <c r="J1070">
        <v>31</v>
      </c>
      <c r="K1070">
        <v>0</v>
      </c>
      <c r="L1070">
        <v>0</v>
      </c>
      <c r="M1070">
        <v>16</v>
      </c>
      <c r="N1070">
        <v>182</v>
      </c>
      <c r="O1070">
        <v>0</v>
      </c>
      <c r="P1070">
        <v>10</v>
      </c>
      <c r="Q1070">
        <v>120</v>
      </c>
      <c r="R1070" s="2">
        <v>824</v>
      </c>
      <c r="S1070" s="2">
        <v>0</v>
      </c>
      <c r="T1070" s="2">
        <v>41</v>
      </c>
      <c r="U1070" s="75">
        <v>311</v>
      </c>
      <c r="V1070" s="2">
        <v>233</v>
      </c>
      <c r="W1070" s="2">
        <v>0</v>
      </c>
      <c r="X1070" s="2">
        <v>5</v>
      </c>
      <c r="Y1070" s="75">
        <v>62</v>
      </c>
      <c r="Z1070" s="2">
        <v>188</v>
      </c>
      <c r="AA1070" s="2">
        <v>0</v>
      </c>
      <c r="AB1070" s="2">
        <v>5</v>
      </c>
      <c r="AC1070" s="75">
        <v>79</v>
      </c>
      <c r="AD1070" s="2">
        <v>43194</v>
      </c>
      <c r="AE1070" s="3">
        <f t="shared" si="17"/>
        <v>9.9874982636477289E-2</v>
      </c>
      <c r="AF1070" s="1">
        <v>0</v>
      </c>
      <c r="AG1070" s="1" t="s">
        <v>40</v>
      </c>
      <c r="AH1070" s="1" t="s">
        <v>45</v>
      </c>
      <c r="AI1070" s="1">
        <v>2.98</v>
      </c>
      <c r="AJ1070" s="1">
        <v>0</v>
      </c>
      <c r="AK1070" s="1" t="s">
        <v>46</v>
      </c>
      <c r="AL1070" s="1">
        <v>13</v>
      </c>
      <c r="AM1070" s="1">
        <v>45</v>
      </c>
      <c r="AN1070" s="1">
        <v>0</v>
      </c>
    </row>
    <row r="1071" spans="1:40" x14ac:dyDescent="0.25">
      <c r="A1071" s="1">
        <f>C1071</f>
        <v>76</v>
      </c>
      <c r="B1071" s="1" t="s">
        <v>171</v>
      </c>
      <c r="C1071" s="1">
        <f>C1070</f>
        <v>76</v>
      </c>
      <c r="D1071" s="1" t="str">
        <f>D1070</f>
        <v>Valle del Cauca</v>
      </c>
      <c r="E1071" s="2">
        <v>541810</v>
      </c>
      <c r="F1071" s="2">
        <v>9928</v>
      </c>
      <c r="G1071" s="2">
        <v>12</v>
      </c>
      <c r="H1071" s="2">
        <v>532</v>
      </c>
      <c r="I1071" s="2">
        <v>5634</v>
      </c>
      <c r="J1071" s="2">
        <v>1275</v>
      </c>
      <c r="K1071" s="2">
        <v>1</v>
      </c>
      <c r="L1071" s="2">
        <v>162</v>
      </c>
      <c r="M1071" s="2">
        <v>306</v>
      </c>
      <c r="N1071" s="2">
        <v>38451</v>
      </c>
      <c r="O1071" s="2">
        <v>21</v>
      </c>
      <c r="P1071" s="2">
        <v>5471</v>
      </c>
      <c r="Q1071" s="2">
        <v>74677</v>
      </c>
      <c r="R1071" s="2">
        <v>91655</v>
      </c>
      <c r="S1071" s="2">
        <v>52</v>
      </c>
      <c r="T1071" s="2">
        <v>9771</v>
      </c>
      <c r="U1071" s="2">
        <v>119420</v>
      </c>
      <c r="V1071" s="2">
        <v>28414</v>
      </c>
      <c r="W1071" s="2">
        <v>6</v>
      </c>
      <c r="X1071" s="2">
        <v>2265</v>
      </c>
      <c r="Y1071" s="2">
        <v>27937</v>
      </c>
      <c r="Z1071" s="2">
        <v>24188</v>
      </c>
      <c r="AA1071" s="2">
        <v>13</v>
      </c>
      <c r="AB1071" s="2">
        <v>3484</v>
      </c>
      <c r="AC1071" s="2">
        <v>38855</v>
      </c>
      <c r="AD1071" s="2">
        <v>4647367</v>
      </c>
      <c r="AE1071" s="3">
        <f t="shared" si="17"/>
        <v>0.1165842938592971</v>
      </c>
      <c r="AF1071" s="1">
        <f>SUM(AF1029:AF1070)</f>
        <v>2</v>
      </c>
      <c r="AG1071" s="1" t="s">
        <v>44</v>
      </c>
      <c r="AH1071" s="1" t="s">
        <v>41</v>
      </c>
      <c r="AI1071" s="1">
        <v>2.98</v>
      </c>
      <c r="AJ1071" s="1">
        <v>9</v>
      </c>
      <c r="AK1071" s="1" t="s">
        <v>172</v>
      </c>
      <c r="AL1071" s="1">
        <v>7394</v>
      </c>
      <c r="AM1071" s="1">
        <v>17427</v>
      </c>
      <c r="AN1071" s="1">
        <v>4</v>
      </c>
    </row>
    <row r="1072" spans="1:40" hidden="1" x14ac:dyDescent="0.25">
      <c r="A1072" s="1">
        <v>81001</v>
      </c>
      <c r="B1072" s="1" t="s">
        <v>1037</v>
      </c>
      <c r="C1072" s="1">
        <v>81</v>
      </c>
      <c r="D1072" s="1" t="s">
        <v>1037</v>
      </c>
      <c r="E1072" s="2">
        <v>23029</v>
      </c>
      <c r="F1072" s="2">
        <v>505</v>
      </c>
      <c r="G1072" s="2">
        <v>0</v>
      </c>
      <c r="H1072" s="2">
        <v>20</v>
      </c>
      <c r="I1072" s="75">
        <v>21</v>
      </c>
      <c r="J1072">
        <v>515</v>
      </c>
      <c r="K1072">
        <v>0</v>
      </c>
      <c r="L1072">
        <v>27</v>
      </c>
      <c r="M1072">
        <v>25</v>
      </c>
      <c r="N1072">
        <v>1950</v>
      </c>
      <c r="O1072">
        <v>0</v>
      </c>
      <c r="P1072">
        <v>229</v>
      </c>
      <c r="Q1072">
        <v>210</v>
      </c>
      <c r="R1072" s="2">
        <v>8202</v>
      </c>
      <c r="S1072" s="2">
        <v>0</v>
      </c>
      <c r="T1072" s="2">
        <v>388</v>
      </c>
      <c r="U1072" s="75">
        <v>676</v>
      </c>
      <c r="V1072" s="2">
        <v>1615</v>
      </c>
      <c r="W1072" s="2">
        <v>0</v>
      </c>
      <c r="X1072" s="2">
        <v>37</v>
      </c>
      <c r="Y1072" s="75">
        <v>181</v>
      </c>
      <c r="Z1072" s="2">
        <v>1011</v>
      </c>
      <c r="AA1072" s="2">
        <v>1</v>
      </c>
      <c r="AB1072" s="2">
        <v>60</v>
      </c>
      <c r="AC1072" s="75">
        <v>122</v>
      </c>
      <c r="AD1072" s="2">
        <v>100690</v>
      </c>
      <c r="AE1072" s="3">
        <f t="shared" si="17"/>
        <v>0.22871188797298639</v>
      </c>
      <c r="AF1072" s="1">
        <v>1</v>
      </c>
      <c r="AG1072" s="1" t="s">
        <v>44</v>
      </c>
      <c r="AH1072" s="1" t="s">
        <v>41</v>
      </c>
      <c r="AI1072" s="1">
        <v>2.71</v>
      </c>
      <c r="AJ1072" s="1">
        <v>0</v>
      </c>
      <c r="AK1072" s="1" t="s">
        <v>46</v>
      </c>
      <c r="AL1072" s="1">
        <v>351</v>
      </c>
      <c r="AM1072" s="1">
        <v>244</v>
      </c>
      <c r="AN1072" s="1">
        <v>0</v>
      </c>
    </row>
    <row r="1073" spans="1:40" hidden="1" x14ac:dyDescent="0.25">
      <c r="A1073" s="1">
        <v>81065</v>
      </c>
      <c r="B1073" s="1" t="s">
        <v>1038</v>
      </c>
      <c r="C1073" s="1">
        <v>81</v>
      </c>
      <c r="D1073" s="1" t="s">
        <v>1037</v>
      </c>
      <c r="E1073" s="2">
        <v>13801</v>
      </c>
      <c r="F1073" s="2">
        <v>205</v>
      </c>
      <c r="G1073" s="2">
        <v>0</v>
      </c>
      <c r="H1073" s="2">
        <v>4</v>
      </c>
      <c r="I1073" s="75">
        <v>14</v>
      </c>
      <c r="J1073">
        <v>357</v>
      </c>
      <c r="K1073">
        <v>0</v>
      </c>
      <c r="L1073">
        <v>5</v>
      </c>
      <c r="M1073">
        <v>16</v>
      </c>
      <c r="N1073">
        <v>2055</v>
      </c>
      <c r="O1073">
        <v>0</v>
      </c>
      <c r="P1073">
        <v>40</v>
      </c>
      <c r="Q1073">
        <v>275</v>
      </c>
      <c r="R1073" s="2">
        <v>6009</v>
      </c>
      <c r="S1073" s="2">
        <v>9</v>
      </c>
      <c r="T1073" s="2">
        <v>65</v>
      </c>
      <c r="U1073" s="75">
        <v>500</v>
      </c>
      <c r="V1073" s="2">
        <v>1124</v>
      </c>
      <c r="W1073" s="2">
        <v>2</v>
      </c>
      <c r="X1073" s="2">
        <v>4</v>
      </c>
      <c r="Y1073" s="75">
        <v>60</v>
      </c>
      <c r="Z1073" s="2">
        <v>603</v>
      </c>
      <c r="AA1073" s="2">
        <v>0</v>
      </c>
      <c r="AB1073" s="2">
        <v>8</v>
      </c>
      <c r="AC1073" s="75">
        <v>82</v>
      </c>
      <c r="AD1073" s="2">
        <v>63432</v>
      </c>
      <c r="AE1073" s="3">
        <f t="shared" si="17"/>
        <v>0.21757157270778157</v>
      </c>
      <c r="AF1073" s="1">
        <v>0</v>
      </c>
      <c r="AG1073" s="1" t="s">
        <v>44</v>
      </c>
      <c r="AH1073" s="1" t="s">
        <v>45</v>
      </c>
      <c r="AI1073" s="1">
        <v>2.71</v>
      </c>
      <c r="AJ1073" s="1">
        <v>0</v>
      </c>
      <c r="AK1073" s="1" t="s">
        <v>46</v>
      </c>
      <c r="AL1073" s="1">
        <v>70</v>
      </c>
      <c r="AM1073" s="1">
        <v>136</v>
      </c>
      <c r="AN1073" s="1">
        <v>1</v>
      </c>
    </row>
    <row r="1074" spans="1:40" hidden="1" x14ac:dyDescent="0.25">
      <c r="A1074" s="1">
        <v>81220</v>
      </c>
      <c r="B1074" s="1" t="s">
        <v>1039</v>
      </c>
      <c r="C1074" s="1">
        <v>81</v>
      </c>
      <c r="D1074" s="1" t="s">
        <v>1037</v>
      </c>
      <c r="E1074" s="2">
        <v>1063</v>
      </c>
      <c r="F1074" s="2">
        <v>25</v>
      </c>
      <c r="G1074" s="2">
        <v>0</v>
      </c>
      <c r="H1074" s="2">
        <v>1</v>
      </c>
      <c r="I1074" s="75">
        <v>0</v>
      </c>
      <c r="J1074">
        <v>19</v>
      </c>
      <c r="K1074">
        <v>0</v>
      </c>
      <c r="L1074">
        <v>0</v>
      </c>
      <c r="M1074">
        <v>1</v>
      </c>
      <c r="N1074">
        <v>97</v>
      </c>
      <c r="O1074">
        <v>0</v>
      </c>
      <c r="P1074">
        <v>13</v>
      </c>
      <c r="Q1074">
        <v>6</v>
      </c>
      <c r="R1074" s="2">
        <v>366</v>
      </c>
      <c r="S1074" s="2">
        <v>0</v>
      </c>
      <c r="T1074" s="2">
        <v>33</v>
      </c>
      <c r="U1074" s="75">
        <v>17</v>
      </c>
      <c r="V1074" s="2">
        <v>121</v>
      </c>
      <c r="W1074" s="2">
        <v>0</v>
      </c>
      <c r="X1074" s="2">
        <v>0</v>
      </c>
      <c r="Y1074" s="75">
        <v>0</v>
      </c>
      <c r="Z1074" s="2">
        <v>33</v>
      </c>
      <c r="AA1074" s="2">
        <v>0</v>
      </c>
      <c r="AB1074" s="2">
        <v>0</v>
      </c>
      <c r="AC1074" s="75">
        <v>2</v>
      </c>
      <c r="AD1074" s="2">
        <v>4576</v>
      </c>
      <c r="AE1074" s="3">
        <f t="shared" si="17"/>
        <v>0.23229895104895104</v>
      </c>
      <c r="AF1074" s="1">
        <v>0</v>
      </c>
      <c r="AG1074" s="1" t="s">
        <v>40</v>
      </c>
      <c r="AH1074" s="1" t="s">
        <v>45</v>
      </c>
      <c r="AI1074" s="1">
        <v>2.71</v>
      </c>
      <c r="AJ1074" s="1">
        <v>0</v>
      </c>
      <c r="AK1074" s="1" t="s">
        <v>46</v>
      </c>
      <c r="AL1074" s="1">
        <v>13</v>
      </c>
      <c r="AM1074" s="1">
        <v>12</v>
      </c>
      <c r="AN1074" s="1">
        <v>1</v>
      </c>
    </row>
    <row r="1075" spans="1:40" hidden="1" x14ac:dyDescent="0.25">
      <c r="A1075" s="1">
        <v>81300</v>
      </c>
      <c r="B1075" s="1" t="s">
        <v>1040</v>
      </c>
      <c r="C1075" s="1">
        <v>81</v>
      </c>
      <c r="D1075" s="1" t="s">
        <v>1037</v>
      </c>
      <c r="E1075" s="2">
        <v>8250</v>
      </c>
      <c r="F1075" s="2">
        <v>156</v>
      </c>
      <c r="G1075" s="2">
        <v>0</v>
      </c>
      <c r="H1075" s="2">
        <v>5</v>
      </c>
      <c r="I1075" s="75">
        <v>0</v>
      </c>
      <c r="J1075">
        <v>213</v>
      </c>
      <c r="K1075">
        <v>0</v>
      </c>
      <c r="L1075">
        <v>25</v>
      </c>
      <c r="M1075">
        <v>4</v>
      </c>
      <c r="N1075">
        <v>2075</v>
      </c>
      <c r="O1075">
        <v>0</v>
      </c>
      <c r="P1075">
        <v>171</v>
      </c>
      <c r="Q1075">
        <v>106</v>
      </c>
      <c r="R1075" s="2">
        <v>3358</v>
      </c>
      <c r="S1075" s="2">
        <v>1</v>
      </c>
      <c r="T1075" s="2">
        <v>237</v>
      </c>
      <c r="U1075" s="75">
        <v>165</v>
      </c>
      <c r="V1075" s="2">
        <v>770</v>
      </c>
      <c r="W1075" s="2">
        <v>0</v>
      </c>
      <c r="X1075" s="2">
        <v>12</v>
      </c>
      <c r="Y1075" s="75">
        <v>34</v>
      </c>
      <c r="Z1075" s="2">
        <v>409</v>
      </c>
      <c r="AA1075" s="2">
        <v>1</v>
      </c>
      <c r="AB1075" s="2">
        <v>47</v>
      </c>
      <c r="AC1075" s="75">
        <v>24</v>
      </c>
      <c r="AD1075" s="2">
        <v>24198</v>
      </c>
      <c r="AE1075" s="3">
        <f t="shared" si="17"/>
        <v>0.34093726754277215</v>
      </c>
      <c r="AF1075" s="1">
        <v>0</v>
      </c>
      <c r="AG1075" s="1" t="s">
        <v>44</v>
      </c>
      <c r="AH1075" s="1" t="s">
        <v>45</v>
      </c>
      <c r="AI1075" s="1">
        <v>2.71</v>
      </c>
      <c r="AJ1075" s="1">
        <v>0</v>
      </c>
      <c r="AK1075" s="1" t="s">
        <v>46</v>
      </c>
      <c r="AL1075" s="1">
        <v>359</v>
      </c>
      <c r="AM1075" s="1">
        <v>368</v>
      </c>
      <c r="AN1075" s="1">
        <v>1</v>
      </c>
    </row>
    <row r="1076" spans="1:40" hidden="1" x14ac:dyDescent="0.25">
      <c r="A1076" s="1">
        <v>81591</v>
      </c>
      <c r="B1076" s="1" t="s">
        <v>1041</v>
      </c>
      <c r="C1076" s="1">
        <v>81</v>
      </c>
      <c r="D1076" s="1" t="s">
        <v>1037</v>
      </c>
      <c r="E1076" s="2">
        <v>2247</v>
      </c>
      <c r="F1076" s="2">
        <v>22</v>
      </c>
      <c r="G1076" s="2">
        <v>0</v>
      </c>
      <c r="H1076" s="2">
        <v>10</v>
      </c>
      <c r="I1076" s="75">
        <v>1</v>
      </c>
      <c r="J1076">
        <v>34</v>
      </c>
      <c r="K1076">
        <v>0</v>
      </c>
      <c r="L1076">
        <v>9</v>
      </c>
      <c r="M1076">
        <v>0</v>
      </c>
      <c r="N1076">
        <v>121</v>
      </c>
      <c r="O1076">
        <v>0</v>
      </c>
      <c r="P1076">
        <v>41</v>
      </c>
      <c r="Q1076">
        <v>1</v>
      </c>
      <c r="R1076" s="2">
        <v>321</v>
      </c>
      <c r="S1076" s="2">
        <v>2</v>
      </c>
      <c r="T1076" s="2">
        <v>78</v>
      </c>
      <c r="U1076" s="75">
        <v>9</v>
      </c>
      <c r="V1076" s="2">
        <v>91</v>
      </c>
      <c r="W1076" s="2">
        <v>0</v>
      </c>
      <c r="X1076" s="2">
        <v>1</v>
      </c>
      <c r="Y1076" s="75">
        <v>1</v>
      </c>
      <c r="Z1076" s="2">
        <v>50</v>
      </c>
      <c r="AA1076" s="2">
        <v>0</v>
      </c>
      <c r="AB1076" s="2">
        <v>6</v>
      </c>
      <c r="AC1076" s="75">
        <v>3</v>
      </c>
      <c r="AD1076" s="2">
        <v>5235</v>
      </c>
      <c r="AE1076" s="3">
        <f t="shared" si="17"/>
        <v>0.42922636103151862</v>
      </c>
      <c r="AF1076" s="1">
        <v>0</v>
      </c>
      <c r="AG1076" s="1" t="s">
        <v>44</v>
      </c>
      <c r="AH1076" s="1" t="s">
        <v>45</v>
      </c>
      <c r="AI1076" s="1">
        <v>2.71</v>
      </c>
      <c r="AJ1076" s="1">
        <v>0</v>
      </c>
      <c r="AK1076" s="1" t="s">
        <v>46</v>
      </c>
      <c r="AL1076" s="1">
        <v>28</v>
      </c>
      <c r="AM1076" s="1">
        <v>110</v>
      </c>
      <c r="AN1076" s="1">
        <v>1</v>
      </c>
    </row>
    <row r="1077" spans="1:40" hidden="1" x14ac:dyDescent="0.25">
      <c r="A1077" s="1">
        <v>81736</v>
      </c>
      <c r="B1077" s="1" t="s">
        <v>1042</v>
      </c>
      <c r="C1077" s="1">
        <v>81</v>
      </c>
      <c r="D1077" s="1" t="s">
        <v>1037</v>
      </c>
      <c r="E1077" s="2">
        <v>15782</v>
      </c>
      <c r="F1077" s="2">
        <v>300</v>
      </c>
      <c r="G1077" s="2">
        <v>0</v>
      </c>
      <c r="H1077" s="2">
        <v>3</v>
      </c>
      <c r="I1077" s="75">
        <v>6</v>
      </c>
      <c r="J1077">
        <v>442</v>
      </c>
      <c r="K1077">
        <v>0</v>
      </c>
      <c r="L1077">
        <v>11</v>
      </c>
      <c r="M1077">
        <v>9</v>
      </c>
      <c r="N1077">
        <v>3512</v>
      </c>
      <c r="O1077">
        <v>0</v>
      </c>
      <c r="P1077">
        <v>47</v>
      </c>
      <c r="Q1077">
        <v>160</v>
      </c>
      <c r="R1077" s="2">
        <v>6749</v>
      </c>
      <c r="S1077" s="2">
        <v>2</v>
      </c>
      <c r="T1077" s="2">
        <v>82</v>
      </c>
      <c r="U1077" s="75">
        <v>335</v>
      </c>
      <c r="V1077" s="2">
        <v>1334</v>
      </c>
      <c r="W1077" s="2">
        <v>1</v>
      </c>
      <c r="X1077" s="2">
        <v>11</v>
      </c>
      <c r="Y1077" s="75">
        <v>77</v>
      </c>
      <c r="Z1077" s="2">
        <v>886</v>
      </c>
      <c r="AA1077" s="2">
        <v>0</v>
      </c>
      <c r="AB1077" s="2">
        <v>8</v>
      </c>
      <c r="AC1077" s="75">
        <v>60</v>
      </c>
      <c r="AD1077" s="2">
        <v>65107</v>
      </c>
      <c r="AE1077" s="3">
        <f t="shared" si="17"/>
        <v>0.24240097070975472</v>
      </c>
      <c r="AF1077" s="1">
        <v>0</v>
      </c>
      <c r="AG1077" s="1" t="s">
        <v>40</v>
      </c>
      <c r="AH1077" s="1" t="s">
        <v>45</v>
      </c>
      <c r="AI1077" s="1">
        <v>2.71</v>
      </c>
      <c r="AJ1077" s="1">
        <v>0</v>
      </c>
      <c r="AK1077" s="1" t="s">
        <v>46</v>
      </c>
      <c r="AL1077" s="1">
        <v>167</v>
      </c>
      <c r="AM1077" s="1">
        <v>284</v>
      </c>
      <c r="AN1077" s="1">
        <v>1</v>
      </c>
    </row>
    <row r="1078" spans="1:40" hidden="1" x14ac:dyDescent="0.25">
      <c r="A1078" s="1">
        <v>81794</v>
      </c>
      <c r="B1078" s="1" t="s">
        <v>1043</v>
      </c>
      <c r="C1078" s="1">
        <v>81</v>
      </c>
      <c r="D1078" s="1" t="s">
        <v>1037</v>
      </c>
      <c r="E1078" s="2">
        <v>27830</v>
      </c>
      <c r="F1078" s="2">
        <v>342</v>
      </c>
      <c r="G1078" s="2">
        <v>0</v>
      </c>
      <c r="H1078" s="2">
        <v>18</v>
      </c>
      <c r="I1078" s="75">
        <v>10</v>
      </c>
      <c r="J1078">
        <v>591</v>
      </c>
      <c r="K1078">
        <v>0</v>
      </c>
      <c r="L1078">
        <v>31</v>
      </c>
      <c r="M1078">
        <v>29</v>
      </c>
      <c r="N1078">
        <v>3360</v>
      </c>
      <c r="O1078">
        <v>1</v>
      </c>
      <c r="P1078">
        <v>306</v>
      </c>
      <c r="Q1078">
        <v>248</v>
      </c>
      <c r="R1078" s="2">
        <v>9979</v>
      </c>
      <c r="S1078" s="2">
        <v>6</v>
      </c>
      <c r="T1078" s="2">
        <v>381</v>
      </c>
      <c r="U1078" s="75">
        <v>410</v>
      </c>
      <c r="V1078" s="2">
        <v>2470</v>
      </c>
      <c r="W1078" s="2">
        <v>0</v>
      </c>
      <c r="X1078" s="2">
        <v>28</v>
      </c>
      <c r="Y1078" s="75">
        <v>94</v>
      </c>
      <c r="Z1078" s="2">
        <v>1918</v>
      </c>
      <c r="AA1078" s="2">
        <v>4</v>
      </c>
      <c r="AB1078" s="2">
        <v>73</v>
      </c>
      <c r="AC1078" s="75">
        <v>99</v>
      </c>
      <c r="AD1078" s="2">
        <v>54160</v>
      </c>
      <c r="AE1078" s="3">
        <f t="shared" si="17"/>
        <v>0.51384785819793211</v>
      </c>
      <c r="AF1078" s="1">
        <v>1</v>
      </c>
      <c r="AG1078" s="1" t="s">
        <v>44</v>
      </c>
      <c r="AH1078" s="1" t="s">
        <v>41</v>
      </c>
      <c r="AI1078" s="1">
        <v>2.71</v>
      </c>
      <c r="AJ1078" s="1">
        <v>0</v>
      </c>
      <c r="AK1078" s="1" t="s">
        <v>46</v>
      </c>
      <c r="AL1078" s="1">
        <v>293</v>
      </c>
      <c r="AM1078" s="1">
        <v>303</v>
      </c>
      <c r="AN1078" s="1">
        <v>0</v>
      </c>
    </row>
    <row r="1079" spans="1:40" x14ac:dyDescent="0.25">
      <c r="A1079" s="1">
        <f>C1079</f>
        <v>81</v>
      </c>
      <c r="B1079" s="1" t="s">
        <v>171</v>
      </c>
      <c r="C1079" s="1">
        <f>C1078</f>
        <v>81</v>
      </c>
      <c r="D1079" s="1" t="str">
        <f>D1078</f>
        <v>Arauca</v>
      </c>
      <c r="E1079" s="2">
        <v>92002</v>
      </c>
      <c r="F1079" s="2">
        <v>1555</v>
      </c>
      <c r="G1079" s="2">
        <v>0</v>
      </c>
      <c r="H1079" s="2">
        <v>61</v>
      </c>
      <c r="I1079" s="2">
        <v>52</v>
      </c>
      <c r="J1079" s="2">
        <v>2171</v>
      </c>
      <c r="K1079" s="2">
        <v>0</v>
      </c>
      <c r="L1079" s="2">
        <v>108</v>
      </c>
      <c r="M1079" s="2">
        <v>84</v>
      </c>
      <c r="N1079" s="2">
        <v>13170</v>
      </c>
      <c r="O1079" s="2">
        <v>1</v>
      </c>
      <c r="P1079" s="2">
        <v>847</v>
      </c>
      <c r="Q1079" s="2">
        <v>1006</v>
      </c>
      <c r="R1079" s="2">
        <v>34984</v>
      </c>
      <c r="S1079" s="2">
        <v>20</v>
      </c>
      <c r="T1079" s="2">
        <v>1264</v>
      </c>
      <c r="U1079" s="2">
        <v>2112</v>
      </c>
      <c r="V1079" s="2">
        <v>7525</v>
      </c>
      <c r="W1079" s="2">
        <v>3</v>
      </c>
      <c r="X1079" s="2">
        <v>93</v>
      </c>
      <c r="Y1079" s="2">
        <v>447</v>
      </c>
      <c r="Z1079" s="2">
        <v>4910</v>
      </c>
      <c r="AA1079" s="2">
        <v>6</v>
      </c>
      <c r="AB1079" s="2">
        <v>202</v>
      </c>
      <c r="AC1079" s="2">
        <v>392</v>
      </c>
      <c r="AD1079" s="2">
        <v>317398</v>
      </c>
      <c r="AE1079" s="3">
        <f t="shared" si="17"/>
        <v>0.28986320014618872</v>
      </c>
      <c r="AF1079" s="1">
        <f>SUM(AF1072:AF1078)</f>
        <v>2</v>
      </c>
      <c r="AG1079" s="1" t="s">
        <v>44</v>
      </c>
      <c r="AH1079" s="1" t="s">
        <v>41</v>
      </c>
      <c r="AI1079" s="1">
        <v>2.71</v>
      </c>
      <c r="AJ1079" s="1">
        <v>9</v>
      </c>
      <c r="AK1079" s="1" t="s">
        <v>172</v>
      </c>
      <c r="AL1079" s="1">
        <v>1281</v>
      </c>
      <c r="AM1079" s="1">
        <v>1457</v>
      </c>
      <c r="AN1079" s="1">
        <v>5</v>
      </c>
    </row>
    <row r="1080" spans="1:40" hidden="1" x14ac:dyDescent="0.25">
      <c r="A1080" s="1">
        <v>85001</v>
      </c>
      <c r="B1080" s="1" t="s">
        <v>1044</v>
      </c>
      <c r="C1080" s="1">
        <v>85</v>
      </c>
      <c r="D1080" s="1" t="s">
        <v>1045</v>
      </c>
      <c r="E1080" s="2">
        <v>26481</v>
      </c>
      <c r="F1080" s="2">
        <v>320</v>
      </c>
      <c r="G1080" s="2">
        <v>1</v>
      </c>
      <c r="H1080" s="2">
        <v>9</v>
      </c>
      <c r="I1080" s="75">
        <v>10</v>
      </c>
      <c r="J1080">
        <v>330</v>
      </c>
      <c r="K1080">
        <v>0</v>
      </c>
      <c r="L1080">
        <v>8</v>
      </c>
      <c r="M1080">
        <v>13</v>
      </c>
      <c r="N1080">
        <v>1505</v>
      </c>
      <c r="O1080">
        <v>1</v>
      </c>
      <c r="P1080">
        <v>56</v>
      </c>
      <c r="Q1080">
        <v>123</v>
      </c>
      <c r="R1080" s="2">
        <v>7182</v>
      </c>
      <c r="S1080" s="2">
        <v>3</v>
      </c>
      <c r="T1080" s="2">
        <v>151</v>
      </c>
      <c r="U1080" s="75">
        <v>319</v>
      </c>
      <c r="V1080" s="2">
        <v>1528</v>
      </c>
      <c r="W1080" s="2">
        <v>1</v>
      </c>
      <c r="X1080" s="2">
        <v>26</v>
      </c>
      <c r="Y1080" s="75">
        <v>69</v>
      </c>
      <c r="Z1080" s="2">
        <v>1036</v>
      </c>
      <c r="AA1080" s="2">
        <v>1</v>
      </c>
      <c r="AB1080" s="2">
        <v>24</v>
      </c>
      <c r="AC1080" s="75">
        <v>59</v>
      </c>
      <c r="AD1080" s="2">
        <v>194079</v>
      </c>
      <c r="AE1080" s="3">
        <f t="shared" si="17"/>
        <v>0.13644443757438982</v>
      </c>
      <c r="AF1080" s="68">
        <v>0</v>
      </c>
      <c r="AG1080" s="1" t="s">
        <v>44</v>
      </c>
      <c r="AH1080" s="1" t="s">
        <v>45</v>
      </c>
      <c r="AI1080" s="1">
        <v>2.82</v>
      </c>
      <c r="AJ1080" s="1">
        <v>1</v>
      </c>
      <c r="AK1080" s="1" t="s">
        <v>42</v>
      </c>
      <c r="AL1080" s="1">
        <v>242</v>
      </c>
      <c r="AM1080" s="1">
        <v>291</v>
      </c>
      <c r="AN1080" s="1">
        <v>1</v>
      </c>
    </row>
    <row r="1081" spans="1:40" hidden="1" x14ac:dyDescent="0.25">
      <c r="A1081" s="1">
        <v>85010</v>
      </c>
      <c r="B1081" s="1" t="s">
        <v>1046</v>
      </c>
      <c r="C1081" s="1">
        <v>85</v>
      </c>
      <c r="D1081" s="1" t="s">
        <v>1045</v>
      </c>
      <c r="E1081" s="2">
        <v>5444</v>
      </c>
      <c r="F1081" s="2">
        <v>73</v>
      </c>
      <c r="G1081" s="2">
        <v>0</v>
      </c>
      <c r="H1081" s="2">
        <v>2</v>
      </c>
      <c r="I1081" s="75">
        <v>1</v>
      </c>
      <c r="J1081">
        <v>38</v>
      </c>
      <c r="K1081">
        <v>0</v>
      </c>
      <c r="L1081">
        <v>0</v>
      </c>
      <c r="M1081">
        <v>0</v>
      </c>
      <c r="N1081">
        <v>169</v>
      </c>
      <c r="O1081">
        <v>0</v>
      </c>
      <c r="P1081">
        <v>15</v>
      </c>
      <c r="Q1081">
        <v>4</v>
      </c>
      <c r="R1081" s="2">
        <v>1009</v>
      </c>
      <c r="S1081" s="2">
        <v>0</v>
      </c>
      <c r="T1081" s="2">
        <v>27</v>
      </c>
      <c r="U1081" s="75">
        <v>24</v>
      </c>
      <c r="V1081" s="2">
        <v>285</v>
      </c>
      <c r="W1081" s="2">
        <v>0</v>
      </c>
      <c r="X1081" s="2">
        <v>10</v>
      </c>
      <c r="Y1081" s="75">
        <v>9</v>
      </c>
      <c r="Z1081" s="2">
        <v>274</v>
      </c>
      <c r="AA1081" s="2">
        <v>0</v>
      </c>
      <c r="AB1081" s="2">
        <v>6</v>
      </c>
      <c r="AC1081" s="75">
        <v>11</v>
      </c>
      <c r="AD1081" s="2">
        <v>41166</v>
      </c>
      <c r="AE1081" s="3">
        <f t="shared" si="17"/>
        <v>0.13224505660010688</v>
      </c>
      <c r="AF1081" s="68">
        <v>0</v>
      </c>
      <c r="AG1081" s="1" t="s">
        <v>40</v>
      </c>
      <c r="AH1081" s="1" t="s">
        <v>45</v>
      </c>
      <c r="AI1081" s="1">
        <v>2.82</v>
      </c>
      <c r="AJ1081" s="1">
        <v>0</v>
      </c>
      <c r="AK1081" s="1" t="s">
        <v>46</v>
      </c>
      <c r="AL1081" s="1">
        <v>19</v>
      </c>
      <c r="AM1081" s="1">
        <v>17</v>
      </c>
      <c r="AN1081" s="1">
        <v>0</v>
      </c>
    </row>
    <row r="1082" spans="1:40" hidden="1" x14ac:dyDescent="0.25">
      <c r="A1082" s="1">
        <v>85015</v>
      </c>
      <c r="B1082" s="1" t="s">
        <v>1047</v>
      </c>
      <c r="C1082" s="1">
        <v>85</v>
      </c>
      <c r="D1082" s="1" t="s">
        <v>1045</v>
      </c>
      <c r="E1082" s="2">
        <v>626</v>
      </c>
      <c r="F1082" s="2">
        <v>11</v>
      </c>
      <c r="G1082" s="2">
        <v>0</v>
      </c>
      <c r="H1082" s="2">
        <v>0</v>
      </c>
      <c r="I1082" s="75">
        <v>0</v>
      </c>
      <c r="J1082">
        <v>5</v>
      </c>
      <c r="K1082">
        <v>0</v>
      </c>
      <c r="L1082">
        <v>0</v>
      </c>
      <c r="M1082">
        <v>0</v>
      </c>
      <c r="N1082">
        <v>7</v>
      </c>
      <c r="O1082">
        <v>0</v>
      </c>
      <c r="P1082">
        <v>1</v>
      </c>
      <c r="Q1082">
        <v>0</v>
      </c>
      <c r="R1082" s="2">
        <v>237</v>
      </c>
      <c r="S1082" s="2">
        <v>1</v>
      </c>
      <c r="T1082" s="2">
        <v>1</v>
      </c>
      <c r="U1082" s="75">
        <v>3</v>
      </c>
      <c r="V1082" s="2">
        <v>47</v>
      </c>
      <c r="W1082" s="2">
        <v>0</v>
      </c>
      <c r="X1082" s="2">
        <v>1</v>
      </c>
      <c r="Y1082" s="75">
        <v>0</v>
      </c>
      <c r="Z1082" s="2">
        <v>29</v>
      </c>
      <c r="AA1082" s="2">
        <v>0</v>
      </c>
      <c r="AB1082" s="2">
        <v>0</v>
      </c>
      <c r="AC1082" s="75">
        <v>0</v>
      </c>
      <c r="AD1082" s="2">
        <v>2531</v>
      </c>
      <c r="AE1082" s="3">
        <f t="shared" si="17"/>
        <v>0.24733306993283288</v>
      </c>
      <c r="AF1082" s="68">
        <v>0</v>
      </c>
      <c r="AG1082" s="1" t="s">
        <v>44</v>
      </c>
      <c r="AH1082" s="1" t="s">
        <v>45</v>
      </c>
      <c r="AI1082" s="1">
        <v>2.82</v>
      </c>
      <c r="AJ1082" s="1">
        <v>0</v>
      </c>
      <c r="AK1082" s="1" t="s">
        <v>46</v>
      </c>
      <c r="AL1082" s="1">
        <v>1</v>
      </c>
      <c r="AM1082" s="1">
        <v>1</v>
      </c>
      <c r="AN1082" s="1">
        <v>0</v>
      </c>
    </row>
    <row r="1083" spans="1:40" hidden="1" x14ac:dyDescent="0.25">
      <c r="A1083" s="1">
        <v>85125</v>
      </c>
      <c r="B1083" s="1" t="s">
        <v>1048</v>
      </c>
      <c r="C1083" s="1">
        <v>85</v>
      </c>
      <c r="D1083" s="1" t="s">
        <v>1045</v>
      </c>
      <c r="E1083" s="2">
        <v>2551</v>
      </c>
      <c r="F1083" s="2">
        <v>42</v>
      </c>
      <c r="G1083" s="2">
        <v>0</v>
      </c>
      <c r="H1083" s="2">
        <v>4</v>
      </c>
      <c r="I1083" s="75">
        <v>2</v>
      </c>
      <c r="J1083">
        <v>33</v>
      </c>
      <c r="K1083">
        <v>0</v>
      </c>
      <c r="L1083">
        <v>4</v>
      </c>
      <c r="M1083">
        <v>1</v>
      </c>
      <c r="N1083">
        <v>149</v>
      </c>
      <c r="O1083">
        <v>0</v>
      </c>
      <c r="P1083">
        <v>30</v>
      </c>
      <c r="Q1083">
        <v>12</v>
      </c>
      <c r="R1083" s="2">
        <v>865</v>
      </c>
      <c r="S1083" s="2">
        <v>0</v>
      </c>
      <c r="T1083" s="2">
        <v>48</v>
      </c>
      <c r="U1083" s="75">
        <v>35</v>
      </c>
      <c r="V1083" s="2">
        <v>256</v>
      </c>
      <c r="W1083" s="2">
        <v>0</v>
      </c>
      <c r="X1083" s="2">
        <v>1</v>
      </c>
      <c r="Y1083" s="75">
        <v>4</v>
      </c>
      <c r="Z1083" s="2">
        <v>175</v>
      </c>
      <c r="AA1083" s="2">
        <v>0</v>
      </c>
      <c r="AB1083" s="2">
        <v>10</v>
      </c>
      <c r="AC1083" s="75">
        <v>11</v>
      </c>
      <c r="AD1083" s="2">
        <v>13866</v>
      </c>
      <c r="AE1083" s="3">
        <f t="shared" si="17"/>
        <v>0.18397519111495744</v>
      </c>
      <c r="AF1083" s="68">
        <v>0</v>
      </c>
      <c r="AG1083" s="1" t="s">
        <v>44</v>
      </c>
      <c r="AH1083" s="1" t="s">
        <v>41</v>
      </c>
      <c r="AI1083" s="1">
        <v>2.82</v>
      </c>
      <c r="AJ1083" s="1">
        <v>0</v>
      </c>
      <c r="AK1083" s="1" t="s">
        <v>46</v>
      </c>
      <c r="AL1083" s="1">
        <v>39</v>
      </c>
      <c r="AM1083" s="1">
        <v>29</v>
      </c>
      <c r="AN1083" s="1">
        <v>0</v>
      </c>
    </row>
    <row r="1084" spans="1:40" hidden="1" x14ac:dyDescent="0.25">
      <c r="A1084" s="1">
        <v>85136</v>
      </c>
      <c r="B1084" s="1" t="s">
        <v>1049</v>
      </c>
      <c r="C1084" s="1">
        <v>85</v>
      </c>
      <c r="D1084" s="1" t="s">
        <v>1045</v>
      </c>
      <c r="E1084" s="2">
        <v>158</v>
      </c>
      <c r="F1084" s="2">
        <v>1</v>
      </c>
      <c r="G1084" s="2">
        <v>0</v>
      </c>
      <c r="H1084" s="2">
        <v>0</v>
      </c>
      <c r="I1084" s="75">
        <v>0</v>
      </c>
      <c r="J1084">
        <v>2</v>
      </c>
      <c r="K1084">
        <v>0</v>
      </c>
      <c r="L1084">
        <v>0</v>
      </c>
      <c r="M1084">
        <v>0</v>
      </c>
      <c r="N1084">
        <v>13</v>
      </c>
      <c r="O1084">
        <v>0</v>
      </c>
      <c r="P1084">
        <v>0</v>
      </c>
      <c r="Q1084">
        <v>0</v>
      </c>
      <c r="R1084" s="2">
        <v>48</v>
      </c>
      <c r="S1084" s="2">
        <v>0</v>
      </c>
      <c r="T1084" s="2">
        <v>1</v>
      </c>
      <c r="U1084" s="75">
        <v>0</v>
      </c>
      <c r="V1084" s="2">
        <v>15</v>
      </c>
      <c r="W1084" s="2">
        <v>0</v>
      </c>
      <c r="X1084" s="2">
        <v>0</v>
      </c>
      <c r="Y1084" s="75">
        <v>0</v>
      </c>
      <c r="Z1084" s="2">
        <v>2</v>
      </c>
      <c r="AA1084" s="2">
        <v>0</v>
      </c>
      <c r="AB1084" s="2">
        <v>0</v>
      </c>
      <c r="AC1084" s="75">
        <v>0</v>
      </c>
      <c r="AD1084" s="2">
        <v>1437</v>
      </c>
      <c r="AE1084" s="3">
        <f t="shared" si="17"/>
        <v>0.10995128740431455</v>
      </c>
      <c r="AF1084" s="68">
        <v>0</v>
      </c>
      <c r="AG1084" s="1" t="s">
        <v>40</v>
      </c>
      <c r="AH1084" s="1" t="s">
        <v>45</v>
      </c>
      <c r="AI1084" s="1">
        <v>2.82</v>
      </c>
      <c r="AJ1084" s="1">
        <v>0</v>
      </c>
      <c r="AK1084" s="1" t="s">
        <v>46</v>
      </c>
      <c r="AL1084" s="1">
        <v>3</v>
      </c>
      <c r="AM1084" s="1">
        <v>1</v>
      </c>
      <c r="AN1084" s="1">
        <v>0</v>
      </c>
    </row>
    <row r="1085" spans="1:40" hidden="1" x14ac:dyDescent="0.25">
      <c r="A1085" s="1">
        <v>85139</v>
      </c>
      <c r="B1085" s="1" t="s">
        <v>1050</v>
      </c>
      <c r="C1085" s="1">
        <v>85</v>
      </c>
      <c r="D1085" s="1" t="s">
        <v>1045</v>
      </c>
      <c r="E1085" s="2">
        <v>2954</v>
      </c>
      <c r="F1085" s="2">
        <v>68</v>
      </c>
      <c r="G1085" s="2">
        <v>0</v>
      </c>
      <c r="H1085" s="2">
        <v>1</v>
      </c>
      <c r="I1085" s="75">
        <v>1</v>
      </c>
      <c r="J1085">
        <v>44</v>
      </c>
      <c r="K1085">
        <v>0</v>
      </c>
      <c r="L1085">
        <v>0</v>
      </c>
      <c r="M1085">
        <v>0</v>
      </c>
      <c r="N1085">
        <v>96</v>
      </c>
      <c r="O1085">
        <v>0</v>
      </c>
      <c r="P1085">
        <v>5</v>
      </c>
      <c r="Q1085">
        <v>21</v>
      </c>
      <c r="R1085" s="2">
        <v>890</v>
      </c>
      <c r="S1085" s="2">
        <v>0</v>
      </c>
      <c r="T1085" s="2">
        <v>16</v>
      </c>
      <c r="U1085" s="75">
        <v>67</v>
      </c>
      <c r="V1085" s="2">
        <v>161</v>
      </c>
      <c r="W1085" s="2">
        <v>0</v>
      </c>
      <c r="X1085" s="2">
        <v>13</v>
      </c>
      <c r="Y1085" s="75">
        <v>14</v>
      </c>
      <c r="Z1085" s="2">
        <v>106</v>
      </c>
      <c r="AA1085" s="2">
        <v>0</v>
      </c>
      <c r="AB1085" s="2">
        <v>12</v>
      </c>
      <c r="AC1085" s="75">
        <v>4</v>
      </c>
      <c r="AD1085" s="2">
        <v>18304</v>
      </c>
      <c r="AE1085" s="3">
        <f t="shared" si="17"/>
        <v>0.1613854895104895</v>
      </c>
      <c r="AF1085" s="68">
        <v>0</v>
      </c>
      <c r="AG1085" s="1" t="s">
        <v>44</v>
      </c>
      <c r="AH1085" s="1" t="s">
        <v>45</v>
      </c>
      <c r="AI1085" s="1">
        <v>2.82</v>
      </c>
      <c r="AJ1085" s="1">
        <v>0</v>
      </c>
      <c r="AK1085" s="1" t="s">
        <v>46</v>
      </c>
      <c r="AL1085" s="1">
        <v>17</v>
      </c>
      <c r="AM1085" s="1">
        <v>24</v>
      </c>
      <c r="AN1085" s="1">
        <v>0</v>
      </c>
    </row>
    <row r="1086" spans="1:40" hidden="1" x14ac:dyDescent="0.25">
      <c r="A1086" s="1">
        <v>85162</v>
      </c>
      <c r="B1086" s="1" t="s">
        <v>1051</v>
      </c>
      <c r="C1086" s="1">
        <v>85</v>
      </c>
      <c r="D1086" s="1" t="s">
        <v>1045</v>
      </c>
      <c r="E1086" s="2">
        <v>2894</v>
      </c>
      <c r="F1086" s="2">
        <v>35</v>
      </c>
      <c r="G1086" s="2">
        <v>0</v>
      </c>
      <c r="H1086" s="2">
        <v>0</v>
      </c>
      <c r="I1086" s="75">
        <v>0</v>
      </c>
      <c r="J1086">
        <v>34</v>
      </c>
      <c r="K1086">
        <v>0</v>
      </c>
      <c r="L1086">
        <v>1</v>
      </c>
      <c r="M1086">
        <v>1</v>
      </c>
      <c r="N1086">
        <v>130</v>
      </c>
      <c r="O1086">
        <v>0</v>
      </c>
      <c r="P1086">
        <v>1</v>
      </c>
      <c r="Q1086">
        <v>4</v>
      </c>
      <c r="R1086" s="2">
        <v>551</v>
      </c>
      <c r="S1086" s="2">
        <v>3</v>
      </c>
      <c r="T1086" s="2">
        <v>9</v>
      </c>
      <c r="U1086" s="75">
        <v>9</v>
      </c>
      <c r="V1086" s="2">
        <v>153</v>
      </c>
      <c r="W1086" s="2">
        <v>0</v>
      </c>
      <c r="X1086" s="2">
        <v>3</v>
      </c>
      <c r="Y1086" s="75">
        <v>0</v>
      </c>
      <c r="Z1086" s="2">
        <v>323</v>
      </c>
      <c r="AA1086" s="2">
        <v>0</v>
      </c>
      <c r="AB1086" s="2">
        <v>10</v>
      </c>
      <c r="AC1086" s="75">
        <v>10</v>
      </c>
      <c r="AD1086" s="2">
        <v>19474</v>
      </c>
      <c r="AE1086" s="3">
        <f t="shared" si="17"/>
        <v>0.14860840094484953</v>
      </c>
      <c r="AF1086" s="68">
        <v>0</v>
      </c>
      <c r="AG1086" s="1" t="s">
        <v>44</v>
      </c>
      <c r="AH1086" s="1" t="s">
        <v>45</v>
      </c>
      <c r="AI1086" s="1">
        <v>2.82</v>
      </c>
      <c r="AJ1086" s="1">
        <v>0</v>
      </c>
      <c r="AK1086" s="1" t="s">
        <v>46</v>
      </c>
      <c r="AL1086" s="1">
        <v>11</v>
      </c>
      <c r="AM1086" s="1">
        <v>18</v>
      </c>
      <c r="AN1086" s="1">
        <v>0</v>
      </c>
    </row>
    <row r="1087" spans="1:40" hidden="1" x14ac:dyDescent="0.25">
      <c r="A1087" s="1">
        <v>85225</v>
      </c>
      <c r="B1087" s="1" t="s">
        <v>1052</v>
      </c>
      <c r="C1087" s="1">
        <v>85</v>
      </c>
      <c r="D1087" s="1" t="s">
        <v>1045</v>
      </c>
      <c r="E1087" s="2">
        <v>492</v>
      </c>
      <c r="F1087" s="2">
        <v>11</v>
      </c>
      <c r="G1087" s="2">
        <v>0</v>
      </c>
      <c r="H1087" s="2">
        <v>0</v>
      </c>
      <c r="I1087" s="75">
        <v>0</v>
      </c>
      <c r="J1087">
        <v>9</v>
      </c>
      <c r="K1087">
        <v>0</v>
      </c>
      <c r="L1087">
        <v>0</v>
      </c>
      <c r="M1087">
        <v>0</v>
      </c>
      <c r="N1087">
        <v>14</v>
      </c>
      <c r="O1087">
        <v>0</v>
      </c>
      <c r="P1087">
        <v>0</v>
      </c>
      <c r="Q1087">
        <v>0</v>
      </c>
      <c r="R1087" s="2">
        <v>275</v>
      </c>
      <c r="S1087" s="2">
        <v>0</v>
      </c>
      <c r="T1087" s="2">
        <v>7</v>
      </c>
      <c r="U1087" s="75">
        <v>3</v>
      </c>
      <c r="V1087" s="2">
        <v>38</v>
      </c>
      <c r="W1087" s="2">
        <v>0</v>
      </c>
      <c r="X1087" s="2">
        <v>1</v>
      </c>
      <c r="Y1087" s="75">
        <v>0</v>
      </c>
      <c r="Z1087" s="2">
        <v>71</v>
      </c>
      <c r="AA1087" s="2">
        <v>0</v>
      </c>
      <c r="AB1087" s="2">
        <v>2</v>
      </c>
      <c r="AC1087" s="75">
        <v>0</v>
      </c>
      <c r="AD1087" s="2">
        <v>9987</v>
      </c>
      <c r="AE1087" s="3">
        <f t="shared" si="17"/>
        <v>4.9264043256233105E-2</v>
      </c>
      <c r="AF1087" s="68">
        <v>0</v>
      </c>
      <c r="AG1087" s="1" t="s">
        <v>40</v>
      </c>
      <c r="AH1087" s="1" t="s">
        <v>45</v>
      </c>
      <c r="AI1087" s="1">
        <v>2.82</v>
      </c>
      <c r="AJ1087" s="1">
        <v>0</v>
      </c>
      <c r="AK1087" s="1" t="s">
        <v>46</v>
      </c>
      <c r="AL1087" s="1">
        <v>2</v>
      </c>
      <c r="AM1087" s="1">
        <v>3</v>
      </c>
      <c r="AN1087" s="1">
        <v>0</v>
      </c>
    </row>
    <row r="1088" spans="1:40" hidden="1" x14ac:dyDescent="0.25">
      <c r="A1088" s="1">
        <v>85230</v>
      </c>
      <c r="B1088" s="1" t="s">
        <v>1053</v>
      </c>
      <c r="C1088" s="1">
        <v>85</v>
      </c>
      <c r="D1088" s="1" t="s">
        <v>1045</v>
      </c>
      <c r="E1088" s="2">
        <v>1222</v>
      </c>
      <c r="F1088" s="2">
        <v>31</v>
      </c>
      <c r="G1088" s="2">
        <v>0</v>
      </c>
      <c r="H1088" s="2">
        <v>0</v>
      </c>
      <c r="I1088" s="75">
        <v>0</v>
      </c>
      <c r="J1088">
        <v>13</v>
      </c>
      <c r="K1088">
        <v>0</v>
      </c>
      <c r="L1088">
        <v>0</v>
      </c>
      <c r="M1088">
        <v>0</v>
      </c>
      <c r="N1088">
        <v>66</v>
      </c>
      <c r="O1088">
        <v>0</v>
      </c>
      <c r="P1088">
        <v>14</v>
      </c>
      <c r="Q1088">
        <v>8</v>
      </c>
      <c r="R1088" s="2">
        <v>298</v>
      </c>
      <c r="S1088" s="2">
        <v>0</v>
      </c>
      <c r="T1088" s="2">
        <v>32</v>
      </c>
      <c r="U1088" s="75">
        <v>17</v>
      </c>
      <c r="V1088" s="2">
        <v>89</v>
      </c>
      <c r="W1088" s="2">
        <v>0</v>
      </c>
      <c r="X1088" s="2">
        <v>0</v>
      </c>
      <c r="Y1088" s="75">
        <v>1</v>
      </c>
      <c r="Z1088" s="2">
        <v>90</v>
      </c>
      <c r="AA1088" s="2">
        <v>0</v>
      </c>
      <c r="AB1088" s="2">
        <v>7</v>
      </c>
      <c r="AC1088" s="75">
        <v>3</v>
      </c>
      <c r="AD1088" s="2">
        <v>14075</v>
      </c>
      <c r="AE1088" s="3">
        <f t="shared" si="17"/>
        <v>8.6820603907637656E-2</v>
      </c>
      <c r="AF1088" s="68">
        <v>0</v>
      </c>
      <c r="AG1088" s="1" t="s">
        <v>44</v>
      </c>
      <c r="AH1088" s="1" t="s">
        <v>45</v>
      </c>
      <c r="AI1088" s="1">
        <v>2.82</v>
      </c>
      <c r="AJ1088" s="1">
        <v>0</v>
      </c>
      <c r="AK1088" s="1" t="s">
        <v>46</v>
      </c>
      <c r="AL1088" s="1">
        <v>11</v>
      </c>
      <c r="AM1088" s="1">
        <v>8</v>
      </c>
      <c r="AN1088" s="1">
        <v>0</v>
      </c>
    </row>
    <row r="1089" spans="1:40" hidden="1" x14ac:dyDescent="0.25">
      <c r="A1089" s="1">
        <v>85250</v>
      </c>
      <c r="B1089" s="1" t="s">
        <v>1054</v>
      </c>
      <c r="C1089" s="1">
        <v>85</v>
      </c>
      <c r="D1089" s="1" t="s">
        <v>1045</v>
      </c>
      <c r="E1089" s="2">
        <v>5327</v>
      </c>
      <c r="F1089" s="2">
        <v>70</v>
      </c>
      <c r="G1089" s="2">
        <v>0</v>
      </c>
      <c r="H1089" s="2">
        <v>2</v>
      </c>
      <c r="I1089" s="75">
        <v>0</v>
      </c>
      <c r="J1089">
        <v>73</v>
      </c>
      <c r="K1089">
        <v>0</v>
      </c>
      <c r="L1089">
        <v>5</v>
      </c>
      <c r="M1089">
        <v>0</v>
      </c>
      <c r="N1089">
        <v>390</v>
      </c>
      <c r="O1089">
        <v>0</v>
      </c>
      <c r="P1089">
        <v>32</v>
      </c>
      <c r="Q1089">
        <v>24</v>
      </c>
      <c r="R1089" s="2">
        <v>1603</v>
      </c>
      <c r="S1089" s="2">
        <v>0</v>
      </c>
      <c r="T1089" s="2">
        <v>57</v>
      </c>
      <c r="U1089" s="75">
        <v>54</v>
      </c>
      <c r="V1089" s="2">
        <v>402</v>
      </c>
      <c r="W1089" s="2">
        <v>0</v>
      </c>
      <c r="X1089" s="2">
        <v>5</v>
      </c>
      <c r="Y1089" s="75">
        <v>12</v>
      </c>
      <c r="Z1089" s="2">
        <v>345</v>
      </c>
      <c r="AA1089" s="2">
        <v>0</v>
      </c>
      <c r="AB1089" s="2">
        <v>10</v>
      </c>
      <c r="AC1089" s="75">
        <v>15</v>
      </c>
      <c r="AD1089" s="2">
        <v>40991</v>
      </c>
      <c r="AE1089" s="3">
        <f t="shared" si="17"/>
        <v>0.1299553560537679</v>
      </c>
      <c r="AF1089" s="68">
        <v>0</v>
      </c>
      <c r="AG1089" s="1" t="s">
        <v>40</v>
      </c>
      <c r="AH1089" s="1" t="s">
        <v>45</v>
      </c>
      <c r="AI1089" s="1">
        <v>2.82</v>
      </c>
      <c r="AJ1089" s="1">
        <v>0</v>
      </c>
      <c r="AK1089" s="1" t="s">
        <v>46</v>
      </c>
      <c r="AL1089" s="1">
        <v>27</v>
      </c>
      <c r="AM1089" s="1">
        <v>49</v>
      </c>
      <c r="AN1089" s="1">
        <v>1</v>
      </c>
    </row>
    <row r="1090" spans="1:40" hidden="1" x14ac:dyDescent="0.25">
      <c r="A1090" s="1">
        <v>85263</v>
      </c>
      <c r="B1090" s="1" t="s">
        <v>1055</v>
      </c>
      <c r="C1090" s="1">
        <v>85</v>
      </c>
      <c r="D1090" s="1" t="s">
        <v>1045</v>
      </c>
      <c r="E1090" s="2">
        <v>1766</v>
      </c>
      <c r="F1090" s="2">
        <v>21</v>
      </c>
      <c r="G1090" s="2">
        <v>0</v>
      </c>
      <c r="H1090" s="2">
        <v>0</v>
      </c>
      <c r="I1090" s="75">
        <v>1</v>
      </c>
      <c r="J1090">
        <v>26</v>
      </c>
      <c r="K1090">
        <v>0</v>
      </c>
      <c r="L1090">
        <v>0</v>
      </c>
      <c r="M1090">
        <v>0</v>
      </c>
      <c r="N1090">
        <v>96</v>
      </c>
      <c r="O1090">
        <v>0</v>
      </c>
      <c r="P1090">
        <v>2</v>
      </c>
      <c r="Q1090">
        <v>1</v>
      </c>
      <c r="R1090" s="2">
        <v>545</v>
      </c>
      <c r="S1090" s="2">
        <v>0</v>
      </c>
      <c r="T1090" s="2">
        <v>8</v>
      </c>
      <c r="U1090" s="75">
        <v>14</v>
      </c>
      <c r="V1090" s="2">
        <v>159</v>
      </c>
      <c r="W1090" s="2">
        <v>0</v>
      </c>
      <c r="X1090" s="2">
        <v>0</v>
      </c>
      <c r="Y1090" s="75">
        <v>2</v>
      </c>
      <c r="Z1090" s="2">
        <v>165</v>
      </c>
      <c r="AA1090" s="2">
        <v>0</v>
      </c>
      <c r="AB1090" s="2">
        <v>0</v>
      </c>
      <c r="AC1090" s="75">
        <v>4</v>
      </c>
      <c r="AD1090" s="2">
        <v>12875</v>
      </c>
      <c r="AE1090" s="3">
        <f t="shared" si="17"/>
        <v>0.13716504854368933</v>
      </c>
      <c r="AF1090" s="68">
        <v>0</v>
      </c>
      <c r="AG1090" s="1" t="s">
        <v>40</v>
      </c>
      <c r="AH1090" s="1" t="s">
        <v>45</v>
      </c>
      <c r="AI1090" s="1">
        <v>2.82</v>
      </c>
      <c r="AJ1090" s="1">
        <v>0</v>
      </c>
      <c r="AK1090" s="1" t="s">
        <v>46</v>
      </c>
      <c r="AL1090" s="1">
        <v>3</v>
      </c>
      <c r="AM1090" s="1">
        <v>9</v>
      </c>
      <c r="AN1090" s="1">
        <v>0</v>
      </c>
    </row>
    <row r="1091" spans="1:40" hidden="1" x14ac:dyDescent="0.25">
      <c r="A1091" s="1">
        <v>85279</v>
      </c>
      <c r="B1091" s="1" t="s">
        <v>1056</v>
      </c>
      <c r="C1091" s="1">
        <v>85</v>
      </c>
      <c r="D1091" s="1" t="s">
        <v>1045</v>
      </c>
      <c r="E1091" s="2">
        <v>723</v>
      </c>
      <c r="F1091" s="2">
        <v>2</v>
      </c>
      <c r="G1091" s="2">
        <v>0</v>
      </c>
      <c r="H1091" s="2">
        <v>0</v>
      </c>
      <c r="I1091" s="75">
        <v>0</v>
      </c>
      <c r="J1091">
        <v>2</v>
      </c>
      <c r="K1091">
        <v>0</v>
      </c>
      <c r="L1091">
        <v>0</v>
      </c>
      <c r="M1091">
        <v>0</v>
      </c>
      <c r="N1091">
        <v>3</v>
      </c>
      <c r="O1091">
        <v>0</v>
      </c>
      <c r="P1091">
        <v>0</v>
      </c>
      <c r="Q1091">
        <v>0</v>
      </c>
      <c r="R1091" s="2">
        <v>295</v>
      </c>
      <c r="S1091" s="2">
        <v>0</v>
      </c>
      <c r="T1091" s="2">
        <v>2</v>
      </c>
      <c r="U1091" s="75">
        <v>2</v>
      </c>
      <c r="V1091" s="2">
        <v>42</v>
      </c>
      <c r="W1091" s="2">
        <v>0</v>
      </c>
      <c r="X1091" s="2">
        <v>0</v>
      </c>
      <c r="Y1091" s="75">
        <v>0</v>
      </c>
      <c r="Z1091" s="2">
        <v>29</v>
      </c>
      <c r="AA1091" s="2">
        <v>0</v>
      </c>
      <c r="AB1091" s="2">
        <v>0</v>
      </c>
      <c r="AC1091" s="75">
        <v>0</v>
      </c>
      <c r="AD1091" s="2">
        <v>1592</v>
      </c>
      <c r="AE1091" s="3">
        <f t="shared" si="17"/>
        <v>0.45414572864321606</v>
      </c>
      <c r="AF1091" s="68">
        <v>0</v>
      </c>
      <c r="AG1091" s="1" t="s">
        <v>44</v>
      </c>
      <c r="AH1091" s="1" t="s">
        <v>41</v>
      </c>
      <c r="AI1091" s="1">
        <v>2.82</v>
      </c>
      <c r="AJ1091" s="1">
        <v>0</v>
      </c>
      <c r="AK1091" s="1" t="s">
        <v>46</v>
      </c>
      <c r="AL1091" s="1">
        <v>1</v>
      </c>
      <c r="AM1091" s="1">
        <v>2</v>
      </c>
      <c r="AN1091" s="1">
        <v>0</v>
      </c>
    </row>
    <row r="1092" spans="1:40" hidden="1" x14ac:dyDescent="0.25">
      <c r="A1092" s="1">
        <v>85300</v>
      </c>
      <c r="B1092" s="1" t="s">
        <v>131</v>
      </c>
      <c r="C1092" s="1">
        <v>85</v>
      </c>
      <c r="D1092" s="1" t="s">
        <v>1045</v>
      </c>
      <c r="E1092" s="2">
        <v>561</v>
      </c>
      <c r="F1092" s="2">
        <v>6</v>
      </c>
      <c r="G1092" s="2">
        <v>0</v>
      </c>
      <c r="H1092" s="2">
        <v>0</v>
      </c>
      <c r="I1092" s="75">
        <v>0</v>
      </c>
      <c r="J1092">
        <v>9</v>
      </c>
      <c r="K1092">
        <v>0</v>
      </c>
      <c r="L1092">
        <v>0</v>
      </c>
      <c r="M1092">
        <v>0</v>
      </c>
      <c r="N1092">
        <v>127</v>
      </c>
      <c r="O1092">
        <v>0</v>
      </c>
      <c r="P1092">
        <v>1</v>
      </c>
      <c r="Q1092">
        <v>15</v>
      </c>
      <c r="R1092" s="2">
        <v>258</v>
      </c>
      <c r="S1092" s="2">
        <v>0</v>
      </c>
      <c r="T1092" s="2">
        <v>8</v>
      </c>
      <c r="U1092" s="75">
        <v>25</v>
      </c>
      <c r="V1092" s="2">
        <v>77</v>
      </c>
      <c r="W1092" s="2">
        <v>0</v>
      </c>
      <c r="X1092" s="2">
        <v>4</v>
      </c>
      <c r="Y1092" s="75">
        <v>10</v>
      </c>
      <c r="Z1092" s="2">
        <v>66</v>
      </c>
      <c r="AA1092" s="2">
        <v>0</v>
      </c>
      <c r="AB1092" s="2">
        <v>1</v>
      </c>
      <c r="AC1092" s="75">
        <v>4</v>
      </c>
      <c r="AD1092" s="2">
        <v>4078</v>
      </c>
      <c r="AE1092" s="3">
        <f t="shared" si="17"/>
        <v>0.13756743501716528</v>
      </c>
      <c r="AF1092" s="68">
        <v>0</v>
      </c>
      <c r="AG1092" s="1" t="s">
        <v>40</v>
      </c>
      <c r="AH1092" s="1" t="s">
        <v>45</v>
      </c>
      <c r="AI1092" s="1">
        <v>2.82</v>
      </c>
      <c r="AJ1092" s="1">
        <v>0</v>
      </c>
      <c r="AK1092" s="1" t="s">
        <v>46</v>
      </c>
      <c r="AL1092" s="1">
        <v>1</v>
      </c>
      <c r="AM1092" s="1">
        <v>2</v>
      </c>
      <c r="AN1092" s="1">
        <v>0</v>
      </c>
    </row>
    <row r="1093" spans="1:40" hidden="1" x14ac:dyDescent="0.25">
      <c r="A1093" s="1">
        <v>85315</v>
      </c>
      <c r="B1093" s="1" t="s">
        <v>1057</v>
      </c>
      <c r="C1093" s="1">
        <v>85</v>
      </c>
      <c r="D1093" s="1" t="s">
        <v>1045</v>
      </c>
      <c r="E1093" s="2">
        <v>712</v>
      </c>
      <c r="F1093" s="2">
        <v>17</v>
      </c>
      <c r="G1093" s="2">
        <v>0</v>
      </c>
      <c r="H1093" s="2">
        <v>0</v>
      </c>
      <c r="I1093" s="75">
        <v>0</v>
      </c>
      <c r="J1093">
        <v>7</v>
      </c>
      <c r="K1093">
        <v>0</v>
      </c>
      <c r="L1093">
        <v>0</v>
      </c>
      <c r="M1093">
        <v>0</v>
      </c>
      <c r="N1093">
        <v>34</v>
      </c>
      <c r="O1093">
        <v>0</v>
      </c>
      <c r="P1093">
        <v>1</v>
      </c>
      <c r="Q1093">
        <v>0</v>
      </c>
      <c r="R1093" s="2">
        <v>134</v>
      </c>
      <c r="S1093" s="2">
        <v>0</v>
      </c>
      <c r="T1093" s="2">
        <v>1</v>
      </c>
      <c r="U1093" s="75">
        <v>0</v>
      </c>
      <c r="V1093" s="2">
        <v>54</v>
      </c>
      <c r="W1093" s="2">
        <v>0</v>
      </c>
      <c r="X1093" s="2">
        <v>0</v>
      </c>
      <c r="Y1093" s="75">
        <v>0</v>
      </c>
      <c r="Z1093" s="2">
        <v>56</v>
      </c>
      <c r="AA1093" s="2">
        <v>0</v>
      </c>
      <c r="AB1093" s="2">
        <v>2</v>
      </c>
      <c r="AC1093" s="75">
        <v>0</v>
      </c>
      <c r="AD1093" s="2">
        <v>2367</v>
      </c>
      <c r="AE1093" s="3">
        <f t="shared" si="17"/>
        <v>0.30080270384452895</v>
      </c>
      <c r="AF1093" s="68">
        <v>0</v>
      </c>
      <c r="AG1093" s="1" t="s">
        <v>40</v>
      </c>
      <c r="AH1093" s="1" t="s">
        <v>45</v>
      </c>
      <c r="AI1093" s="1">
        <v>2.82</v>
      </c>
      <c r="AJ1093" s="1">
        <v>0</v>
      </c>
      <c r="AK1093" s="1" t="s">
        <v>46</v>
      </c>
      <c r="AL1093" s="1">
        <v>14</v>
      </c>
      <c r="AM1093" s="1">
        <v>10</v>
      </c>
      <c r="AN1093" s="1">
        <v>0</v>
      </c>
    </row>
    <row r="1094" spans="1:40" hidden="1" x14ac:dyDescent="0.25">
      <c r="A1094" s="1">
        <v>85325</v>
      </c>
      <c r="B1094" s="1" t="s">
        <v>1058</v>
      </c>
      <c r="C1094" s="1">
        <v>85</v>
      </c>
      <c r="D1094" s="1" t="s">
        <v>1045</v>
      </c>
      <c r="E1094" s="2">
        <v>751</v>
      </c>
      <c r="F1094" s="2">
        <v>14</v>
      </c>
      <c r="G1094" s="2">
        <v>0</v>
      </c>
      <c r="H1094" s="2">
        <v>0</v>
      </c>
      <c r="I1094" s="75">
        <v>0</v>
      </c>
      <c r="J1094">
        <v>13</v>
      </c>
      <c r="K1094">
        <v>0</v>
      </c>
      <c r="L1094">
        <v>0</v>
      </c>
      <c r="M1094">
        <v>0</v>
      </c>
      <c r="N1094">
        <v>31</v>
      </c>
      <c r="O1094">
        <v>0</v>
      </c>
      <c r="P1094">
        <v>6</v>
      </c>
      <c r="Q1094">
        <v>0</v>
      </c>
      <c r="R1094" s="2">
        <v>212</v>
      </c>
      <c r="S1094" s="2">
        <v>0</v>
      </c>
      <c r="T1094" s="2">
        <v>8</v>
      </c>
      <c r="U1094" s="75">
        <v>2</v>
      </c>
      <c r="V1094" s="2">
        <v>35</v>
      </c>
      <c r="W1094" s="2">
        <v>0</v>
      </c>
      <c r="X1094" s="2">
        <v>0</v>
      </c>
      <c r="Y1094" s="75">
        <v>0</v>
      </c>
      <c r="Z1094" s="2">
        <v>34</v>
      </c>
      <c r="AA1094" s="2">
        <v>0</v>
      </c>
      <c r="AB1094" s="2">
        <v>1</v>
      </c>
      <c r="AC1094" s="75">
        <v>2</v>
      </c>
      <c r="AD1094" s="2">
        <v>9031</v>
      </c>
      <c r="AE1094" s="3">
        <f t="shared" si="17"/>
        <v>8.315801129443029E-2</v>
      </c>
      <c r="AF1094" s="68">
        <v>0</v>
      </c>
      <c r="AG1094" s="1" t="s">
        <v>40</v>
      </c>
      <c r="AH1094" s="1" t="s">
        <v>45</v>
      </c>
      <c r="AI1094" s="1">
        <v>2.82</v>
      </c>
      <c r="AJ1094" s="1">
        <v>0</v>
      </c>
      <c r="AK1094" s="1" t="s">
        <v>46</v>
      </c>
      <c r="AL1094" s="1">
        <v>3</v>
      </c>
      <c r="AM1094" s="1">
        <v>6</v>
      </c>
      <c r="AN1094" s="1">
        <v>0</v>
      </c>
    </row>
    <row r="1095" spans="1:40" hidden="1" x14ac:dyDescent="0.25">
      <c r="A1095" s="1">
        <v>85400</v>
      </c>
      <c r="B1095" s="1" t="s">
        <v>1059</v>
      </c>
      <c r="C1095" s="1">
        <v>85</v>
      </c>
      <c r="D1095" s="1" t="s">
        <v>1045</v>
      </c>
      <c r="E1095" s="2">
        <v>724</v>
      </c>
      <c r="F1095" s="2">
        <v>13</v>
      </c>
      <c r="G1095" s="2">
        <v>0</v>
      </c>
      <c r="H1095" s="2">
        <v>0</v>
      </c>
      <c r="I1095" s="75">
        <v>0</v>
      </c>
      <c r="J1095">
        <v>18</v>
      </c>
      <c r="K1095">
        <v>0</v>
      </c>
      <c r="L1095">
        <v>0</v>
      </c>
      <c r="M1095">
        <v>0</v>
      </c>
      <c r="N1095">
        <v>75</v>
      </c>
      <c r="O1095">
        <v>0</v>
      </c>
      <c r="P1095">
        <v>0</v>
      </c>
      <c r="Q1095">
        <v>0</v>
      </c>
      <c r="R1095" s="2">
        <v>267</v>
      </c>
      <c r="S1095" s="2">
        <v>0</v>
      </c>
      <c r="T1095" s="2">
        <v>7</v>
      </c>
      <c r="U1095" s="75">
        <v>7</v>
      </c>
      <c r="V1095" s="2">
        <v>45</v>
      </c>
      <c r="W1095" s="2">
        <v>0</v>
      </c>
      <c r="X1095" s="2">
        <v>0</v>
      </c>
      <c r="Y1095" s="75">
        <v>0</v>
      </c>
      <c r="Z1095" s="2">
        <v>95</v>
      </c>
      <c r="AA1095" s="2">
        <v>0</v>
      </c>
      <c r="AB1095" s="2">
        <v>3</v>
      </c>
      <c r="AC1095" s="75">
        <v>0</v>
      </c>
      <c r="AD1095" s="2">
        <v>7076</v>
      </c>
      <c r="AE1095" s="3">
        <f t="shared" si="17"/>
        <v>0.10231769361221028</v>
      </c>
      <c r="AF1095" s="68">
        <v>0</v>
      </c>
      <c r="AG1095" s="1" t="s">
        <v>40</v>
      </c>
      <c r="AH1095" s="1" t="s">
        <v>45</v>
      </c>
      <c r="AI1095" s="1">
        <v>2.82</v>
      </c>
      <c r="AJ1095" s="1">
        <v>0</v>
      </c>
      <c r="AK1095" s="1" t="s">
        <v>46</v>
      </c>
      <c r="AL1095" s="1">
        <v>4</v>
      </c>
      <c r="AM1095" s="1">
        <v>6</v>
      </c>
      <c r="AN1095" s="1">
        <v>0</v>
      </c>
    </row>
    <row r="1096" spans="1:40" hidden="1" x14ac:dyDescent="0.25">
      <c r="A1096" s="1">
        <v>85410</v>
      </c>
      <c r="B1096" s="1" t="s">
        <v>1060</v>
      </c>
      <c r="C1096" s="1">
        <v>85</v>
      </c>
      <c r="D1096" s="1" t="s">
        <v>1045</v>
      </c>
      <c r="E1096" s="2">
        <v>4108</v>
      </c>
      <c r="F1096" s="2">
        <v>39</v>
      </c>
      <c r="G1096" s="2">
        <v>0</v>
      </c>
      <c r="H1096" s="2">
        <v>0</v>
      </c>
      <c r="I1096" s="75">
        <v>3</v>
      </c>
      <c r="J1096">
        <v>44</v>
      </c>
      <c r="K1096">
        <v>0</v>
      </c>
      <c r="L1096">
        <v>0</v>
      </c>
      <c r="M1096">
        <v>5</v>
      </c>
      <c r="N1096">
        <v>149</v>
      </c>
      <c r="O1096">
        <v>0</v>
      </c>
      <c r="P1096">
        <v>7</v>
      </c>
      <c r="Q1096">
        <v>10</v>
      </c>
      <c r="R1096" s="2">
        <v>728</v>
      </c>
      <c r="S1096" s="2">
        <v>0</v>
      </c>
      <c r="T1096" s="2">
        <v>15</v>
      </c>
      <c r="U1096" s="75">
        <v>35</v>
      </c>
      <c r="V1096" s="2">
        <v>194</v>
      </c>
      <c r="W1096" s="2">
        <v>0</v>
      </c>
      <c r="X1096" s="2">
        <v>2</v>
      </c>
      <c r="Y1096" s="75">
        <v>9</v>
      </c>
      <c r="Z1096" s="2">
        <v>356</v>
      </c>
      <c r="AA1096" s="2">
        <v>0</v>
      </c>
      <c r="AB1096" s="2">
        <v>6</v>
      </c>
      <c r="AC1096" s="75">
        <v>18</v>
      </c>
      <c r="AD1096" s="2">
        <v>26791</v>
      </c>
      <c r="AE1096" s="3">
        <f t="shared" si="17"/>
        <v>0.15333507521182488</v>
      </c>
      <c r="AF1096" s="68">
        <v>0</v>
      </c>
      <c r="AG1096" s="1" t="s">
        <v>40</v>
      </c>
      <c r="AH1096" s="1" t="s">
        <v>45</v>
      </c>
      <c r="AI1096" s="1">
        <v>2.82</v>
      </c>
      <c r="AJ1096" s="1">
        <v>0</v>
      </c>
      <c r="AK1096" s="1" t="s">
        <v>46</v>
      </c>
      <c r="AL1096" s="1">
        <v>11</v>
      </c>
      <c r="AM1096" s="1">
        <v>19</v>
      </c>
      <c r="AN1096" s="1">
        <v>0</v>
      </c>
    </row>
    <row r="1097" spans="1:40" hidden="1" x14ac:dyDescent="0.25">
      <c r="A1097" s="1">
        <v>85430</v>
      </c>
      <c r="B1097" s="1" t="s">
        <v>1061</v>
      </c>
      <c r="C1097" s="1">
        <v>85</v>
      </c>
      <c r="D1097" s="1" t="s">
        <v>1045</v>
      </c>
      <c r="E1097" s="2">
        <v>1031</v>
      </c>
      <c r="F1097" s="2">
        <v>23</v>
      </c>
      <c r="G1097" s="2">
        <v>0</v>
      </c>
      <c r="H1097" s="2">
        <v>0</v>
      </c>
      <c r="I1097" s="75">
        <v>1</v>
      </c>
      <c r="J1097">
        <v>13</v>
      </c>
      <c r="K1097">
        <v>0</v>
      </c>
      <c r="L1097">
        <v>0</v>
      </c>
      <c r="M1097">
        <v>0</v>
      </c>
      <c r="N1097">
        <v>28</v>
      </c>
      <c r="O1097">
        <v>0</v>
      </c>
      <c r="P1097">
        <v>1</v>
      </c>
      <c r="Q1097">
        <v>0</v>
      </c>
      <c r="R1097" s="2">
        <v>265</v>
      </c>
      <c r="S1097" s="2">
        <v>0</v>
      </c>
      <c r="T1097" s="2">
        <v>6</v>
      </c>
      <c r="U1097" s="75">
        <v>7</v>
      </c>
      <c r="V1097" s="2">
        <v>71</v>
      </c>
      <c r="W1097" s="2">
        <v>0</v>
      </c>
      <c r="X1097" s="2">
        <v>1</v>
      </c>
      <c r="Y1097" s="75">
        <v>1</v>
      </c>
      <c r="Z1097" s="2">
        <v>43</v>
      </c>
      <c r="AA1097" s="2">
        <v>0</v>
      </c>
      <c r="AB1097" s="2">
        <v>1</v>
      </c>
      <c r="AC1097" s="75">
        <v>0</v>
      </c>
      <c r="AD1097" s="2">
        <v>15197</v>
      </c>
      <c r="AE1097" s="3">
        <f t="shared" si="17"/>
        <v>6.7842337303415143E-2</v>
      </c>
      <c r="AF1097" s="68">
        <v>0</v>
      </c>
      <c r="AG1097" s="1" t="s">
        <v>44</v>
      </c>
      <c r="AH1097" s="1" t="s">
        <v>45</v>
      </c>
      <c r="AI1097" s="1">
        <v>2.82</v>
      </c>
      <c r="AJ1097" s="1">
        <v>0</v>
      </c>
      <c r="AK1097" s="1" t="s">
        <v>46</v>
      </c>
      <c r="AL1097" s="1">
        <v>1</v>
      </c>
      <c r="AM1097" s="1">
        <v>1</v>
      </c>
      <c r="AN1097" s="1">
        <v>0</v>
      </c>
    </row>
    <row r="1098" spans="1:40" hidden="1" x14ac:dyDescent="0.25">
      <c r="A1098" s="1">
        <v>85440</v>
      </c>
      <c r="B1098" s="1" t="s">
        <v>242</v>
      </c>
      <c r="C1098" s="1">
        <v>85</v>
      </c>
      <c r="D1098" s="1" t="s">
        <v>1045</v>
      </c>
      <c r="E1098" s="2">
        <v>6358</v>
      </c>
      <c r="F1098" s="2">
        <v>85</v>
      </c>
      <c r="G1098" s="2">
        <v>0</v>
      </c>
      <c r="H1098" s="2">
        <v>2</v>
      </c>
      <c r="I1098" s="75">
        <v>7</v>
      </c>
      <c r="J1098">
        <v>112</v>
      </c>
      <c r="K1098">
        <v>0</v>
      </c>
      <c r="L1098">
        <v>4</v>
      </c>
      <c r="M1098">
        <v>7</v>
      </c>
      <c r="N1098">
        <v>235</v>
      </c>
      <c r="O1098">
        <v>0</v>
      </c>
      <c r="P1098">
        <v>38</v>
      </c>
      <c r="Q1098">
        <v>46</v>
      </c>
      <c r="R1098" s="2">
        <v>1447</v>
      </c>
      <c r="S1098" s="2">
        <v>0</v>
      </c>
      <c r="T1098" s="2">
        <v>89</v>
      </c>
      <c r="U1098" s="75">
        <v>122</v>
      </c>
      <c r="V1098" s="2">
        <v>408</v>
      </c>
      <c r="W1098" s="2">
        <v>0</v>
      </c>
      <c r="X1098" s="2">
        <v>26</v>
      </c>
      <c r="Y1098" s="75">
        <v>38</v>
      </c>
      <c r="Z1098" s="2">
        <v>409</v>
      </c>
      <c r="AA1098" s="2">
        <v>0</v>
      </c>
      <c r="AB1098" s="2">
        <v>37</v>
      </c>
      <c r="AC1098" s="75">
        <v>63</v>
      </c>
      <c r="AD1098" s="2">
        <v>40227</v>
      </c>
      <c r="AE1098" s="3">
        <f t="shared" si="17"/>
        <v>0.15805304894722449</v>
      </c>
      <c r="AF1098" s="68">
        <v>0</v>
      </c>
      <c r="AG1098" s="1" t="s">
        <v>40</v>
      </c>
      <c r="AH1098" s="1" t="s">
        <v>45</v>
      </c>
      <c r="AI1098" s="1">
        <v>2.82</v>
      </c>
      <c r="AJ1098" s="1">
        <v>0</v>
      </c>
      <c r="AK1098" s="1" t="s">
        <v>46</v>
      </c>
      <c r="AL1098" s="1">
        <v>12</v>
      </c>
      <c r="AM1098" s="1">
        <v>38</v>
      </c>
      <c r="AN1098" s="1">
        <v>1</v>
      </c>
    </row>
    <row r="1099" spans="1:40" x14ac:dyDescent="0.25">
      <c r="A1099" s="1">
        <f>C1099</f>
        <v>85</v>
      </c>
      <c r="B1099" s="1" t="s">
        <v>171</v>
      </c>
      <c r="C1099" s="1">
        <f>C1098</f>
        <v>85</v>
      </c>
      <c r="D1099" s="1" t="str">
        <f>D1098</f>
        <v>Casanare</v>
      </c>
      <c r="E1099" s="2">
        <v>64883</v>
      </c>
      <c r="F1099" s="2">
        <v>882</v>
      </c>
      <c r="G1099" s="2">
        <v>1</v>
      </c>
      <c r="H1099" s="2">
        <v>20</v>
      </c>
      <c r="I1099" s="2">
        <v>26</v>
      </c>
      <c r="J1099" s="2">
        <v>495</v>
      </c>
      <c r="K1099" s="2">
        <v>0</v>
      </c>
      <c r="L1099" s="2">
        <v>14</v>
      </c>
      <c r="M1099" s="2">
        <v>14</v>
      </c>
      <c r="N1099" s="2">
        <v>3317</v>
      </c>
      <c r="O1099" s="2">
        <v>1</v>
      </c>
      <c r="P1099" s="2">
        <v>210</v>
      </c>
      <c r="Q1099" s="2">
        <v>268</v>
      </c>
      <c r="R1099" s="2">
        <v>17109</v>
      </c>
      <c r="S1099" s="2">
        <v>7</v>
      </c>
      <c r="T1099" s="2">
        <v>493</v>
      </c>
      <c r="U1099" s="2">
        <v>745</v>
      </c>
      <c r="V1099" s="2">
        <v>4059</v>
      </c>
      <c r="W1099" s="2">
        <v>1</v>
      </c>
      <c r="X1099" s="2">
        <v>93</v>
      </c>
      <c r="Y1099" s="2">
        <v>169</v>
      </c>
      <c r="Z1099" s="2">
        <v>3704</v>
      </c>
      <c r="AA1099" s="2">
        <v>1</v>
      </c>
      <c r="AB1099" s="2">
        <v>132</v>
      </c>
      <c r="AC1099" s="2">
        <v>204</v>
      </c>
      <c r="AD1099" s="2">
        <v>475144</v>
      </c>
      <c r="AE1099" s="3">
        <f t="shared" si="17"/>
        <v>0.13655439193170912</v>
      </c>
      <c r="AF1099" s="1">
        <f>SUBTOTAL(9,AF1080:AF1098)</f>
        <v>0</v>
      </c>
      <c r="AG1099" s="1" t="s">
        <v>44</v>
      </c>
      <c r="AH1099" s="1" t="s">
        <v>41</v>
      </c>
      <c r="AI1099" s="1">
        <v>2.82</v>
      </c>
      <c r="AJ1099" s="1">
        <v>1</v>
      </c>
      <c r="AK1099" s="1" t="s">
        <v>172</v>
      </c>
      <c r="AL1099" s="1">
        <v>422</v>
      </c>
      <c r="AM1099" s="1">
        <v>534</v>
      </c>
      <c r="AN1099" s="1">
        <v>3</v>
      </c>
    </row>
    <row r="1100" spans="1:40" hidden="1" x14ac:dyDescent="0.25">
      <c r="A1100" s="1">
        <v>86001</v>
      </c>
      <c r="B1100" s="1" t="s">
        <v>1062</v>
      </c>
      <c r="C1100" s="1">
        <v>86</v>
      </c>
      <c r="D1100" s="1" t="s">
        <v>1063</v>
      </c>
      <c r="E1100" s="2">
        <v>23981</v>
      </c>
      <c r="F1100" s="2">
        <v>376</v>
      </c>
      <c r="G1100" s="2">
        <v>0</v>
      </c>
      <c r="H1100" s="2">
        <v>82</v>
      </c>
      <c r="I1100" s="75">
        <v>11</v>
      </c>
      <c r="J1100">
        <v>268</v>
      </c>
      <c r="K1100">
        <v>1</v>
      </c>
      <c r="L1100">
        <v>60</v>
      </c>
      <c r="M1100">
        <v>5</v>
      </c>
      <c r="N1100">
        <v>1349</v>
      </c>
      <c r="O1100">
        <v>2</v>
      </c>
      <c r="P1100">
        <v>771</v>
      </c>
      <c r="Q1100">
        <v>135</v>
      </c>
      <c r="R1100" s="2">
        <v>4691</v>
      </c>
      <c r="S1100" s="2">
        <v>5</v>
      </c>
      <c r="T1100" s="2">
        <v>1822</v>
      </c>
      <c r="U1100" s="75">
        <v>296</v>
      </c>
      <c r="V1100" s="2">
        <v>755</v>
      </c>
      <c r="W1100" s="2">
        <v>0</v>
      </c>
      <c r="X1100" s="2">
        <v>202</v>
      </c>
      <c r="Y1100" s="75">
        <v>53</v>
      </c>
      <c r="Z1100" s="2">
        <v>1322</v>
      </c>
      <c r="AA1100" s="2">
        <v>1</v>
      </c>
      <c r="AB1100" s="2">
        <v>628</v>
      </c>
      <c r="AC1100" s="75">
        <v>102</v>
      </c>
      <c r="AD1100" s="2">
        <v>64807</v>
      </c>
      <c r="AE1100" s="3">
        <f t="shared" si="17"/>
        <v>0.37003718734087365</v>
      </c>
      <c r="AF1100" s="1">
        <v>0</v>
      </c>
      <c r="AG1100" s="1" t="s">
        <v>44</v>
      </c>
      <c r="AH1100" s="1" t="s">
        <v>41</v>
      </c>
      <c r="AI1100" s="1">
        <v>2.46</v>
      </c>
      <c r="AJ1100" s="1">
        <v>0</v>
      </c>
      <c r="AK1100" s="1" t="s">
        <v>46</v>
      </c>
      <c r="AL1100" s="1">
        <v>87</v>
      </c>
      <c r="AM1100" s="1">
        <v>485</v>
      </c>
      <c r="AN1100" s="1">
        <v>1</v>
      </c>
    </row>
    <row r="1101" spans="1:40" hidden="1" x14ac:dyDescent="0.25">
      <c r="A1101" s="1">
        <v>86219</v>
      </c>
      <c r="B1101" s="1" t="s">
        <v>748</v>
      </c>
      <c r="C1101" s="1">
        <v>86</v>
      </c>
      <c r="D1101" s="1" t="s">
        <v>1063</v>
      </c>
      <c r="E1101" s="2">
        <v>1514</v>
      </c>
      <c r="F1101" s="2">
        <v>10</v>
      </c>
      <c r="G1101" s="2">
        <v>0</v>
      </c>
      <c r="H1101" s="2">
        <v>3</v>
      </c>
      <c r="I1101" s="75">
        <v>1</v>
      </c>
      <c r="J1101">
        <v>16</v>
      </c>
      <c r="K1101">
        <v>0</v>
      </c>
      <c r="L1101">
        <v>6</v>
      </c>
      <c r="M1101">
        <v>0</v>
      </c>
      <c r="N1101">
        <v>56</v>
      </c>
      <c r="O1101">
        <v>0</v>
      </c>
      <c r="P1101">
        <v>53</v>
      </c>
      <c r="Q1101">
        <v>6</v>
      </c>
      <c r="R1101" s="2">
        <v>196</v>
      </c>
      <c r="S1101" s="2">
        <v>0</v>
      </c>
      <c r="T1101" s="2">
        <v>133</v>
      </c>
      <c r="U1101" s="75">
        <v>13</v>
      </c>
      <c r="V1101" s="2">
        <v>61</v>
      </c>
      <c r="W1101" s="2">
        <v>1</v>
      </c>
      <c r="X1101" s="2">
        <v>20</v>
      </c>
      <c r="Y1101" s="75">
        <v>0</v>
      </c>
      <c r="Z1101" s="2">
        <v>111</v>
      </c>
      <c r="AA1101" s="2">
        <v>0</v>
      </c>
      <c r="AB1101" s="2">
        <v>80</v>
      </c>
      <c r="AC1101" s="75">
        <v>5</v>
      </c>
      <c r="AD1101" s="2">
        <v>5893</v>
      </c>
      <c r="AE1101" s="3">
        <f t="shared" si="17"/>
        <v>0.25691498387917866</v>
      </c>
      <c r="AF1101" s="1">
        <v>0</v>
      </c>
      <c r="AG1101" s="1" t="s">
        <v>44</v>
      </c>
      <c r="AH1101" s="1" t="s">
        <v>45</v>
      </c>
      <c r="AI1101" s="1">
        <v>2.46</v>
      </c>
      <c r="AJ1101" s="1">
        <v>0</v>
      </c>
      <c r="AK1101" s="1" t="s">
        <v>46</v>
      </c>
      <c r="AL1101" s="1">
        <v>12</v>
      </c>
      <c r="AM1101" s="1">
        <v>13</v>
      </c>
      <c r="AN1101" s="1">
        <v>0</v>
      </c>
    </row>
    <row r="1102" spans="1:40" hidden="1" x14ac:dyDescent="0.25">
      <c r="A1102" s="1">
        <v>86320</v>
      </c>
      <c r="B1102" s="1" t="s">
        <v>1064</v>
      </c>
      <c r="C1102" s="1">
        <v>86</v>
      </c>
      <c r="D1102" s="1" t="s">
        <v>1063</v>
      </c>
      <c r="E1102" s="2">
        <v>16546</v>
      </c>
      <c r="F1102" s="2">
        <v>206</v>
      </c>
      <c r="G1102" s="2">
        <v>3</v>
      </c>
      <c r="H1102" s="2">
        <v>45</v>
      </c>
      <c r="I1102" s="75">
        <v>11</v>
      </c>
      <c r="J1102">
        <v>192</v>
      </c>
      <c r="K1102">
        <v>2</v>
      </c>
      <c r="L1102">
        <v>65</v>
      </c>
      <c r="M1102">
        <v>8</v>
      </c>
      <c r="N1102">
        <v>994</v>
      </c>
      <c r="O1102">
        <v>0</v>
      </c>
      <c r="P1102">
        <v>651</v>
      </c>
      <c r="Q1102">
        <v>107</v>
      </c>
      <c r="R1102" s="2">
        <v>4775</v>
      </c>
      <c r="S1102" s="2">
        <v>5</v>
      </c>
      <c r="T1102" s="2">
        <v>1685</v>
      </c>
      <c r="U1102" s="75">
        <v>357</v>
      </c>
      <c r="V1102" s="2">
        <v>692</v>
      </c>
      <c r="W1102" s="2">
        <v>0</v>
      </c>
      <c r="X1102" s="2">
        <v>179</v>
      </c>
      <c r="Y1102" s="75">
        <v>55</v>
      </c>
      <c r="Z1102" s="2">
        <v>856</v>
      </c>
      <c r="AA1102" s="2">
        <v>1</v>
      </c>
      <c r="AB1102" s="2">
        <v>385</v>
      </c>
      <c r="AC1102" s="75">
        <v>96</v>
      </c>
      <c r="AD1102" s="2">
        <v>40980</v>
      </c>
      <c r="AE1102" s="3">
        <f t="shared" si="17"/>
        <v>0.40375793069790139</v>
      </c>
      <c r="AF1102" s="1">
        <v>0</v>
      </c>
      <c r="AG1102" s="1" t="s">
        <v>44</v>
      </c>
      <c r="AH1102" s="1" t="s">
        <v>41</v>
      </c>
      <c r="AI1102" s="1">
        <v>2.46</v>
      </c>
      <c r="AJ1102" s="1">
        <v>0</v>
      </c>
      <c r="AK1102" s="1" t="s">
        <v>46</v>
      </c>
      <c r="AL1102" s="1">
        <v>375</v>
      </c>
      <c r="AM1102" s="1">
        <v>233</v>
      </c>
      <c r="AN1102" s="1">
        <v>1</v>
      </c>
    </row>
    <row r="1103" spans="1:40" hidden="1" x14ac:dyDescent="0.25">
      <c r="A1103" s="1">
        <v>86568</v>
      </c>
      <c r="B1103" s="1" t="s">
        <v>1065</v>
      </c>
      <c r="C1103" s="1">
        <v>86</v>
      </c>
      <c r="D1103" s="1" t="s">
        <v>1063</v>
      </c>
      <c r="E1103" s="2">
        <v>30544</v>
      </c>
      <c r="F1103" s="2">
        <v>581</v>
      </c>
      <c r="G1103" s="2">
        <v>4</v>
      </c>
      <c r="H1103" s="2">
        <v>89</v>
      </c>
      <c r="I1103" s="75">
        <v>28</v>
      </c>
      <c r="J1103">
        <v>423</v>
      </c>
      <c r="K1103">
        <v>1</v>
      </c>
      <c r="L1103">
        <v>70</v>
      </c>
      <c r="M1103">
        <v>20</v>
      </c>
      <c r="N1103">
        <v>1603</v>
      </c>
      <c r="O1103">
        <v>2</v>
      </c>
      <c r="P1103">
        <v>717</v>
      </c>
      <c r="Q1103">
        <v>306</v>
      </c>
      <c r="R1103" s="2">
        <v>10372</v>
      </c>
      <c r="S1103" s="2">
        <v>11</v>
      </c>
      <c r="T1103" s="2">
        <v>2105</v>
      </c>
      <c r="U1103" s="75">
        <v>913</v>
      </c>
      <c r="V1103" s="2">
        <v>1372</v>
      </c>
      <c r="W1103" s="2">
        <v>1</v>
      </c>
      <c r="X1103" s="2">
        <v>185</v>
      </c>
      <c r="Y1103" s="75">
        <v>115</v>
      </c>
      <c r="Z1103" s="2">
        <v>1338</v>
      </c>
      <c r="AA1103" s="2">
        <v>5</v>
      </c>
      <c r="AB1103" s="2">
        <v>374</v>
      </c>
      <c r="AC1103" s="75">
        <v>157</v>
      </c>
      <c r="AD1103" s="2">
        <v>73141</v>
      </c>
      <c r="AE1103" s="3">
        <f t="shared" si="17"/>
        <v>0.41760435323553136</v>
      </c>
      <c r="AF1103" s="1">
        <v>0</v>
      </c>
      <c r="AG1103" s="1" t="s">
        <v>44</v>
      </c>
      <c r="AH1103" s="1" t="s">
        <v>41</v>
      </c>
      <c r="AI1103" s="1">
        <v>2.46</v>
      </c>
      <c r="AJ1103" s="1">
        <v>0</v>
      </c>
      <c r="AK1103" s="1" t="s">
        <v>46</v>
      </c>
      <c r="AL1103" s="1">
        <v>96</v>
      </c>
      <c r="AM1103" s="1">
        <v>268</v>
      </c>
      <c r="AN1103" s="1">
        <v>1</v>
      </c>
    </row>
    <row r="1104" spans="1:40" hidden="1" x14ac:dyDescent="0.25">
      <c r="A1104" s="1">
        <v>86569</v>
      </c>
      <c r="B1104" s="1" t="s">
        <v>1066</v>
      </c>
      <c r="C1104" s="1">
        <v>86</v>
      </c>
      <c r="D1104" s="1" t="s">
        <v>1063</v>
      </c>
      <c r="E1104" s="2">
        <v>6097</v>
      </c>
      <c r="F1104" s="2">
        <v>68</v>
      </c>
      <c r="G1104" s="2">
        <v>0</v>
      </c>
      <c r="H1104" s="2">
        <v>17</v>
      </c>
      <c r="I1104" s="75">
        <v>6</v>
      </c>
      <c r="J1104">
        <v>83</v>
      </c>
      <c r="K1104">
        <v>0</v>
      </c>
      <c r="L1104">
        <v>11</v>
      </c>
      <c r="M1104">
        <v>2</v>
      </c>
      <c r="N1104">
        <v>465</v>
      </c>
      <c r="O1104">
        <v>0</v>
      </c>
      <c r="P1104">
        <v>191</v>
      </c>
      <c r="Q1104">
        <v>55</v>
      </c>
      <c r="R1104" s="2">
        <v>1502</v>
      </c>
      <c r="S1104" s="2">
        <v>2</v>
      </c>
      <c r="T1104" s="2">
        <v>372</v>
      </c>
      <c r="U1104" s="75">
        <v>107</v>
      </c>
      <c r="V1104" s="2">
        <v>290</v>
      </c>
      <c r="W1104" s="2">
        <v>0</v>
      </c>
      <c r="X1104" s="2">
        <v>46</v>
      </c>
      <c r="Y1104" s="75">
        <v>28</v>
      </c>
      <c r="Z1104" s="2">
        <v>428</v>
      </c>
      <c r="AA1104" s="2">
        <v>0</v>
      </c>
      <c r="AB1104" s="2">
        <v>129</v>
      </c>
      <c r="AC1104" s="75">
        <v>35</v>
      </c>
      <c r="AD1104" s="2">
        <v>17043</v>
      </c>
      <c r="AE1104" s="3">
        <f t="shared" si="17"/>
        <v>0.35774218154080856</v>
      </c>
      <c r="AF1104" s="1">
        <v>0</v>
      </c>
      <c r="AG1104" s="1" t="s">
        <v>44</v>
      </c>
      <c r="AH1104" s="1" t="s">
        <v>45</v>
      </c>
      <c r="AI1104" s="1">
        <v>2.46</v>
      </c>
      <c r="AJ1104" s="1">
        <v>0</v>
      </c>
      <c r="AK1104" s="1" t="s">
        <v>46</v>
      </c>
      <c r="AL1104" s="1">
        <v>8</v>
      </c>
      <c r="AM1104" s="1">
        <v>229</v>
      </c>
      <c r="AN1104" s="1">
        <v>0</v>
      </c>
    </row>
    <row r="1105" spans="1:40" hidden="1" x14ac:dyDescent="0.25">
      <c r="A1105" s="1">
        <v>86571</v>
      </c>
      <c r="B1105" s="1" t="s">
        <v>1067</v>
      </c>
      <c r="C1105" s="1">
        <v>86</v>
      </c>
      <c r="D1105" s="1" t="s">
        <v>1063</v>
      </c>
      <c r="E1105" s="2">
        <v>7383</v>
      </c>
      <c r="F1105" s="2">
        <v>143</v>
      </c>
      <c r="G1105" s="2">
        <v>0</v>
      </c>
      <c r="H1105" s="2">
        <v>12</v>
      </c>
      <c r="I1105" s="75">
        <v>3</v>
      </c>
      <c r="J1105">
        <v>119</v>
      </c>
      <c r="K1105">
        <v>0</v>
      </c>
      <c r="L1105">
        <v>11</v>
      </c>
      <c r="M1105">
        <v>2</v>
      </c>
      <c r="N1105">
        <v>593</v>
      </c>
      <c r="O1105">
        <v>0</v>
      </c>
      <c r="P1105">
        <v>137</v>
      </c>
      <c r="Q1105">
        <v>70</v>
      </c>
      <c r="R1105" s="2">
        <v>2879</v>
      </c>
      <c r="S1105" s="2">
        <v>4</v>
      </c>
      <c r="T1105" s="2">
        <v>450</v>
      </c>
      <c r="U1105" s="75">
        <v>215</v>
      </c>
      <c r="V1105" s="2">
        <v>401</v>
      </c>
      <c r="W1105" s="2">
        <v>0</v>
      </c>
      <c r="X1105" s="2">
        <v>45</v>
      </c>
      <c r="Y1105" s="75">
        <v>35</v>
      </c>
      <c r="Z1105" s="2">
        <v>385</v>
      </c>
      <c r="AA1105" s="2">
        <v>0</v>
      </c>
      <c r="AB1105" s="2">
        <v>104</v>
      </c>
      <c r="AC1105" s="75">
        <v>56</v>
      </c>
      <c r="AD1105" s="2">
        <v>38586</v>
      </c>
      <c r="AE1105" s="3">
        <f t="shared" si="17"/>
        <v>0.19133882755403514</v>
      </c>
      <c r="AF1105" s="1">
        <v>0</v>
      </c>
      <c r="AG1105" s="1" t="s">
        <v>44</v>
      </c>
      <c r="AH1105" s="1" t="s">
        <v>45</v>
      </c>
      <c r="AI1105" s="1">
        <v>2.46</v>
      </c>
      <c r="AJ1105" s="1">
        <v>0</v>
      </c>
      <c r="AK1105" s="1" t="s">
        <v>46</v>
      </c>
      <c r="AL1105" s="1">
        <v>64</v>
      </c>
      <c r="AM1105" s="1">
        <v>48</v>
      </c>
      <c r="AN1105" s="1">
        <v>0</v>
      </c>
    </row>
    <row r="1106" spans="1:40" hidden="1" x14ac:dyDescent="0.25">
      <c r="A1106" s="1">
        <v>86573</v>
      </c>
      <c r="B1106" s="1" t="s">
        <v>1068</v>
      </c>
      <c r="C1106" s="1">
        <v>86</v>
      </c>
      <c r="D1106" s="1" t="s">
        <v>1063</v>
      </c>
      <c r="E1106" s="2">
        <v>6926</v>
      </c>
      <c r="F1106" s="2">
        <v>187</v>
      </c>
      <c r="G1106" s="2">
        <v>0</v>
      </c>
      <c r="H1106" s="2">
        <v>45</v>
      </c>
      <c r="I1106" s="75">
        <v>4</v>
      </c>
      <c r="J1106">
        <v>166</v>
      </c>
      <c r="K1106">
        <v>0</v>
      </c>
      <c r="L1106">
        <v>86</v>
      </c>
      <c r="M1106">
        <v>3</v>
      </c>
      <c r="N1106">
        <v>731</v>
      </c>
      <c r="O1106">
        <v>1</v>
      </c>
      <c r="P1106">
        <v>717</v>
      </c>
      <c r="Q1106">
        <v>39</v>
      </c>
      <c r="R1106" s="2">
        <v>2715</v>
      </c>
      <c r="S1106" s="2">
        <v>1</v>
      </c>
      <c r="T1106" s="2">
        <v>1558</v>
      </c>
      <c r="U1106" s="75">
        <v>123</v>
      </c>
      <c r="V1106" s="2">
        <v>256</v>
      </c>
      <c r="W1106" s="2">
        <v>0</v>
      </c>
      <c r="X1106" s="2">
        <v>76</v>
      </c>
      <c r="Y1106" s="75">
        <v>12</v>
      </c>
      <c r="Z1106" s="2">
        <v>317</v>
      </c>
      <c r="AA1106" s="2">
        <v>1</v>
      </c>
      <c r="AB1106" s="2">
        <v>282</v>
      </c>
      <c r="AC1106" s="75">
        <v>29</v>
      </c>
      <c r="AD1106" s="2">
        <v>32718</v>
      </c>
      <c r="AE1106" s="3">
        <f t="shared" si="17"/>
        <v>0.21168775597530412</v>
      </c>
      <c r="AF1106" s="1">
        <v>0</v>
      </c>
      <c r="AG1106" s="1" t="s">
        <v>44</v>
      </c>
      <c r="AH1106" s="1" t="s">
        <v>41</v>
      </c>
      <c r="AI1106" s="1">
        <v>2.46</v>
      </c>
      <c r="AJ1106" s="1">
        <v>0</v>
      </c>
      <c r="AK1106" s="1" t="s">
        <v>46</v>
      </c>
      <c r="AL1106" s="1">
        <v>25</v>
      </c>
      <c r="AM1106" s="1">
        <v>81</v>
      </c>
      <c r="AN1106" s="1">
        <v>1</v>
      </c>
    </row>
    <row r="1107" spans="1:40" hidden="1" x14ac:dyDescent="0.25">
      <c r="A1107" s="1">
        <v>86749</v>
      </c>
      <c r="B1107" s="1" t="s">
        <v>1069</v>
      </c>
      <c r="C1107" s="1">
        <v>86</v>
      </c>
      <c r="D1107" s="1" t="s">
        <v>1063</v>
      </c>
      <c r="E1107" s="2">
        <v>4428</v>
      </c>
      <c r="F1107" s="2">
        <v>43</v>
      </c>
      <c r="G1107" s="2">
        <v>0</v>
      </c>
      <c r="H1107" s="2">
        <v>19</v>
      </c>
      <c r="I1107" s="75">
        <v>5</v>
      </c>
      <c r="J1107">
        <v>24</v>
      </c>
      <c r="K1107">
        <v>0</v>
      </c>
      <c r="L1107">
        <v>19</v>
      </c>
      <c r="M1107">
        <v>2</v>
      </c>
      <c r="N1107">
        <v>165</v>
      </c>
      <c r="O1107">
        <v>0</v>
      </c>
      <c r="P1107">
        <v>235</v>
      </c>
      <c r="Q1107">
        <v>15</v>
      </c>
      <c r="R1107" s="2">
        <v>566</v>
      </c>
      <c r="S1107" s="2">
        <v>1</v>
      </c>
      <c r="T1107" s="2">
        <v>621</v>
      </c>
      <c r="U1107" s="75">
        <v>50</v>
      </c>
      <c r="V1107" s="2">
        <v>211</v>
      </c>
      <c r="W1107" s="2">
        <v>0</v>
      </c>
      <c r="X1107" s="2">
        <v>122</v>
      </c>
      <c r="Y1107" s="75">
        <v>14</v>
      </c>
      <c r="Z1107" s="2">
        <v>351</v>
      </c>
      <c r="AA1107" s="2">
        <v>0</v>
      </c>
      <c r="AB1107" s="2">
        <v>411</v>
      </c>
      <c r="AC1107" s="75">
        <v>31</v>
      </c>
      <c r="AD1107" s="2">
        <v>16997</v>
      </c>
      <c r="AE1107" s="3">
        <f t="shared" si="17"/>
        <v>0.26051656174619048</v>
      </c>
      <c r="AF1107" s="1">
        <v>0</v>
      </c>
      <c r="AG1107" s="1" t="s">
        <v>44</v>
      </c>
      <c r="AH1107" s="1" t="s">
        <v>45</v>
      </c>
      <c r="AI1107" s="1">
        <v>2.46</v>
      </c>
      <c r="AJ1107" s="1">
        <v>0</v>
      </c>
      <c r="AK1107" s="1" t="s">
        <v>46</v>
      </c>
      <c r="AL1107" s="1">
        <v>27</v>
      </c>
      <c r="AM1107" s="1">
        <v>35</v>
      </c>
      <c r="AN1107" s="1">
        <v>1</v>
      </c>
    </row>
    <row r="1108" spans="1:40" hidden="1" x14ac:dyDescent="0.25">
      <c r="A1108" s="1">
        <v>86755</v>
      </c>
      <c r="B1108" s="1" t="s">
        <v>136</v>
      </c>
      <c r="C1108" s="1">
        <v>86</v>
      </c>
      <c r="D1108" s="1" t="s">
        <v>1063</v>
      </c>
      <c r="E1108" s="2">
        <v>1696</v>
      </c>
      <c r="F1108" s="2">
        <v>11</v>
      </c>
      <c r="G1108" s="2">
        <v>0</v>
      </c>
      <c r="H1108" s="2">
        <v>1</v>
      </c>
      <c r="I1108" s="75">
        <v>2</v>
      </c>
      <c r="J1108">
        <v>14</v>
      </c>
      <c r="K1108">
        <v>0</v>
      </c>
      <c r="L1108">
        <v>3</v>
      </c>
      <c r="M1108">
        <v>0</v>
      </c>
      <c r="N1108">
        <v>87</v>
      </c>
      <c r="O1108">
        <v>0</v>
      </c>
      <c r="P1108">
        <v>36</v>
      </c>
      <c r="Q1108">
        <v>10</v>
      </c>
      <c r="R1108" s="2">
        <v>243</v>
      </c>
      <c r="S1108" s="2">
        <v>1</v>
      </c>
      <c r="T1108" s="2">
        <v>116</v>
      </c>
      <c r="U1108" s="75">
        <v>20</v>
      </c>
      <c r="V1108" s="2">
        <v>63</v>
      </c>
      <c r="W1108" s="2">
        <v>0</v>
      </c>
      <c r="X1108" s="2">
        <v>22</v>
      </c>
      <c r="Y1108" s="75">
        <v>2</v>
      </c>
      <c r="Z1108" s="2">
        <v>88</v>
      </c>
      <c r="AA1108" s="2">
        <v>1</v>
      </c>
      <c r="AB1108" s="2">
        <v>44</v>
      </c>
      <c r="AC1108" s="75">
        <v>13</v>
      </c>
      <c r="AD1108" s="2">
        <v>6332</v>
      </c>
      <c r="AE1108" s="3">
        <f t="shared" si="17"/>
        <v>0.26784586228679724</v>
      </c>
      <c r="AF1108" s="1">
        <v>0</v>
      </c>
      <c r="AG1108" s="1" t="s">
        <v>44</v>
      </c>
      <c r="AH1108" s="1" t="s">
        <v>45</v>
      </c>
      <c r="AI1108" s="1">
        <v>2.46</v>
      </c>
      <c r="AJ1108" s="1">
        <v>0</v>
      </c>
      <c r="AK1108" s="1" t="s">
        <v>46</v>
      </c>
      <c r="AL1108" s="1">
        <v>22</v>
      </c>
      <c r="AM1108" s="1">
        <v>13</v>
      </c>
      <c r="AN1108" s="1">
        <v>0</v>
      </c>
    </row>
    <row r="1109" spans="1:40" hidden="1" x14ac:dyDescent="0.25">
      <c r="A1109" s="1">
        <v>86757</v>
      </c>
      <c r="B1109" s="1" t="s">
        <v>920</v>
      </c>
      <c r="C1109" s="1">
        <v>86</v>
      </c>
      <c r="D1109" s="1" t="s">
        <v>1063</v>
      </c>
      <c r="E1109" s="2">
        <v>9981</v>
      </c>
      <c r="F1109" s="2">
        <v>165</v>
      </c>
      <c r="G1109" s="2">
        <v>0</v>
      </c>
      <c r="H1109" s="2">
        <v>35</v>
      </c>
      <c r="I1109" s="75">
        <v>8</v>
      </c>
      <c r="J1109">
        <v>226</v>
      </c>
      <c r="K1109">
        <v>0</v>
      </c>
      <c r="L1109">
        <v>36</v>
      </c>
      <c r="M1109">
        <v>12</v>
      </c>
      <c r="N1109">
        <v>544</v>
      </c>
      <c r="O1109">
        <v>2</v>
      </c>
      <c r="P1109">
        <v>309</v>
      </c>
      <c r="Q1109">
        <v>63</v>
      </c>
      <c r="R1109" s="2">
        <v>3827</v>
      </c>
      <c r="S1109" s="2">
        <v>9</v>
      </c>
      <c r="T1109" s="2">
        <v>1141</v>
      </c>
      <c r="U1109" s="75">
        <v>215</v>
      </c>
      <c r="V1109" s="2">
        <v>424</v>
      </c>
      <c r="W1109" s="2">
        <v>2</v>
      </c>
      <c r="X1109" s="2">
        <v>72</v>
      </c>
      <c r="Y1109" s="75">
        <v>28</v>
      </c>
      <c r="Z1109" s="2">
        <v>471</v>
      </c>
      <c r="AA1109" s="2">
        <v>0</v>
      </c>
      <c r="AB1109" s="2">
        <v>159</v>
      </c>
      <c r="AC1109" s="75">
        <v>68</v>
      </c>
      <c r="AD1109" s="2">
        <v>21293</v>
      </c>
      <c r="AE1109" s="3">
        <f t="shared" si="17"/>
        <v>0.46874559714460151</v>
      </c>
      <c r="AF1109" s="1">
        <v>0</v>
      </c>
      <c r="AG1109" s="1" t="s">
        <v>44</v>
      </c>
      <c r="AH1109" s="1" t="s">
        <v>41</v>
      </c>
      <c r="AI1109" s="1">
        <v>2.46</v>
      </c>
      <c r="AJ1109" s="1">
        <v>0</v>
      </c>
      <c r="AK1109" s="1" t="s">
        <v>46</v>
      </c>
      <c r="AL1109" s="1">
        <v>107</v>
      </c>
      <c r="AM1109" s="1">
        <v>124</v>
      </c>
      <c r="AN1109" s="1">
        <v>1</v>
      </c>
    </row>
    <row r="1110" spans="1:40" hidden="1" x14ac:dyDescent="0.25">
      <c r="A1110" s="1">
        <v>86760</v>
      </c>
      <c r="B1110" s="1" t="s">
        <v>827</v>
      </c>
      <c r="C1110" s="1">
        <v>86</v>
      </c>
      <c r="D1110" s="1" t="s">
        <v>1063</v>
      </c>
      <c r="E1110" s="2">
        <v>1904</v>
      </c>
      <c r="F1110" s="2">
        <v>15</v>
      </c>
      <c r="G1110" s="2">
        <v>0</v>
      </c>
      <c r="H1110" s="2">
        <v>6</v>
      </c>
      <c r="I1110" s="75">
        <v>1</v>
      </c>
      <c r="J1110">
        <v>9</v>
      </c>
      <c r="K1110">
        <v>0</v>
      </c>
      <c r="L1110">
        <v>13</v>
      </c>
      <c r="M1110">
        <v>0</v>
      </c>
      <c r="N1110">
        <v>80</v>
      </c>
      <c r="O1110">
        <v>0</v>
      </c>
      <c r="P1110">
        <v>168</v>
      </c>
      <c r="Q1110">
        <v>3</v>
      </c>
      <c r="R1110" s="2">
        <v>194</v>
      </c>
      <c r="S1110" s="2">
        <v>1</v>
      </c>
      <c r="T1110" s="2">
        <v>427</v>
      </c>
      <c r="U1110" s="75">
        <v>13</v>
      </c>
      <c r="V1110" s="2">
        <v>70</v>
      </c>
      <c r="W1110" s="2">
        <v>0</v>
      </c>
      <c r="X1110" s="2">
        <v>44</v>
      </c>
      <c r="Y1110" s="75">
        <v>4</v>
      </c>
      <c r="Z1110" s="2">
        <v>219</v>
      </c>
      <c r="AA1110" s="2">
        <v>0</v>
      </c>
      <c r="AB1110" s="2">
        <v>203</v>
      </c>
      <c r="AC1110" s="75">
        <v>7</v>
      </c>
      <c r="AD1110" s="2">
        <v>7831</v>
      </c>
      <c r="AE1110" s="3">
        <f t="shared" si="17"/>
        <v>0.24313625335206232</v>
      </c>
      <c r="AF1110" s="1">
        <v>0</v>
      </c>
      <c r="AG1110" s="1" t="s">
        <v>44</v>
      </c>
      <c r="AH1110" s="1" t="s">
        <v>41</v>
      </c>
      <c r="AI1110" s="1">
        <v>2.46</v>
      </c>
      <c r="AJ1110" s="1">
        <v>0</v>
      </c>
      <c r="AK1110" s="1" t="s">
        <v>46</v>
      </c>
      <c r="AL1110" s="1">
        <v>49</v>
      </c>
      <c r="AM1110" s="1">
        <v>35</v>
      </c>
      <c r="AN1110" s="1">
        <v>0</v>
      </c>
    </row>
    <row r="1111" spans="1:40" hidden="1" x14ac:dyDescent="0.25">
      <c r="A1111" s="1">
        <v>86865</v>
      </c>
      <c r="B1111" s="1" t="s">
        <v>1070</v>
      </c>
      <c r="C1111" s="1">
        <v>86</v>
      </c>
      <c r="D1111" s="1" t="s">
        <v>1063</v>
      </c>
      <c r="E1111" s="2">
        <v>19533</v>
      </c>
      <c r="F1111" s="2">
        <v>381</v>
      </c>
      <c r="G1111" s="2">
        <v>0</v>
      </c>
      <c r="H1111" s="2">
        <v>32</v>
      </c>
      <c r="I1111" s="75">
        <v>7</v>
      </c>
      <c r="J1111">
        <v>329</v>
      </c>
      <c r="K1111">
        <v>1</v>
      </c>
      <c r="L1111">
        <v>52</v>
      </c>
      <c r="M1111">
        <v>11</v>
      </c>
      <c r="N1111">
        <v>1342</v>
      </c>
      <c r="O1111">
        <v>1</v>
      </c>
      <c r="P1111">
        <v>610</v>
      </c>
      <c r="Q1111">
        <v>123</v>
      </c>
      <c r="R1111" s="2">
        <v>6468</v>
      </c>
      <c r="S1111" s="2">
        <v>4</v>
      </c>
      <c r="T1111" s="2">
        <v>1707</v>
      </c>
      <c r="U1111" s="75">
        <v>443</v>
      </c>
      <c r="V1111" s="2">
        <v>1190</v>
      </c>
      <c r="W1111" s="2">
        <v>2</v>
      </c>
      <c r="X1111" s="2">
        <v>202</v>
      </c>
      <c r="Y1111" s="75">
        <v>88</v>
      </c>
      <c r="Z1111" s="2">
        <v>1550</v>
      </c>
      <c r="AA1111" s="2">
        <v>1</v>
      </c>
      <c r="AB1111" s="2">
        <v>552</v>
      </c>
      <c r="AC1111" s="75">
        <v>124</v>
      </c>
      <c r="AD1111" s="2">
        <v>35984</v>
      </c>
      <c r="AE1111" s="3">
        <f t="shared" si="17"/>
        <v>0.54282458870609163</v>
      </c>
      <c r="AF1111" s="1">
        <v>0</v>
      </c>
      <c r="AG1111" s="1" t="s">
        <v>44</v>
      </c>
      <c r="AH1111" s="1" t="s">
        <v>41</v>
      </c>
      <c r="AI1111" s="1">
        <v>2.46</v>
      </c>
      <c r="AJ1111" s="1">
        <v>0</v>
      </c>
      <c r="AK1111" s="1" t="s">
        <v>46</v>
      </c>
      <c r="AL1111" s="1">
        <v>68</v>
      </c>
      <c r="AM1111" s="1">
        <v>181</v>
      </c>
      <c r="AN1111" s="1">
        <v>1</v>
      </c>
    </row>
    <row r="1112" spans="1:40" hidden="1" x14ac:dyDescent="0.25">
      <c r="A1112" s="1">
        <v>86885</v>
      </c>
      <c r="B1112" s="1" t="s">
        <v>1071</v>
      </c>
      <c r="C1112" s="1">
        <v>86</v>
      </c>
      <c r="D1112" s="1" t="s">
        <v>1063</v>
      </c>
      <c r="E1112" s="2">
        <v>12964</v>
      </c>
      <c r="F1112" s="2">
        <v>169</v>
      </c>
      <c r="G1112" s="2">
        <v>2</v>
      </c>
      <c r="H1112" s="2">
        <v>52</v>
      </c>
      <c r="I1112" s="75">
        <v>2</v>
      </c>
      <c r="J1112">
        <v>144</v>
      </c>
      <c r="K1112">
        <v>1</v>
      </c>
      <c r="L1112">
        <v>34</v>
      </c>
      <c r="M1112">
        <v>3</v>
      </c>
      <c r="N1112">
        <v>830</v>
      </c>
      <c r="O1112">
        <v>10</v>
      </c>
      <c r="P1112">
        <v>461</v>
      </c>
      <c r="Q1112">
        <v>65</v>
      </c>
      <c r="R1112" s="2">
        <v>2814</v>
      </c>
      <c r="S1112" s="2">
        <v>24</v>
      </c>
      <c r="T1112" s="2">
        <v>1055</v>
      </c>
      <c r="U1112" s="75">
        <v>135</v>
      </c>
      <c r="V1112" s="2">
        <v>616</v>
      </c>
      <c r="W1112" s="2">
        <v>7</v>
      </c>
      <c r="X1112" s="2">
        <v>154</v>
      </c>
      <c r="Y1112" s="75">
        <v>20</v>
      </c>
      <c r="Z1112" s="2">
        <v>1484</v>
      </c>
      <c r="AA1112" s="2">
        <v>6</v>
      </c>
      <c r="AB1112" s="2">
        <v>557</v>
      </c>
      <c r="AC1112" s="75">
        <v>79</v>
      </c>
      <c r="AD1112" s="2">
        <v>27111</v>
      </c>
      <c r="AE1112" s="3">
        <f t="shared" si="17"/>
        <v>0.47818228763232634</v>
      </c>
      <c r="AF1112" s="1">
        <v>0</v>
      </c>
      <c r="AG1112" s="1" t="s">
        <v>44</v>
      </c>
      <c r="AH1112" s="1" t="s">
        <v>41</v>
      </c>
      <c r="AI1112" s="1">
        <v>2.46</v>
      </c>
      <c r="AJ1112" s="1">
        <v>0</v>
      </c>
      <c r="AK1112" s="1" t="s">
        <v>46</v>
      </c>
      <c r="AL1112" s="1">
        <v>18</v>
      </c>
      <c r="AM1112" s="1">
        <v>87</v>
      </c>
      <c r="AN1112" s="1">
        <v>1</v>
      </c>
    </row>
    <row r="1113" spans="1:40" x14ac:dyDescent="0.25">
      <c r="A1113" s="1">
        <f>C1113</f>
        <v>86</v>
      </c>
      <c r="B1113" s="1" t="s">
        <v>171</v>
      </c>
      <c r="C1113" s="1">
        <f>C1112</f>
        <v>86</v>
      </c>
      <c r="D1113" s="1" t="str">
        <f>D1112</f>
        <v>Putumayo</v>
      </c>
      <c r="E1113" s="2">
        <v>143497</v>
      </c>
      <c r="F1113" s="2">
        <v>2355</v>
      </c>
      <c r="G1113" s="2">
        <v>9</v>
      </c>
      <c r="H1113" s="2">
        <v>438</v>
      </c>
      <c r="I1113" s="2">
        <v>89</v>
      </c>
      <c r="J1113" s="2">
        <v>2013</v>
      </c>
      <c r="K1113" s="2">
        <v>6</v>
      </c>
      <c r="L1113" s="2">
        <v>466</v>
      </c>
      <c r="M1113" s="2">
        <v>68</v>
      </c>
      <c r="N1113" s="2">
        <v>8839</v>
      </c>
      <c r="O1113" s="2">
        <v>18</v>
      </c>
      <c r="P1113" s="2">
        <v>5056</v>
      </c>
      <c r="Q1113" s="2">
        <v>997</v>
      </c>
      <c r="R1113" s="2">
        <v>41242</v>
      </c>
      <c r="S1113" s="2">
        <v>68</v>
      </c>
      <c r="T1113" s="2">
        <v>13192</v>
      </c>
      <c r="U1113" s="2">
        <v>2900</v>
      </c>
      <c r="V1113" s="2">
        <v>6401</v>
      </c>
      <c r="W1113" s="2">
        <v>13</v>
      </c>
      <c r="X1113" s="2">
        <v>1369</v>
      </c>
      <c r="Y1113" s="2">
        <v>454</v>
      </c>
      <c r="Z1113" s="2">
        <v>8920</v>
      </c>
      <c r="AA1113" s="2">
        <v>16</v>
      </c>
      <c r="AB1113" s="2">
        <v>3908</v>
      </c>
      <c r="AC1113" s="2">
        <v>802</v>
      </c>
      <c r="AD1113" s="2">
        <v>388716</v>
      </c>
      <c r="AE1113" s="3">
        <f t="shared" si="17"/>
        <v>0.36915640210333506</v>
      </c>
      <c r="AF1113" s="1">
        <f>SUM(AF1100:AF1112)</f>
        <v>0</v>
      </c>
      <c r="AG1113" s="1" t="s">
        <v>44</v>
      </c>
      <c r="AH1113" s="1" t="s">
        <v>41</v>
      </c>
      <c r="AI1113" s="1">
        <v>2.46</v>
      </c>
      <c r="AJ1113" s="1">
        <v>1</v>
      </c>
      <c r="AK1113" s="1" t="s">
        <v>172</v>
      </c>
      <c r="AL1113" s="1">
        <v>958</v>
      </c>
      <c r="AM1113" s="1">
        <v>1832</v>
      </c>
      <c r="AN1113" s="1">
        <v>8</v>
      </c>
    </row>
    <row r="1114" spans="1:40" hidden="1" x14ac:dyDescent="0.25">
      <c r="A1114" s="1">
        <v>88564</v>
      </c>
      <c r="B1114" s="1" t="s">
        <v>780</v>
      </c>
      <c r="C1114" s="1">
        <v>88</v>
      </c>
      <c r="D1114" s="1" t="s">
        <v>1072</v>
      </c>
      <c r="E1114" s="2">
        <v>31</v>
      </c>
      <c r="F1114" s="2">
        <v>1</v>
      </c>
      <c r="G1114" s="2">
        <v>0</v>
      </c>
      <c r="H1114" s="2">
        <v>0</v>
      </c>
      <c r="I1114" s="75">
        <v>0</v>
      </c>
      <c r="J1114">
        <v>1</v>
      </c>
      <c r="K1114">
        <v>0</v>
      </c>
      <c r="L1114">
        <v>0</v>
      </c>
      <c r="M1114">
        <v>0</v>
      </c>
      <c r="N1114" s="75">
        <v>0</v>
      </c>
      <c r="O1114" s="75">
        <v>0</v>
      </c>
      <c r="P1114" s="75">
        <v>0</v>
      </c>
      <c r="Q1114">
        <v>0</v>
      </c>
      <c r="R1114" s="2">
        <v>6</v>
      </c>
      <c r="S1114" s="2">
        <v>0</v>
      </c>
      <c r="T1114" s="2">
        <v>0</v>
      </c>
      <c r="U1114" s="75">
        <v>2</v>
      </c>
      <c r="V1114" s="2">
        <v>0</v>
      </c>
      <c r="W1114" s="2">
        <v>0</v>
      </c>
      <c r="X1114" s="2">
        <v>0</v>
      </c>
      <c r="Y1114" s="75">
        <v>0</v>
      </c>
      <c r="Z1114" s="2">
        <v>3</v>
      </c>
      <c r="AA1114" s="2">
        <v>0</v>
      </c>
      <c r="AB1114" s="2">
        <v>0</v>
      </c>
      <c r="AC1114" s="75">
        <v>1</v>
      </c>
      <c r="AD1114" s="2">
        <v>5940</v>
      </c>
      <c r="AE1114" s="3">
        <f t="shared" si="17"/>
        <v>5.2188552188552192E-3</v>
      </c>
      <c r="AF1114" s="1">
        <v>0</v>
      </c>
      <c r="AG1114" s="1" t="s">
        <v>40</v>
      </c>
      <c r="AH1114" s="1" t="s">
        <v>45</v>
      </c>
      <c r="AI1114" s="1">
        <v>2.74</v>
      </c>
      <c r="AJ1114" s="1">
        <v>0</v>
      </c>
      <c r="AK1114" s="1" t="s">
        <v>46</v>
      </c>
      <c r="AL1114" s="1">
        <v>0</v>
      </c>
      <c r="AM1114" s="1">
        <v>0</v>
      </c>
      <c r="AN1114" s="1">
        <v>0</v>
      </c>
    </row>
    <row r="1115" spans="1:40" x14ac:dyDescent="0.25">
      <c r="A1115" s="1">
        <f>C1115</f>
        <v>88</v>
      </c>
      <c r="B1115" s="1" t="s">
        <v>171</v>
      </c>
      <c r="C1115" s="1">
        <f>C1114</f>
        <v>88</v>
      </c>
      <c r="D1115" s="1" t="str">
        <f>D1114</f>
        <v>Archipiélago de San Andrés, Providencia y Santa Catalina</v>
      </c>
      <c r="E1115" s="2">
        <v>609</v>
      </c>
      <c r="F1115" s="2">
        <v>10</v>
      </c>
      <c r="G1115" s="2">
        <v>0</v>
      </c>
      <c r="H1115" s="2">
        <v>0</v>
      </c>
      <c r="I1115" s="2">
        <v>2</v>
      </c>
      <c r="J1115" s="2">
        <v>2</v>
      </c>
      <c r="K1115" s="2">
        <v>0</v>
      </c>
      <c r="L1115" s="2">
        <v>0</v>
      </c>
      <c r="M1115" s="2">
        <v>0</v>
      </c>
      <c r="N1115" s="2">
        <v>8</v>
      </c>
      <c r="O1115" s="2">
        <v>0</v>
      </c>
      <c r="P1115" s="2">
        <v>0</v>
      </c>
      <c r="Q1115" s="2">
        <v>12</v>
      </c>
      <c r="R1115" s="2">
        <v>102</v>
      </c>
      <c r="S1115" s="2">
        <v>0</v>
      </c>
      <c r="T1115" s="2">
        <v>4</v>
      </c>
      <c r="U1115" s="2">
        <v>67</v>
      </c>
      <c r="V1115" s="2">
        <v>15</v>
      </c>
      <c r="W1115" s="2">
        <v>0</v>
      </c>
      <c r="X1115" s="2">
        <v>1</v>
      </c>
      <c r="Y1115" s="2">
        <v>3</v>
      </c>
      <c r="Z1115" s="2">
        <v>30</v>
      </c>
      <c r="AA1115" s="2">
        <v>0</v>
      </c>
      <c r="AB1115" s="2">
        <v>0</v>
      </c>
      <c r="AC1115" s="2">
        <v>26</v>
      </c>
      <c r="AD1115" s="2">
        <v>62249</v>
      </c>
      <c r="AE1115" s="3">
        <f t="shared" si="17"/>
        <v>9.7832896914006647E-3</v>
      </c>
      <c r="AF1115" s="1">
        <f>SUM(AF1114:AF1114)</f>
        <v>0</v>
      </c>
      <c r="AG1115" s="1" t="s">
        <v>44</v>
      </c>
      <c r="AH1115" s="1" t="s">
        <v>41</v>
      </c>
      <c r="AI1115" s="1">
        <v>2.74</v>
      </c>
      <c r="AJ1115" s="1">
        <v>1</v>
      </c>
      <c r="AK1115" s="1" t="s">
        <v>172</v>
      </c>
      <c r="AL1115" s="1">
        <v>0</v>
      </c>
      <c r="AM1115" s="1">
        <v>0</v>
      </c>
      <c r="AN1115" s="1">
        <v>0</v>
      </c>
    </row>
    <row r="1116" spans="1:40" hidden="1" x14ac:dyDescent="0.25">
      <c r="A1116" s="1">
        <v>91001</v>
      </c>
      <c r="B1116" s="1" t="s">
        <v>1073</v>
      </c>
      <c r="C1116" s="1">
        <v>91</v>
      </c>
      <c r="D1116" s="1" t="s">
        <v>1074</v>
      </c>
      <c r="E1116" s="2">
        <v>2754</v>
      </c>
      <c r="F1116" s="2">
        <v>65</v>
      </c>
      <c r="G1116" s="2">
        <v>0</v>
      </c>
      <c r="H1116" s="2">
        <v>23</v>
      </c>
      <c r="I1116" s="75">
        <v>6</v>
      </c>
      <c r="J1116">
        <v>64</v>
      </c>
      <c r="K1116">
        <v>0</v>
      </c>
      <c r="L1116">
        <v>20</v>
      </c>
      <c r="M1116">
        <v>8</v>
      </c>
      <c r="N1116">
        <v>210</v>
      </c>
      <c r="O1116">
        <v>1</v>
      </c>
      <c r="P1116">
        <v>335</v>
      </c>
      <c r="Q1116">
        <v>25</v>
      </c>
      <c r="R1116" s="2">
        <v>735</v>
      </c>
      <c r="S1116" s="2">
        <v>0</v>
      </c>
      <c r="T1116" s="2">
        <v>617</v>
      </c>
      <c r="U1116" s="75">
        <v>66</v>
      </c>
      <c r="V1116" s="2">
        <v>134</v>
      </c>
      <c r="W1116" s="2">
        <v>0</v>
      </c>
      <c r="X1116" s="2">
        <v>64</v>
      </c>
      <c r="Y1116" s="75">
        <v>14</v>
      </c>
      <c r="Z1116" s="2">
        <v>84</v>
      </c>
      <c r="AA1116" s="2">
        <v>0</v>
      </c>
      <c r="AB1116" s="2">
        <v>104</v>
      </c>
      <c r="AC1116" s="75">
        <v>22</v>
      </c>
      <c r="AD1116" s="2">
        <v>54927</v>
      </c>
      <c r="AE1116" s="3">
        <f t="shared" si="17"/>
        <v>5.0139275766016712E-2</v>
      </c>
      <c r="AF1116" s="1">
        <v>0</v>
      </c>
      <c r="AG1116" s="1" t="s">
        <v>44</v>
      </c>
      <c r="AH1116" s="1" t="s">
        <v>41</v>
      </c>
      <c r="AI1116" s="1">
        <v>3.8</v>
      </c>
      <c r="AJ1116" s="1">
        <v>0</v>
      </c>
      <c r="AK1116" s="1" t="s">
        <v>1075</v>
      </c>
      <c r="AL1116" s="1">
        <v>38</v>
      </c>
      <c r="AM1116" s="1">
        <v>33</v>
      </c>
      <c r="AN1116" s="1">
        <v>1</v>
      </c>
    </row>
    <row r="1117" spans="1:40" hidden="1" x14ac:dyDescent="0.25">
      <c r="A1117" s="1">
        <v>91540</v>
      </c>
      <c r="B1117" s="1" t="s">
        <v>1076</v>
      </c>
      <c r="C1117" s="1">
        <v>91</v>
      </c>
      <c r="D1117" s="1" t="s">
        <v>1074</v>
      </c>
      <c r="E1117" s="2">
        <v>48</v>
      </c>
      <c r="F1117" s="2">
        <v>1</v>
      </c>
      <c r="G1117" s="2">
        <v>0</v>
      </c>
      <c r="H1117" s="2">
        <v>0</v>
      </c>
      <c r="I1117" s="75">
        <v>0</v>
      </c>
      <c r="J1117">
        <v>0</v>
      </c>
      <c r="K1117">
        <v>0</v>
      </c>
      <c r="L1117">
        <v>2</v>
      </c>
      <c r="M1117">
        <v>0</v>
      </c>
      <c r="N1117">
        <v>2</v>
      </c>
      <c r="O1117">
        <v>0</v>
      </c>
      <c r="P1117">
        <v>6</v>
      </c>
      <c r="Q1117">
        <v>1</v>
      </c>
      <c r="R1117" s="2">
        <v>15</v>
      </c>
      <c r="S1117" s="2">
        <v>0</v>
      </c>
      <c r="T1117" s="2">
        <v>28</v>
      </c>
      <c r="U1117" s="75">
        <v>1</v>
      </c>
      <c r="V1117" s="2">
        <v>5</v>
      </c>
      <c r="W1117" s="2">
        <v>0</v>
      </c>
      <c r="X1117" s="2">
        <v>0</v>
      </c>
      <c r="Y1117" s="75">
        <v>0</v>
      </c>
      <c r="Z1117" s="2">
        <v>3</v>
      </c>
      <c r="AA1117" s="2">
        <v>0</v>
      </c>
      <c r="AB1117" s="2">
        <v>2</v>
      </c>
      <c r="AC1117" s="75">
        <v>0</v>
      </c>
      <c r="AD1117" s="2">
        <v>10928</v>
      </c>
      <c r="AE1117" s="3">
        <f t="shared" si="17"/>
        <v>4.3923865300146414E-3</v>
      </c>
      <c r="AF1117" s="1">
        <v>0</v>
      </c>
      <c r="AG1117" s="1" t="s">
        <v>44</v>
      </c>
      <c r="AH1117" s="1" t="s">
        <v>41</v>
      </c>
      <c r="AI1117" s="1">
        <v>3.8</v>
      </c>
      <c r="AJ1117" s="1">
        <v>0</v>
      </c>
      <c r="AK1117" s="1" t="s">
        <v>46</v>
      </c>
      <c r="AL1117" s="1">
        <v>2</v>
      </c>
      <c r="AM1117" s="1">
        <v>1</v>
      </c>
      <c r="AN1117" s="1">
        <v>0</v>
      </c>
    </row>
    <row r="1118" spans="1:40" x14ac:dyDescent="0.25">
      <c r="A1118" s="1">
        <f>C1118</f>
        <v>91</v>
      </c>
      <c r="B1118" s="1" t="s">
        <v>171</v>
      </c>
      <c r="C1118" s="1">
        <f>C1117</f>
        <v>91</v>
      </c>
      <c r="D1118" s="1" t="str">
        <f>D1117</f>
        <v>Amazonas</v>
      </c>
      <c r="E1118" s="2">
        <v>3085</v>
      </c>
      <c r="F1118" s="2">
        <v>84</v>
      </c>
      <c r="G1118" s="2">
        <v>0</v>
      </c>
      <c r="H1118">
        <v>34</v>
      </c>
      <c r="I1118" s="75">
        <v>6</v>
      </c>
      <c r="J1118">
        <v>79</v>
      </c>
      <c r="K1118">
        <v>0</v>
      </c>
      <c r="L1118">
        <v>28</v>
      </c>
      <c r="M1118">
        <v>8</v>
      </c>
      <c r="N1118">
        <v>217</v>
      </c>
      <c r="O1118">
        <v>1</v>
      </c>
      <c r="P1118">
        <v>359</v>
      </c>
      <c r="Q1118">
        <v>30</v>
      </c>
      <c r="R1118" s="2">
        <v>766</v>
      </c>
      <c r="S1118" s="2">
        <v>0</v>
      </c>
      <c r="T1118" s="2">
        <v>676</v>
      </c>
      <c r="U1118" s="75">
        <v>72</v>
      </c>
      <c r="V1118" s="2">
        <v>140</v>
      </c>
      <c r="W1118" s="2">
        <v>0</v>
      </c>
      <c r="X1118" s="2">
        <v>64</v>
      </c>
      <c r="Y1118" s="75">
        <v>14</v>
      </c>
      <c r="Z1118" s="2">
        <v>87</v>
      </c>
      <c r="AA1118" s="2">
        <v>0</v>
      </c>
      <c r="AB1118" s="2">
        <v>109</v>
      </c>
      <c r="AC1118" s="75">
        <v>23</v>
      </c>
      <c r="AD1118" s="2">
        <v>65855</v>
      </c>
      <c r="AE1118" s="3">
        <f t="shared" si="17"/>
        <v>4.684534203932883E-2</v>
      </c>
      <c r="AF1118" s="1">
        <f>SUM(AF1116:AF1117)</f>
        <v>0</v>
      </c>
      <c r="AG1118" s="1" t="s">
        <v>44</v>
      </c>
      <c r="AH1118" s="1" t="s">
        <v>41</v>
      </c>
      <c r="AI1118" s="1">
        <v>3.8</v>
      </c>
      <c r="AJ1118" s="1">
        <v>1</v>
      </c>
      <c r="AK1118" s="1" t="s">
        <v>42</v>
      </c>
      <c r="AL1118" s="1">
        <v>40</v>
      </c>
      <c r="AM1118" s="1">
        <v>34</v>
      </c>
      <c r="AN1118" s="1">
        <v>1</v>
      </c>
    </row>
    <row r="1119" spans="1:40" hidden="1" x14ac:dyDescent="0.25">
      <c r="A1119" s="1">
        <v>94001</v>
      </c>
      <c r="B1119" s="1" t="s">
        <v>1077</v>
      </c>
      <c r="C1119" s="1">
        <v>94</v>
      </c>
      <c r="D1119" s="1" t="s">
        <v>1078</v>
      </c>
      <c r="E1119" s="2">
        <v>7254</v>
      </c>
      <c r="F1119" s="2">
        <v>123</v>
      </c>
      <c r="G1119" s="2">
        <v>1</v>
      </c>
      <c r="H1119" s="2">
        <v>152</v>
      </c>
      <c r="I1119" s="75">
        <v>5</v>
      </c>
      <c r="J1119">
        <v>125</v>
      </c>
      <c r="K1119">
        <v>0</v>
      </c>
      <c r="L1119">
        <v>144</v>
      </c>
      <c r="M1119">
        <v>2</v>
      </c>
      <c r="N1119">
        <v>626</v>
      </c>
      <c r="O1119">
        <v>0</v>
      </c>
      <c r="P1119">
        <v>2684</v>
      </c>
      <c r="Q1119">
        <v>18</v>
      </c>
      <c r="R1119" s="2">
        <v>1117</v>
      </c>
      <c r="S1119" s="2">
        <v>0</v>
      </c>
      <c r="T1119" s="2">
        <v>4193</v>
      </c>
      <c r="U1119" s="75">
        <v>58</v>
      </c>
      <c r="V1119" s="2">
        <v>127</v>
      </c>
      <c r="W1119" s="2">
        <v>0</v>
      </c>
      <c r="X1119" s="2">
        <v>241</v>
      </c>
      <c r="Y1119" s="75">
        <v>10</v>
      </c>
      <c r="Z1119" s="2">
        <v>149</v>
      </c>
      <c r="AA1119" s="2">
        <v>0</v>
      </c>
      <c r="AB1119" s="2">
        <v>850</v>
      </c>
      <c r="AC1119" s="75">
        <v>12</v>
      </c>
      <c r="AD1119" s="2">
        <v>37917</v>
      </c>
      <c r="AE1119" s="3">
        <f t="shared" ref="AE1119:AE1135" si="18">E1119/AD1119</f>
        <v>0.19131260384524093</v>
      </c>
      <c r="AF1119" s="1">
        <v>0</v>
      </c>
      <c r="AG1119" s="1" t="s">
        <v>44</v>
      </c>
      <c r="AH1119" s="1" t="s">
        <v>45</v>
      </c>
      <c r="AI1119" s="1">
        <v>3.38</v>
      </c>
      <c r="AJ1119" s="1">
        <v>0</v>
      </c>
      <c r="AK1119" s="1" t="s">
        <v>46</v>
      </c>
      <c r="AL1119" s="1">
        <v>12</v>
      </c>
      <c r="AM1119" s="1">
        <v>32</v>
      </c>
      <c r="AN1119" s="1">
        <v>1</v>
      </c>
    </row>
    <row r="1120" spans="1:40" hidden="1" x14ac:dyDescent="0.25">
      <c r="A1120" s="1">
        <v>94343</v>
      </c>
      <c r="B1120" s="1" t="s">
        <v>1079</v>
      </c>
      <c r="C1120" s="1">
        <v>94</v>
      </c>
      <c r="D1120" s="1" t="s">
        <v>1078</v>
      </c>
      <c r="E1120" s="2">
        <v>1075</v>
      </c>
      <c r="F1120" s="2">
        <v>19</v>
      </c>
      <c r="G1120" s="2">
        <v>0</v>
      </c>
      <c r="H1120" s="2">
        <v>61</v>
      </c>
      <c r="I1120" s="75">
        <v>0</v>
      </c>
      <c r="J1120">
        <v>6</v>
      </c>
      <c r="K1120">
        <v>0</v>
      </c>
      <c r="L1120">
        <v>25</v>
      </c>
      <c r="M1120">
        <v>0</v>
      </c>
      <c r="N1120">
        <v>74</v>
      </c>
      <c r="O1120">
        <v>0</v>
      </c>
      <c r="P1120">
        <v>449</v>
      </c>
      <c r="Q1120">
        <v>0</v>
      </c>
      <c r="R1120" s="2">
        <v>149</v>
      </c>
      <c r="S1120" s="2">
        <v>4</v>
      </c>
      <c r="T1120" s="2">
        <v>661</v>
      </c>
      <c r="U1120" s="75">
        <v>0</v>
      </c>
      <c r="V1120" s="2">
        <v>13</v>
      </c>
      <c r="W1120" s="2">
        <v>0</v>
      </c>
      <c r="X1120" s="2">
        <v>22</v>
      </c>
      <c r="Y1120" s="75">
        <v>0</v>
      </c>
      <c r="Z1120" s="2">
        <v>24</v>
      </c>
      <c r="AA1120" s="2">
        <v>4</v>
      </c>
      <c r="AB1120" s="2">
        <v>130</v>
      </c>
      <c r="AC1120" s="75">
        <v>0</v>
      </c>
      <c r="AD1120" s="2">
        <v>11085</v>
      </c>
      <c r="AE1120" s="3">
        <f t="shared" si="18"/>
        <v>9.6977898060442033E-2</v>
      </c>
      <c r="AF1120" s="1">
        <v>0</v>
      </c>
      <c r="AG1120" s="1" t="s">
        <v>40</v>
      </c>
      <c r="AH1120" s="1" t="s">
        <v>45</v>
      </c>
      <c r="AI1120" s="1">
        <v>3.38</v>
      </c>
      <c r="AJ1120" s="1">
        <v>0</v>
      </c>
      <c r="AK1120" s="1" t="s">
        <v>46</v>
      </c>
      <c r="AL1120" s="1">
        <v>8</v>
      </c>
      <c r="AM1120" s="1">
        <v>4</v>
      </c>
      <c r="AN1120" s="1">
        <v>0</v>
      </c>
    </row>
    <row r="1121" spans="1:40" x14ac:dyDescent="0.25">
      <c r="A1121" s="1">
        <f>C1121</f>
        <v>94</v>
      </c>
      <c r="B1121" s="1" t="s">
        <v>171</v>
      </c>
      <c r="C1121" s="1">
        <f>C1120</f>
        <v>94</v>
      </c>
      <c r="D1121" s="1" t="str">
        <f>D1120</f>
        <v>Guainía</v>
      </c>
      <c r="E1121" s="2">
        <v>8487</v>
      </c>
      <c r="F1121" s="2">
        <v>154</v>
      </c>
      <c r="G1121" s="2">
        <v>1</v>
      </c>
      <c r="H1121" s="2">
        <v>217</v>
      </c>
      <c r="I1121" s="75">
        <v>5</v>
      </c>
      <c r="J1121">
        <v>145</v>
      </c>
      <c r="K1121" s="2">
        <v>0</v>
      </c>
      <c r="L1121">
        <v>173</v>
      </c>
      <c r="M1121">
        <v>2</v>
      </c>
      <c r="N1121">
        <v>717</v>
      </c>
      <c r="O1121">
        <v>0</v>
      </c>
      <c r="P1121">
        <v>3166</v>
      </c>
      <c r="Q1121">
        <v>28</v>
      </c>
      <c r="R1121" s="2">
        <v>1302</v>
      </c>
      <c r="S1121" s="2">
        <v>4</v>
      </c>
      <c r="T1121" s="2">
        <v>4904</v>
      </c>
      <c r="U1121" s="75">
        <v>74</v>
      </c>
      <c r="V1121" s="2">
        <v>141</v>
      </c>
      <c r="W1121" s="2">
        <v>0</v>
      </c>
      <c r="X1121" s="2">
        <v>264</v>
      </c>
      <c r="Y1121" s="75">
        <v>13</v>
      </c>
      <c r="Z1121" s="2">
        <v>181</v>
      </c>
      <c r="AA1121" s="2">
        <v>4</v>
      </c>
      <c r="AB1121" s="2">
        <v>997</v>
      </c>
      <c r="AC1121" s="75">
        <v>12</v>
      </c>
      <c r="AD1121" s="2">
        <v>49002</v>
      </c>
      <c r="AE1121" s="3">
        <f t="shared" si="18"/>
        <v>0.17319701236684218</v>
      </c>
      <c r="AF1121" s="1">
        <f>SUM(AF1119:AF1120)</f>
        <v>0</v>
      </c>
      <c r="AG1121" s="1" t="s">
        <v>44</v>
      </c>
      <c r="AI1121" s="1">
        <v>3.38</v>
      </c>
      <c r="AJ1121" s="1">
        <v>1</v>
      </c>
      <c r="AK1121" s="1" t="s">
        <v>42</v>
      </c>
      <c r="AL1121" s="1">
        <v>20</v>
      </c>
      <c r="AM1121" s="1">
        <v>36</v>
      </c>
      <c r="AN1121" s="1">
        <v>1</v>
      </c>
    </row>
    <row r="1122" spans="1:40" hidden="1" x14ac:dyDescent="0.25">
      <c r="A1122" s="1">
        <v>95001</v>
      </c>
      <c r="B1122" s="1" t="s">
        <v>1080</v>
      </c>
      <c r="C1122" s="1">
        <v>95</v>
      </c>
      <c r="D1122" s="1" t="s">
        <v>1081</v>
      </c>
      <c r="E1122" s="2">
        <v>24846</v>
      </c>
      <c r="F1122" s="2">
        <v>314</v>
      </c>
      <c r="G1122" s="2">
        <v>0</v>
      </c>
      <c r="H1122" s="2">
        <v>79</v>
      </c>
      <c r="I1122" s="75">
        <v>20</v>
      </c>
      <c r="J1122">
        <v>246</v>
      </c>
      <c r="K1122">
        <v>0</v>
      </c>
      <c r="L1122">
        <v>71</v>
      </c>
      <c r="M1122">
        <v>6</v>
      </c>
      <c r="N1122">
        <v>1254</v>
      </c>
      <c r="O1122">
        <v>1</v>
      </c>
      <c r="P1122">
        <v>871</v>
      </c>
      <c r="Q1122">
        <v>161</v>
      </c>
      <c r="R1122" s="2">
        <v>7941</v>
      </c>
      <c r="S1122" s="2">
        <v>8</v>
      </c>
      <c r="T1122" s="2">
        <v>1481</v>
      </c>
      <c r="U1122" s="75">
        <v>552</v>
      </c>
      <c r="V1122" s="2">
        <v>1259</v>
      </c>
      <c r="W1122" s="2">
        <v>1</v>
      </c>
      <c r="X1122" s="2">
        <v>134</v>
      </c>
      <c r="Y1122" s="75">
        <v>86</v>
      </c>
      <c r="Z1122" s="2">
        <v>856</v>
      </c>
      <c r="AA1122" s="2">
        <v>0</v>
      </c>
      <c r="AB1122" s="2">
        <v>181</v>
      </c>
      <c r="AC1122" s="75">
        <v>75</v>
      </c>
      <c r="AD1122" s="2">
        <v>63208</v>
      </c>
      <c r="AE1122" s="3">
        <f t="shared" si="18"/>
        <v>0.39308315403113531</v>
      </c>
      <c r="AF1122" s="1">
        <v>1</v>
      </c>
      <c r="AG1122" s="1" t="s">
        <v>44</v>
      </c>
      <c r="AH1122" s="1" t="s">
        <v>41</v>
      </c>
      <c r="AI1122" s="1">
        <v>2.83</v>
      </c>
      <c r="AJ1122" s="1">
        <v>0</v>
      </c>
      <c r="AK1122" s="1" t="s">
        <v>46</v>
      </c>
      <c r="AL1122" s="1">
        <v>217</v>
      </c>
      <c r="AM1122" s="1">
        <v>197</v>
      </c>
      <c r="AN1122" s="1">
        <v>0</v>
      </c>
    </row>
    <row r="1123" spans="1:40" hidden="1" x14ac:dyDescent="0.25">
      <c r="A1123" s="1">
        <v>95015</v>
      </c>
      <c r="B1123" s="1" t="s">
        <v>205</v>
      </c>
      <c r="C1123" s="1">
        <v>95</v>
      </c>
      <c r="D1123" s="1" t="s">
        <v>1081</v>
      </c>
      <c r="E1123" s="2">
        <v>2736</v>
      </c>
      <c r="F1123" s="2">
        <v>41</v>
      </c>
      <c r="G1123" s="2">
        <v>0</v>
      </c>
      <c r="H1123" s="2">
        <v>2</v>
      </c>
      <c r="I1123" s="75">
        <v>5</v>
      </c>
      <c r="J1123">
        <v>47</v>
      </c>
      <c r="K1123">
        <v>0</v>
      </c>
      <c r="L1123">
        <v>1</v>
      </c>
      <c r="M1123">
        <v>3</v>
      </c>
      <c r="N1123">
        <v>263</v>
      </c>
      <c r="O1123">
        <v>0</v>
      </c>
      <c r="P1123">
        <v>60</v>
      </c>
      <c r="Q1123">
        <v>49</v>
      </c>
      <c r="R1123" s="2">
        <v>1321</v>
      </c>
      <c r="S1123" s="2">
        <v>3</v>
      </c>
      <c r="T1123" s="2">
        <v>152</v>
      </c>
      <c r="U1123" s="75">
        <v>164</v>
      </c>
      <c r="V1123" s="2">
        <v>192</v>
      </c>
      <c r="W1123" s="2">
        <v>0</v>
      </c>
      <c r="X1123" s="2">
        <v>17</v>
      </c>
      <c r="Y1123" s="75">
        <v>16</v>
      </c>
      <c r="Z1123" s="2">
        <v>117</v>
      </c>
      <c r="AA1123" s="2">
        <v>0</v>
      </c>
      <c r="AB1123" s="2">
        <v>19</v>
      </c>
      <c r="AC1123" s="75">
        <v>32</v>
      </c>
      <c r="AD1123" s="2">
        <v>11618</v>
      </c>
      <c r="AE1123" s="3">
        <f t="shared" si="18"/>
        <v>0.23549664313995525</v>
      </c>
      <c r="AF1123" s="1">
        <v>0</v>
      </c>
      <c r="AG1123" s="1" t="s">
        <v>40</v>
      </c>
      <c r="AH1123" s="1" t="s">
        <v>45</v>
      </c>
      <c r="AI1123" s="1">
        <v>2.83</v>
      </c>
      <c r="AJ1123" s="1">
        <v>0</v>
      </c>
      <c r="AK1123" s="1" t="s">
        <v>46</v>
      </c>
      <c r="AL1123" s="1">
        <v>42</v>
      </c>
      <c r="AM1123" s="1">
        <v>37</v>
      </c>
      <c r="AN1123" s="1">
        <v>0</v>
      </c>
    </row>
    <row r="1124" spans="1:40" hidden="1" x14ac:dyDescent="0.25">
      <c r="A1124" s="1">
        <v>95025</v>
      </c>
      <c r="B1124" s="1" t="s">
        <v>1082</v>
      </c>
      <c r="C1124" s="1">
        <v>95</v>
      </c>
      <c r="D1124" s="1" t="s">
        <v>1081</v>
      </c>
      <c r="E1124" s="2">
        <v>3025</v>
      </c>
      <c r="F1124" s="2">
        <v>37</v>
      </c>
      <c r="G1124" s="2">
        <v>0</v>
      </c>
      <c r="H1124" s="2">
        <v>3</v>
      </c>
      <c r="I1124" s="75">
        <v>3</v>
      </c>
      <c r="J1124">
        <v>42</v>
      </c>
      <c r="K1124">
        <v>0</v>
      </c>
      <c r="L1124">
        <v>1</v>
      </c>
      <c r="M1124">
        <v>1</v>
      </c>
      <c r="N1124">
        <v>171</v>
      </c>
      <c r="O1124">
        <v>0</v>
      </c>
      <c r="P1124">
        <v>26</v>
      </c>
      <c r="Q1124">
        <v>20</v>
      </c>
      <c r="R1124" s="2">
        <v>1108</v>
      </c>
      <c r="S1124" s="2">
        <v>1</v>
      </c>
      <c r="T1124" s="2">
        <v>110</v>
      </c>
      <c r="U1124" s="75">
        <v>75</v>
      </c>
      <c r="V1124" s="2">
        <v>181</v>
      </c>
      <c r="W1124" s="2">
        <v>0</v>
      </c>
      <c r="X1124" s="2">
        <v>9</v>
      </c>
      <c r="Y1124" s="75">
        <v>7</v>
      </c>
      <c r="Z1124" s="2">
        <v>117</v>
      </c>
      <c r="AA1124" s="2">
        <v>0</v>
      </c>
      <c r="AB1124" s="2">
        <v>13</v>
      </c>
      <c r="AC1124" s="75">
        <v>19</v>
      </c>
      <c r="AD1124" s="2">
        <v>17478</v>
      </c>
      <c r="AE1124" s="3">
        <f t="shared" si="18"/>
        <v>0.17307472250829614</v>
      </c>
      <c r="AF1124" s="1">
        <v>0</v>
      </c>
      <c r="AG1124" s="1" t="s">
        <v>40</v>
      </c>
      <c r="AH1124" s="1" t="s">
        <v>41</v>
      </c>
      <c r="AI1124" s="1">
        <v>2.83</v>
      </c>
      <c r="AJ1124" s="1">
        <v>0</v>
      </c>
      <c r="AK1124" s="1" t="s">
        <v>46</v>
      </c>
      <c r="AL1124" s="1">
        <v>6</v>
      </c>
      <c r="AM1124" s="1">
        <v>24</v>
      </c>
      <c r="AN1124" s="1">
        <v>0</v>
      </c>
    </row>
    <row r="1125" spans="1:40" hidden="1" x14ac:dyDescent="0.25">
      <c r="A1125" s="1">
        <v>95200</v>
      </c>
      <c r="B1125" s="1" t="s">
        <v>294</v>
      </c>
      <c r="C1125" s="1">
        <v>95</v>
      </c>
      <c r="D1125" s="1" t="s">
        <v>1081</v>
      </c>
      <c r="E1125" s="2">
        <v>632</v>
      </c>
      <c r="F1125" s="2">
        <v>12</v>
      </c>
      <c r="G1125" s="2">
        <v>0</v>
      </c>
      <c r="H1125" s="2">
        <v>6</v>
      </c>
      <c r="I1125" s="75">
        <v>1</v>
      </c>
      <c r="J1125">
        <v>5</v>
      </c>
      <c r="K1125">
        <v>0</v>
      </c>
      <c r="L1125">
        <v>7</v>
      </c>
      <c r="M1125">
        <v>1</v>
      </c>
      <c r="N1125">
        <v>14</v>
      </c>
      <c r="O1125">
        <v>0</v>
      </c>
      <c r="P1125">
        <v>25</v>
      </c>
      <c r="Q1125">
        <v>2</v>
      </c>
      <c r="R1125" s="2">
        <v>137</v>
      </c>
      <c r="S1125" s="2">
        <v>0</v>
      </c>
      <c r="T1125" s="2">
        <v>128</v>
      </c>
      <c r="U1125" s="75">
        <v>13</v>
      </c>
      <c r="V1125" s="2">
        <v>3</v>
      </c>
      <c r="W1125" s="2">
        <v>0</v>
      </c>
      <c r="X1125" s="2">
        <v>13</v>
      </c>
      <c r="Y1125" s="75">
        <v>0</v>
      </c>
      <c r="Z1125" s="2">
        <v>30</v>
      </c>
      <c r="AA1125" s="2">
        <v>0</v>
      </c>
      <c r="AB1125" s="2">
        <v>19</v>
      </c>
      <c r="AC1125" s="75">
        <v>1</v>
      </c>
      <c r="AD1125" s="2">
        <v>8193</v>
      </c>
      <c r="AE1125" s="3">
        <f t="shared" si="18"/>
        <v>7.7139021115586473E-2</v>
      </c>
      <c r="AF1125" s="1">
        <v>0</v>
      </c>
      <c r="AG1125" s="1" t="s">
        <v>44</v>
      </c>
      <c r="AH1125" s="1" t="s">
        <v>45</v>
      </c>
      <c r="AI1125" s="1">
        <v>2.83</v>
      </c>
      <c r="AJ1125" s="1">
        <v>0</v>
      </c>
      <c r="AK1125" s="1" t="s">
        <v>46</v>
      </c>
      <c r="AL1125" s="1">
        <v>12</v>
      </c>
      <c r="AM1125" s="1">
        <v>3</v>
      </c>
      <c r="AN1125" s="1">
        <v>0</v>
      </c>
    </row>
    <row r="1126" spans="1:40" x14ac:dyDescent="0.25">
      <c r="A1126" s="1">
        <f>C1126</f>
        <v>95</v>
      </c>
      <c r="B1126" s="1" t="s">
        <v>171</v>
      </c>
      <c r="C1126" s="1">
        <f>C1125</f>
        <v>95</v>
      </c>
      <c r="D1126" s="1" t="str">
        <f>D1125</f>
        <v>Guaviare</v>
      </c>
      <c r="E1126" s="2">
        <v>31239</v>
      </c>
      <c r="F1126" s="2">
        <v>404</v>
      </c>
      <c r="G1126" s="2">
        <v>0</v>
      </c>
      <c r="H1126" s="2">
        <v>90</v>
      </c>
      <c r="I1126" s="2">
        <v>29</v>
      </c>
      <c r="J1126" s="2">
        <v>340</v>
      </c>
      <c r="K1126" s="2">
        <v>0</v>
      </c>
      <c r="L1126" s="2">
        <v>80</v>
      </c>
      <c r="M1126" s="2">
        <v>11</v>
      </c>
      <c r="N1126" s="2">
        <v>1702</v>
      </c>
      <c r="O1126" s="2">
        <v>1</v>
      </c>
      <c r="P1126" s="2">
        <v>982</v>
      </c>
      <c r="Q1126" s="2">
        <v>232</v>
      </c>
      <c r="R1126" s="2">
        <v>10507</v>
      </c>
      <c r="S1126" s="2">
        <v>12</v>
      </c>
      <c r="T1126" s="2">
        <v>1871</v>
      </c>
      <c r="U1126" s="2">
        <v>804</v>
      </c>
      <c r="V1126" s="2">
        <v>1635</v>
      </c>
      <c r="W1126" s="2">
        <v>1</v>
      </c>
      <c r="X1126" s="2">
        <v>173</v>
      </c>
      <c r="Y1126" s="2">
        <v>109</v>
      </c>
      <c r="Z1126" s="2">
        <v>1120</v>
      </c>
      <c r="AA1126" s="2">
        <v>0</v>
      </c>
      <c r="AB1126" s="2">
        <v>232</v>
      </c>
      <c r="AC1126" s="2">
        <v>127</v>
      </c>
      <c r="AD1126" s="2">
        <v>100497</v>
      </c>
      <c r="AE1126" s="3">
        <f t="shared" si="18"/>
        <v>0.31084509985372699</v>
      </c>
      <c r="AF1126" s="1">
        <f>SUM(AF1122:AF1125)</f>
        <v>1</v>
      </c>
      <c r="AG1126" s="1" t="s">
        <v>44</v>
      </c>
      <c r="AH1126" s="1" t="s">
        <v>41</v>
      </c>
      <c r="AI1126" s="1">
        <v>2.83</v>
      </c>
      <c r="AJ1126" s="1">
        <v>1</v>
      </c>
      <c r="AK1126" s="1" t="s">
        <v>42</v>
      </c>
      <c r="AL1126" s="1">
        <v>277</v>
      </c>
      <c r="AM1126" s="1">
        <v>261</v>
      </c>
      <c r="AN1126" s="1">
        <v>0</v>
      </c>
    </row>
    <row r="1127" spans="1:40" hidden="1" x14ac:dyDescent="0.25">
      <c r="A1127" s="1">
        <v>97001</v>
      </c>
      <c r="B1127" s="1" t="s">
        <v>1083</v>
      </c>
      <c r="C1127" s="1">
        <v>97</v>
      </c>
      <c r="D1127" s="1" t="s">
        <v>1084</v>
      </c>
      <c r="E1127" s="2">
        <v>4512</v>
      </c>
      <c r="F1127" s="2">
        <v>71</v>
      </c>
      <c r="G1127" s="2">
        <v>0</v>
      </c>
      <c r="H1127" s="2">
        <v>73</v>
      </c>
      <c r="I1127" s="75">
        <v>4</v>
      </c>
      <c r="J1127">
        <v>32</v>
      </c>
      <c r="K1127">
        <v>0</v>
      </c>
      <c r="L1127">
        <v>45</v>
      </c>
      <c r="M1127">
        <v>1</v>
      </c>
      <c r="N1127">
        <v>72</v>
      </c>
      <c r="O1127">
        <v>1</v>
      </c>
      <c r="P1127">
        <v>652</v>
      </c>
      <c r="Q1127">
        <v>7</v>
      </c>
      <c r="R1127" s="2">
        <v>437</v>
      </c>
      <c r="S1127" s="2">
        <v>1</v>
      </c>
      <c r="T1127" s="2">
        <v>1619</v>
      </c>
      <c r="U1127" s="75">
        <v>32</v>
      </c>
      <c r="V1127" s="2">
        <v>102</v>
      </c>
      <c r="W1127" s="2">
        <v>0</v>
      </c>
      <c r="X1127" s="2">
        <v>209</v>
      </c>
      <c r="Y1127" s="75">
        <v>3</v>
      </c>
      <c r="Z1127" s="2">
        <v>46</v>
      </c>
      <c r="AA1127" s="2">
        <v>0</v>
      </c>
      <c r="AB1127" s="2">
        <v>254</v>
      </c>
      <c r="AC1127" s="75">
        <v>5</v>
      </c>
      <c r="AD1127" s="2">
        <v>34886</v>
      </c>
      <c r="AE1127" s="3">
        <f t="shared" si="18"/>
        <v>0.12933555007739495</v>
      </c>
      <c r="AF1127" s="1">
        <v>0</v>
      </c>
      <c r="AG1127" s="1" t="s">
        <v>40</v>
      </c>
      <c r="AH1127" s="1" t="s">
        <v>41</v>
      </c>
      <c r="AI1127" s="1">
        <v>3.54</v>
      </c>
      <c r="AJ1127" s="1">
        <v>0</v>
      </c>
      <c r="AK1127" s="1" t="s">
        <v>46</v>
      </c>
      <c r="AL1127" s="1">
        <v>12</v>
      </c>
      <c r="AM1127" s="1">
        <v>6</v>
      </c>
      <c r="AN1127" s="1">
        <v>1</v>
      </c>
    </row>
    <row r="1128" spans="1:40" hidden="1" x14ac:dyDescent="0.25">
      <c r="A1128" s="1">
        <v>97161</v>
      </c>
      <c r="B1128" s="1" t="s">
        <v>1085</v>
      </c>
      <c r="C1128" s="1">
        <v>97</v>
      </c>
      <c r="D1128" s="1" t="s">
        <v>1084</v>
      </c>
      <c r="E1128" s="2">
        <v>336</v>
      </c>
      <c r="F1128" s="2">
        <v>6</v>
      </c>
      <c r="G1128" s="2">
        <v>0</v>
      </c>
      <c r="H1128" s="2">
        <v>5</v>
      </c>
      <c r="I1128" s="75">
        <v>0</v>
      </c>
      <c r="J1128">
        <v>1</v>
      </c>
      <c r="K1128">
        <v>0</v>
      </c>
      <c r="L1128">
        <v>1</v>
      </c>
      <c r="M1128">
        <v>0</v>
      </c>
      <c r="N1128">
        <v>4</v>
      </c>
      <c r="O1128">
        <v>0</v>
      </c>
      <c r="P1128">
        <v>74</v>
      </c>
      <c r="Q1128">
        <v>0</v>
      </c>
      <c r="R1128" s="2">
        <v>19</v>
      </c>
      <c r="S1128" s="2">
        <v>0</v>
      </c>
      <c r="T1128" s="2">
        <v>187</v>
      </c>
      <c r="U1128" s="75">
        <v>1</v>
      </c>
      <c r="V1128" s="2">
        <v>6</v>
      </c>
      <c r="W1128" s="2">
        <v>0</v>
      </c>
      <c r="X1128" s="2">
        <v>33</v>
      </c>
      <c r="Y1128" s="75">
        <v>0</v>
      </c>
      <c r="Z1128" s="2">
        <v>4</v>
      </c>
      <c r="AA1128" s="2">
        <v>0</v>
      </c>
      <c r="AB1128" s="2">
        <v>21</v>
      </c>
      <c r="AC1128" s="75">
        <v>0</v>
      </c>
      <c r="AD1128" s="2">
        <v>3600</v>
      </c>
      <c r="AE1128" s="3">
        <f t="shared" si="18"/>
        <v>9.3333333333333338E-2</v>
      </c>
      <c r="AF1128" s="1">
        <v>0</v>
      </c>
      <c r="AG1128" s="1" t="s">
        <v>40</v>
      </c>
      <c r="AH1128" s="1" t="s">
        <v>45</v>
      </c>
      <c r="AI1128" s="1">
        <v>3.54</v>
      </c>
      <c r="AJ1128" s="1">
        <v>0</v>
      </c>
      <c r="AK1128" s="1" t="s">
        <v>46</v>
      </c>
      <c r="AL1128" s="1">
        <v>1</v>
      </c>
      <c r="AM1128" s="1">
        <v>1</v>
      </c>
      <c r="AN1128" s="1">
        <v>0</v>
      </c>
    </row>
    <row r="1129" spans="1:40" hidden="1" x14ac:dyDescent="0.25">
      <c r="A1129" s="1">
        <v>97666</v>
      </c>
      <c r="B1129" s="1" t="s">
        <v>1086</v>
      </c>
      <c r="C1129" s="1">
        <v>97</v>
      </c>
      <c r="D1129" s="1" t="s">
        <v>1084</v>
      </c>
      <c r="E1129" s="2">
        <v>86</v>
      </c>
      <c r="F1129" s="2">
        <v>2</v>
      </c>
      <c r="G1129" s="2">
        <v>0</v>
      </c>
      <c r="H1129" s="2">
        <v>4</v>
      </c>
      <c r="I1129" s="75">
        <v>0</v>
      </c>
      <c r="J1129">
        <v>0</v>
      </c>
      <c r="K1129">
        <v>0</v>
      </c>
      <c r="L1129">
        <v>1</v>
      </c>
      <c r="M1129">
        <v>0</v>
      </c>
      <c r="N1129">
        <v>1</v>
      </c>
      <c r="O1129">
        <v>0</v>
      </c>
      <c r="P1129">
        <v>1</v>
      </c>
      <c r="Q1129">
        <v>0</v>
      </c>
      <c r="R1129" s="2">
        <v>23</v>
      </c>
      <c r="S1129" s="2">
        <v>0</v>
      </c>
      <c r="T1129" s="2">
        <v>28</v>
      </c>
      <c r="U1129" s="75">
        <v>0</v>
      </c>
      <c r="V1129" s="2">
        <v>0</v>
      </c>
      <c r="W1129" s="2">
        <v>0</v>
      </c>
      <c r="X1129" s="2">
        <v>2</v>
      </c>
      <c r="Y1129" s="75">
        <v>0</v>
      </c>
      <c r="Z1129" s="2">
        <v>1</v>
      </c>
      <c r="AA1129" s="2">
        <v>0</v>
      </c>
      <c r="AB1129" s="2">
        <v>1</v>
      </c>
      <c r="AC1129" s="75">
        <v>0</v>
      </c>
      <c r="AD1129" s="2">
        <v>2608</v>
      </c>
      <c r="AE1129" s="3">
        <f t="shared" si="18"/>
        <v>3.2975460122699383E-2</v>
      </c>
      <c r="AF1129" s="1">
        <v>0</v>
      </c>
      <c r="AG1129" s="1" t="s">
        <v>40</v>
      </c>
      <c r="AH1129" s="1" t="s">
        <v>45</v>
      </c>
      <c r="AI1129" s="1">
        <v>3.54</v>
      </c>
      <c r="AJ1129" s="1">
        <v>0</v>
      </c>
      <c r="AK1129" s="1" t="s">
        <v>46</v>
      </c>
      <c r="AL1129" s="1">
        <v>1</v>
      </c>
      <c r="AM1129" s="1">
        <v>13</v>
      </c>
      <c r="AN1129" s="1">
        <v>0</v>
      </c>
    </row>
    <row r="1130" spans="1:40" x14ac:dyDescent="0.25">
      <c r="A1130" s="1">
        <v>97</v>
      </c>
      <c r="B1130" s="1" t="s">
        <v>171</v>
      </c>
      <c r="C1130" s="1">
        <v>97</v>
      </c>
      <c r="D1130" s="1" t="s">
        <v>1084</v>
      </c>
      <c r="E1130" s="2">
        <v>4988</v>
      </c>
      <c r="F1130" s="2">
        <v>81</v>
      </c>
      <c r="G1130" s="2">
        <v>0</v>
      </c>
      <c r="H1130" s="2">
        <v>85</v>
      </c>
      <c r="I1130" s="75">
        <v>4</v>
      </c>
      <c r="J1130">
        <v>34</v>
      </c>
      <c r="K1130" s="2">
        <v>0</v>
      </c>
      <c r="L1130">
        <v>49</v>
      </c>
      <c r="M1130">
        <v>1</v>
      </c>
      <c r="N1130">
        <v>77</v>
      </c>
      <c r="O1130">
        <v>1</v>
      </c>
      <c r="P1130">
        <v>736</v>
      </c>
      <c r="Q1130">
        <v>7</v>
      </c>
      <c r="R1130" s="2">
        <v>479</v>
      </c>
      <c r="S1130" s="2">
        <v>1</v>
      </c>
      <c r="T1130" s="2">
        <v>1849</v>
      </c>
      <c r="U1130" s="75">
        <v>33</v>
      </c>
      <c r="V1130" s="2">
        <v>108</v>
      </c>
      <c r="W1130" s="2">
        <v>0</v>
      </c>
      <c r="X1130" s="2">
        <v>244</v>
      </c>
      <c r="Y1130" s="75">
        <v>3</v>
      </c>
      <c r="Z1130" s="2">
        <v>51</v>
      </c>
      <c r="AA1130" s="2">
        <v>0</v>
      </c>
      <c r="AB1130" s="2">
        <v>283</v>
      </c>
      <c r="AC1130" s="75">
        <v>5</v>
      </c>
      <c r="AD1130" s="2">
        <v>41094</v>
      </c>
      <c r="AE1130" s="3">
        <f t="shared" si="18"/>
        <v>0.12138025015817394</v>
      </c>
      <c r="AF1130" s="1">
        <f>SUM(AF1127:AF1129)</f>
        <v>0</v>
      </c>
      <c r="AG1130" s="1" t="s">
        <v>40</v>
      </c>
      <c r="AH1130" s="1" t="s">
        <v>41</v>
      </c>
      <c r="AI1130" s="1">
        <v>3.54</v>
      </c>
      <c r="AJ1130" s="1">
        <v>1</v>
      </c>
      <c r="AK1130" s="1" t="s">
        <v>42</v>
      </c>
      <c r="AL1130" s="1">
        <v>14</v>
      </c>
      <c r="AM1130" s="1">
        <v>20</v>
      </c>
      <c r="AN1130" s="1">
        <v>1</v>
      </c>
    </row>
    <row r="1131" spans="1:40" hidden="1" x14ac:dyDescent="0.25">
      <c r="A1131" s="1">
        <v>99001</v>
      </c>
      <c r="B1131" s="1" t="s">
        <v>1087</v>
      </c>
      <c r="C1131" s="1">
        <v>99</v>
      </c>
      <c r="D1131" s="1" t="s">
        <v>1088</v>
      </c>
      <c r="E1131" s="2">
        <v>3298</v>
      </c>
      <c r="F1131" s="2">
        <v>103</v>
      </c>
      <c r="G1131" s="2">
        <v>0</v>
      </c>
      <c r="H1131" s="2">
        <v>20</v>
      </c>
      <c r="I1131" s="75">
        <v>3</v>
      </c>
      <c r="J1131">
        <v>82</v>
      </c>
      <c r="K1131">
        <v>0</v>
      </c>
      <c r="L1131">
        <v>16</v>
      </c>
      <c r="M1131">
        <v>0</v>
      </c>
      <c r="N1131">
        <v>317</v>
      </c>
      <c r="O1131">
        <v>0</v>
      </c>
      <c r="P1131">
        <v>208</v>
      </c>
      <c r="Q1131">
        <v>4</v>
      </c>
      <c r="R1131" s="2">
        <v>1125</v>
      </c>
      <c r="S1131" s="2">
        <v>0</v>
      </c>
      <c r="T1131" s="2">
        <v>353</v>
      </c>
      <c r="U1131" s="75">
        <v>28</v>
      </c>
      <c r="V1131" s="2">
        <v>215</v>
      </c>
      <c r="W1131" s="2">
        <v>0</v>
      </c>
      <c r="X1131" s="2">
        <v>69</v>
      </c>
      <c r="Y1131" s="75">
        <v>5</v>
      </c>
      <c r="Z1131" s="2">
        <v>187</v>
      </c>
      <c r="AA1131" s="2">
        <v>0</v>
      </c>
      <c r="AB1131" s="2">
        <v>84</v>
      </c>
      <c r="AC1131" s="75">
        <v>6</v>
      </c>
      <c r="AD1131" s="2">
        <v>22614</v>
      </c>
      <c r="AE1131" s="3">
        <f t="shared" si="18"/>
        <v>0.14583886088263906</v>
      </c>
      <c r="AF1131" s="1">
        <v>0</v>
      </c>
      <c r="AG1131" s="1" t="s">
        <v>44</v>
      </c>
      <c r="AH1131" s="1" t="s">
        <v>41</v>
      </c>
      <c r="AI1131" s="1">
        <v>3.48</v>
      </c>
      <c r="AJ1131" s="1">
        <v>0</v>
      </c>
      <c r="AK1131" s="1" t="s">
        <v>46</v>
      </c>
      <c r="AL1131" s="1">
        <v>35</v>
      </c>
      <c r="AM1131" s="1">
        <v>21</v>
      </c>
      <c r="AN1131" s="1">
        <v>1</v>
      </c>
    </row>
    <row r="1132" spans="1:40" hidden="1" x14ac:dyDescent="0.25">
      <c r="A1132" s="1">
        <v>99524</v>
      </c>
      <c r="B1132" s="1" t="s">
        <v>1089</v>
      </c>
      <c r="C1132" s="1">
        <v>99</v>
      </c>
      <c r="D1132" s="1" t="s">
        <v>1088</v>
      </c>
      <c r="E1132" s="2">
        <v>891</v>
      </c>
      <c r="F1132" s="2">
        <v>33</v>
      </c>
      <c r="G1132" s="2">
        <v>0</v>
      </c>
      <c r="H1132" s="2">
        <v>7</v>
      </c>
      <c r="I1132" s="75">
        <v>1</v>
      </c>
      <c r="J1132">
        <v>10</v>
      </c>
      <c r="K1132">
        <v>0</v>
      </c>
      <c r="L1132">
        <v>3</v>
      </c>
      <c r="M1132">
        <v>1</v>
      </c>
      <c r="N1132">
        <v>85</v>
      </c>
      <c r="O1132">
        <v>0</v>
      </c>
      <c r="P1132">
        <v>81</v>
      </c>
      <c r="Q1132">
        <v>6</v>
      </c>
      <c r="R1132" s="2">
        <v>507</v>
      </c>
      <c r="S1132" s="2">
        <v>0</v>
      </c>
      <c r="T1132" s="2">
        <v>159</v>
      </c>
      <c r="U1132" s="75">
        <v>49</v>
      </c>
      <c r="V1132" s="2">
        <v>62</v>
      </c>
      <c r="W1132" s="2">
        <v>0</v>
      </c>
      <c r="X1132" s="2">
        <v>17</v>
      </c>
      <c r="Y1132" s="75">
        <v>6</v>
      </c>
      <c r="Z1132" s="2">
        <v>88</v>
      </c>
      <c r="AA1132" s="2">
        <v>0</v>
      </c>
      <c r="AB1132" s="2">
        <v>77</v>
      </c>
      <c r="AC1132" s="75">
        <v>11</v>
      </c>
      <c r="AD1132" s="2">
        <v>11205</v>
      </c>
      <c r="AE1132" s="3">
        <f t="shared" si="18"/>
        <v>7.9518072289156624E-2</v>
      </c>
      <c r="AF1132" s="1">
        <v>0</v>
      </c>
      <c r="AG1132" s="1" t="s">
        <v>40</v>
      </c>
      <c r="AH1132" s="1" t="s">
        <v>45</v>
      </c>
      <c r="AI1132" s="1">
        <v>3.48</v>
      </c>
      <c r="AJ1132" s="1">
        <v>0</v>
      </c>
      <c r="AK1132" s="1" t="s">
        <v>46</v>
      </c>
      <c r="AL1132" s="1">
        <v>22</v>
      </c>
      <c r="AM1132" s="1">
        <v>21</v>
      </c>
      <c r="AN1132" s="1">
        <v>0</v>
      </c>
    </row>
    <row r="1133" spans="1:40" hidden="1" x14ac:dyDescent="0.25">
      <c r="A1133" s="1">
        <v>99624</v>
      </c>
      <c r="B1133" s="1" t="s">
        <v>1090</v>
      </c>
      <c r="C1133" s="1">
        <v>99</v>
      </c>
      <c r="D1133" s="1" t="s">
        <v>1088</v>
      </c>
      <c r="E1133" s="2">
        <v>409</v>
      </c>
      <c r="F1133" s="2">
        <v>10</v>
      </c>
      <c r="G1133" s="2">
        <v>0</v>
      </c>
      <c r="H1133" s="2">
        <v>5</v>
      </c>
      <c r="I1133" s="75">
        <v>0</v>
      </c>
      <c r="J1133">
        <v>1</v>
      </c>
      <c r="K1133">
        <v>0</v>
      </c>
      <c r="L1133">
        <v>1</v>
      </c>
      <c r="M1133">
        <v>0</v>
      </c>
      <c r="N1133">
        <v>4</v>
      </c>
      <c r="O1133">
        <v>0</v>
      </c>
      <c r="P1133">
        <v>8</v>
      </c>
      <c r="Q1133">
        <v>0</v>
      </c>
      <c r="R1133" s="2">
        <v>120</v>
      </c>
      <c r="S1133" s="2">
        <v>0</v>
      </c>
      <c r="T1133" s="2">
        <v>24</v>
      </c>
      <c r="U1133" s="75">
        <v>4</v>
      </c>
      <c r="V1133" s="2">
        <v>19</v>
      </c>
      <c r="W1133" s="2">
        <v>0</v>
      </c>
      <c r="X1133" s="2">
        <v>0</v>
      </c>
      <c r="Y1133" s="75">
        <v>0</v>
      </c>
      <c r="Z1133" s="2">
        <v>27</v>
      </c>
      <c r="AA1133" s="2">
        <v>0</v>
      </c>
      <c r="AB1133" s="2">
        <v>16</v>
      </c>
      <c r="AC1133" s="75">
        <v>5</v>
      </c>
      <c r="AD1133" s="2">
        <v>4640</v>
      </c>
      <c r="AE1133" s="3">
        <f t="shared" si="18"/>
        <v>8.8146551724137934E-2</v>
      </c>
      <c r="AF1133" s="1">
        <v>0</v>
      </c>
      <c r="AG1133" s="1" t="s">
        <v>40</v>
      </c>
      <c r="AH1133" s="1" t="s">
        <v>45</v>
      </c>
      <c r="AI1133" s="1">
        <v>3.48</v>
      </c>
      <c r="AJ1133" s="1">
        <v>0</v>
      </c>
      <c r="AK1133" s="1" t="s">
        <v>46</v>
      </c>
      <c r="AL1133" s="1">
        <v>1</v>
      </c>
      <c r="AM1133" s="1">
        <v>1</v>
      </c>
      <c r="AN1133" s="1">
        <v>0</v>
      </c>
    </row>
    <row r="1134" spans="1:40" hidden="1" x14ac:dyDescent="0.25">
      <c r="A1134" s="1">
        <v>99773</v>
      </c>
      <c r="B1134" s="1" t="s">
        <v>1091</v>
      </c>
      <c r="C1134" s="1">
        <v>99</v>
      </c>
      <c r="D1134" s="1" t="s">
        <v>1088</v>
      </c>
      <c r="E1134" s="2">
        <v>1759</v>
      </c>
      <c r="F1134" s="2">
        <v>54</v>
      </c>
      <c r="G1134" s="2">
        <v>0</v>
      </c>
      <c r="H1134" s="2">
        <v>54</v>
      </c>
      <c r="I1134" s="75">
        <v>0</v>
      </c>
      <c r="J1134">
        <v>25</v>
      </c>
      <c r="K1134">
        <v>0</v>
      </c>
      <c r="L1134">
        <v>32</v>
      </c>
      <c r="M1134">
        <v>0</v>
      </c>
      <c r="N1134">
        <v>85</v>
      </c>
      <c r="O1134">
        <v>2</v>
      </c>
      <c r="P1134">
        <v>204</v>
      </c>
      <c r="Q1134">
        <v>2</v>
      </c>
      <c r="R1134" s="2">
        <v>463</v>
      </c>
      <c r="S1134" s="2">
        <v>2</v>
      </c>
      <c r="T1134" s="2">
        <v>349</v>
      </c>
      <c r="U1134" s="75">
        <v>12</v>
      </c>
      <c r="V1134" s="2">
        <v>95</v>
      </c>
      <c r="W1134" s="2">
        <v>0</v>
      </c>
      <c r="X1134" s="2">
        <v>27</v>
      </c>
      <c r="Y1134" s="75">
        <v>4</v>
      </c>
      <c r="Z1134" s="2">
        <v>46</v>
      </c>
      <c r="AA1134" s="2">
        <v>0</v>
      </c>
      <c r="AB1134" s="2">
        <v>42</v>
      </c>
      <c r="AC1134" s="75">
        <v>1</v>
      </c>
      <c r="AD1134" s="2">
        <v>87018</v>
      </c>
      <c r="AE1134" s="3">
        <f t="shared" si="18"/>
        <v>2.0214208554551933E-2</v>
      </c>
      <c r="AF1134" s="1">
        <v>0</v>
      </c>
      <c r="AG1134" s="1" t="s">
        <v>40</v>
      </c>
      <c r="AH1134" s="1" t="s">
        <v>45</v>
      </c>
      <c r="AI1134" s="1">
        <v>3.48</v>
      </c>
      <c r="AJ1134" s="1">
        <v>0</v>
      </c>
      <c r="AK1134" s="1" t="s">
        <v>46</v>
      </c>
      <c r="AL1134" s="1">
        <v>1</v>
      </c>
      <c r="AM1134" s="1">
        <v>4</v>
      </c>
      <c r="AN1134" s="1">
        <v>1</v>
      </c>
    </row>
    <row r="1135" spans="1:40" x14ac:dyDescent="0.25">
      <c r="A1135" s="1">
        <v>99</v>
      </c>
      <c r="B1135" s="1" t="s">
        <v>171</v>
      </c>
      <c r="C1135" s="1">
        <v>99</v>
      </c>
      <c r="D1135" s="1" t="s">
        <v>1088</v>
      </c>
      <c r="E1135" s="2">
        <v>6357</v>
      </c>
      <c r="F1135" s="2">
        <v>200</v>
      </c>
      <c r="G1135" s="2">
        <v>0</v>
      </c>
      <c r="H1135" s="2">
        <v>86</v>
      </c>
      <c r="I1135" s="2">
        <v>4</v>
      </c>
      <c r="J1135" s="2">
        <v>118</v>
      </c>
      <c r="K1135" s="2">
        <v>0</v>
      </c>
      <c r="L1135" s="2">
        <v>52</v>
      </c>
      <c r="M1135" s="2">
        <v>1</v>
      </c>
      <c r="N1135" s="2">
        <v>491</v>
      </c>
      <c r="O1135" s="2">
        <v>2</v>
      </c>
      <c r="P1135" s="2">
        <v>501</v>
      </c>
      <c r="Q1135" s="2">
        <v>12</v>
      </c>
      <c r="R1135" s="2">
        <v>2215</v>
      </c>
      <c r="S1135" s="2">
        <v>2</v>
      </c>
      <c r="T1135" s="2">
        <v>885</v>
      </c>
      <c r="U1135" s="2">
        <v>93</v>
      </c>
      <c r="V1135" s="2">
        <v>391</v>
      </c>
      <c r="W1135" s="2">
        <v>0</v>
      </c>
      <c r="X1135" s="2">
        <v>113</v>
      </c>
      <c r="Y1135" s="2">
        <v>15</v>
      </c>
      <c r="Z1135" s="2">
        <v>348</v>
      </c>
      <c r="AA1135" s="2">
        <v>0</v>
      </c>
      <c r="AB1135" s="2">
        <v>219</v>
      </c>
      <c r="AC1135" s="2">
        <v>23</v>
      </c>
      <c r="AD1135" s="2">
        <v>125477</v>
      </c>
      <c r="AE1135" s="3">
        <f t="shared" si="18"/>
        <v>5.0662671246523266E-2</v>
      </c>
      <c r="AF1135" s="1">
        <f>SUM(AF1131:AF1134)</f>
        <v>0</v>
      </c>
      <c r="AG1135" s="1" t="s">
        <v>44</v>
      </c>
      <c r="AH1135" s="1" t="s">
        <v>41</v>
      </c>
      <c r="AI1135" s="1">
        <v>3.48</v>
      </c>
      <c r="AJ1135" s="1">
        <v>1</v>
      </c>
      <c r="AK1135" s="1" t="s">
        <v>42</v>
      </c>
      <c r="AL1135" s="1">
        <v>59</v>
      </c>
      <c r="AM1135" s="1">
        <v>47</v>
      </c>
      <c r="AN1135" s="1">
        <v>2</v>
      </c>
    </row>
  </sheetData>
  <autoFilter ref="A1:AN1135" xr:uid="{6B57EF0D-689D-49CE-AEF8-DBBFE5FF94B3}">
    <filterColumn colId="1">
      <filters>
        <filter val="Gobernación"/>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C595-4085-4326-8282-0DE14C68BDDE}">
  <sheetPr>
    <tabColor rgb="FFFFCD00"/>
  </sheetPr>
  <dimension ref="A1:CS1137"/>
  <sheetViews>
    <sheetView showGridLines="0" tabSelected="1" zoomScale="70" zoomScaleNormal="70" workbookViewId="0">
      <pane ySplit="22" topLeftCell="A23" activePane="bottomLeft" state="frozen"/>
      <selection pane="bottomLeft" activeCell="J23" sqref="J23"/>
    </sheetView>
  </sheetViews>
  <sheetFormatPr baseColWidth="10" defaultColWidth="11.42578125" defaultRowHeight="15" x14ac:dyDescent="0.25"/>
  <cols>
    <col min="1" max="2" width="2.140625" style="4" customWidth="1"/>
    <col min="3" max="3" width="18.85546875" style="4" customWidth="1"/>
    <col min="4" max="4" width="20.7109375" style="4" customWidth="1"/>
    <col min="5" max="5" width="25.28515625" style="4" customWidth="1"/>
    <col min="6" max="6" width="13.85546875" style="4" customWidth="1"/>
    <col min="7" max="7" width="28.28515625" style="4" customWidth="1"/>
    <col min="8" max="8" width="22.28515625" style="4" customWidth="1"/>
    <col min="9" max="9" width="18.42578125" style="4" customWidth="1"/>
    <col min="10" max="10" width="15.7109375" style="4" customWidth="1"/>
    <col min="11" max="11" width="15.28515625" style="4" customWidth="1"/>
    <col min="12" max="12" width="17.7109375" style="4" customWidth="1"/>
    <col min="13" max="13" width="15.28515625" style="4" customWidth="1"/>
    <col min="14" max="14" width="18" style="4" customWidth="1"/>
    <col min="15" max="15" width="16.5703125" style="4" customWidth="1"/>
    <col min="16" max="16" width="21.28515625" style="4" customWidth="1"/>
    <col min="17" max="17" width="2.42578125" style="4" customWidth="1"/>
    <col min="18" max="18" width="11.7109375" style="8" customWidth="1"/>
    <col min="19" max="19" width="14.28515625" style="11" customWidth="1"/>
    <col min="20" max="23" width="11.42578125" style="11"/>
    <col min="24" max="29" width="11.42578125" style="8"/>
    <col min="30" max="34" width="11.42578125" style="4"/>
    <col min="35" max="35" width="37.140625" style="4" bestFit="1" customWidth="1"/>
    <col min="36" max="36" width="17.7109375" style="4" customWidth="1"/>
    <col min="37" max="37" width="15.7109375" style="4" bestFit="1" customWidth="1"/>
    <col min="38" max="38" width="28.85546875" style="4" bestFit="1" customWidth="1"/>
    <col min="39" max="39" width="32.42578125" style="4" bestFit="1" customWidth="1"/>
    <col min="40" max="40" width="41.7109375" style="4" bestFit="1" customWidth="1"/>
    <col min="41" max="41" width="33.140625" style="4" bestFit="1" customWidth="1"/>
    <col min="42" max="42" width="29.42578125" style="4" bestFit="1" customWidth="1"/>
    <col min="43" max="43" width="29.28515625" style="4" bestFit="1" customWidth="1"/>
    <col min="44" max="44" width="38.42578125" style="4" bestFit="1" customWidth="1"/>
    <col min="45" max="45" width="30" style="4" bestFit="1" customWidth="1"/>
    <col min="46" max="46" width="26" style="4" bestFit="1" customWidth="1"/>
    <col min="47" max="47" width="28.140625" style="4" bestFit="1" customWidth="1"/>
    <col min="48" max="48" width="37.42578125" style="4" bestFit="1" customWidth="1"/>
    <col min="49" max="49" width="29.140625" style="4" bestFit="1" customWidth="1"/>
    <col min="50" max="50" width="25.140625" style="4" bestFit="1" customWidth="1"/>
    <col min="51" max="51" width="28.42578125" style="4" bestFit="1" customWidth="1"/>
    <col min="52" max="52" width="37.7109375" style="4" bestFit="1" customWidth="1"/>
    <col min="53" max="53" width="29.28515625" style="4" bestFit="1" customWidth="1"/>
    <col min="54" max="54" width="25.28515625" style="4" bestFit="1" customWidth="1"/>
    <col min="55" max="55" width="27" style="4" bestFit="1" customWidth="1"/>
    <col min="56" max="56" width="36.28515625" style="4" bestFit="1" customWidth="1"/>
    <col min="57" max="57" width="27.7109375" style="4" bestFit="1" customWidth="1"/>
    <col min="58" max="58" width="23.85546875" style="4" bestFit="1" customWidth="1"/>
    <col min="59" max="59" width="29.140625" style="4" bestFit="1" customWidth="1"/>
    <col min="60" max="60" width="38.140625" style="4" bestFit="1" customWidth="1"/>
    <col min="61" max="61" width="29.85546875" style="4" bestFit="1" customWidth="1"/>
    <col min="62" max="62" width="25.85546875" style="4" bestFit="1" customWidth="1"/>
    <col min="63" max="63" width="19.140625" style="4" bestFit="1" customWidth="1"/>
    <col min="64" max="64" width="37.140625" style="4" bestFit="1" customWidth="1"/>
    <col min="65" max="65" width="16.5703125" style="4" bestFit="1" customWidth="1"/>
    <col min="66" max="66" width="11.42578125" style="4"/>
    <col min="67" max="67" width="18.42578125" style="4" bestFit="1" customWidth="1"/>
    <col min="68" max="68" width="11.42578125" style="4" bestFit="1" customWidth="1"/>
    <col min="69" max="69" width="13.140625" style="4" bestFit="1" customWidth="1"/>
    <col min="70" max="70" width="11.28515625" style="4" bestFit="1" customWidth="1"/>
    <col min="71" max="95" width="11.42578125" style="4" bestFit="1" customWidth="1"/>
    <col min="96" max="16384" width="11.42578125" style="4"/>
  </cols>
  <sheetData>
    <row r="1" spans="2:97" x14ac:dyDescent="0.25">
      <c r="B1" s="21"/>
      <c r="C1" s="18"/>
      <c r="D1" s="18"/>
      <c r="E1" s="18"/>
      <c r="F1" s="18"/>
      <c r="G1" s="18"/>
      <c r="H1" s="18"/>
      <c r="I1" s="18"/>
      <c r="J1" s="18"/>
      <c r="K1" s="18"/>
      <c r="L1" s="18"/>
      <c r="M1" s="18"/>
      <c r="N1" s="18"/>
      <c r="O1" s="18"/>
      <c r="P1" s="18"/>
      <c r="Q1" s="42"/>
    </row>
    <row r="2" spans="2:97" x14ac:dyDescent="0.25">
      <c r="B2" s="17"/>
      <c r="C2" s="5"/>
      <c r="D2" s="5"/>
      <c r="E2" s="5"/>
      <c r="F2" s="5"/>
      <c r="G2" s="5"/>
      <c r="H2" s="5"/>
      <c r="I2" s="5"/>
      <c r="J2" s="5"/>
      <c r="K2" s="5"/>
      <c r="L2" s="5"/>
      <c r="M2" s="5"/>
      <c r="N2" s="5"/>
      <c r="O2" s="5"/>
      <c r="P2" s="5"/>
      <c r="Q2" s="19"/>
    </row>
    <row r="3" spans="2:97" x14ac:dyDescent="0.25">
      <c r="B3" s="17"/>
      <c r="C3" s="5"/>
      <c r="D3" s="5"/>
      <c r="E3" s="5"/>
      <c r="F3" s="5"/>
      <c r="G3" s="5"/>
      <c r="H3" s="5"/>
      <c r="I3" s="5"/>
      <c r="J3" s="5"/>
      <c r="K3" s="5"/>
      <c r="L3" s="5"/>
      <c r="M3" s="5"/>
      <c r="N3" s="5"/>
      <c r="O3" s="5"/>
      <c r="P3" s="5"/>
      <c r="Q3" s="19"/>
      <c r="AD3" s="5"/>
      <c r="AE3" s="5"/>
      <c r="AF3" s="5"/>
      <c r="AG3" s="5"/>
    </row>
    <row r="4" spans="2:97" x14ac:dyDescent="0.25">
      <c r="B4" s="17"/>
      <c r="C4" s="5"/>
      <c r="D4" s="5"/>
      <c r="E4" s="5"/>
      <c r="F4" s="5"/>
      <c r="G4" s="5"/>
      <c r="H4" s="5"/>
      <c r="I4" s="5"/>
      <c r="J4" s="5"/>
      <c r="K4" s="5"/>
      <c r="L4" s="5"/>
      <c r="M4" s="5"/>
      <c r="N4" s="5"/>
      <c r="O4" s="5"/>
      <c r="P4" s="5"/>
      <c r="Q4" s="19"/>
      <c r="AD4" s="89" t="s">
        <v>1336</v>
      </c>
      <c r="AE4" s="89" t="s">
        <v>1337</v>
      </c>
      <c r="AF4"/>
      <c r="AG4" s="5"/>
      <c r="AI4" t="s">
        <v>1092</v>
      </c>
      <c r="AJ4" t="s">
        <v>1093</v>
      </c>
      <c r="AK4" t="s">
        <v>1094</v>
      </c>
      <c r="AL4" t="s">
        <v>1095</v>
      </c>
      <c r="AM4" t="s">
        <v>1096</v>
      </c>
      <c r="AN4" t="s">
        <v>1097</v>
      </c>
      <c r="AO4" t="s">
        <v>1098</v>
      </c>
      <c r="AP4" t="s">
        <v>1099</v>
      </c>
      <c r="AQ4" t="s">
        <v>1100</v>
      </c>
      <c r="AR4" t="s">
        <v>1101</v>
      </c>
      <c r="AS4" t="s">
        <v>1102</v>
      </c>
      <c r="AT4" t="s">
        <v>1103</v>
      </c>
      <c r="AU4" t="s">
        <v>1104</v>
      </c>
      <c r="AV4" t="s">
        <v>1105</v>
      </c>
      <c r="AW4" t="s">
        <v>1106</v>
      </c>
      <c r="AX4" t="s">
        <v>1107</v>
      </c>
      <c r="AY4" t="s">
        <v>1108</v>
      </c>
      <c r="AZ4" t="s">
        <v>1109</v>
      </c>
      <c r="BA4" t="s">
        <v>1110</v>
      </c>
      <c r="BB4" t="s">
        <v>1111</v>
      </c>
      <c r="BC4" t="s">
        <v>1112</v>
      </c>
      <c r="BD4" t="s">
        <v>1113</v>
      </c>
      <c r="BE4" t="s">
        <v>1114</v>
      </c>
      <c r="BF4" t="s">
        <v>1115</v>
      </c>
      <c r="BG4" t="s">
        <v>1116</v>
      </c>
      <c r="BH4" t="s">
        <v>1117</v>
      </c>
      <c r="BI4" t="s">
        <v>1118</v>
      </c>
      <c r="BJ4" t="s">
        <v>1119</v>
      </c>
      <c r="BK4" t="s">
        <v>1120</v>
      </c>
      <c r="BL4" t="s">
        <v>1121</v>
      </c>
      <c r="BM4"/>
      <c r="BO4" s="89" t="s">
        <v>30</v>
      </c>
      <c r="BP4"/>
      <c r="BQ4" s="89" t="s">
        <v>35</v>
      </c>
      <c r="BR4"/>
      <c r="BS4"/>
      <c r="BT4"/>
      <c r="BU4"/>
      <c r="BV4"/>
      <c r="BW4"/>
      <c r="BX4"/>
      <c r="BY4"/>
      <c r="BZ4"/>
      <c r="CA4"/>
      <c r="CB4"/>
      <c r="CC4"/>
      <c r="CD4"/>
      <c r="CE4"/>
      <c r="CF4"/>
      <c r="CG4"/>
      <c r="CH4"/>
      <c r="CI4"/>
      <c r="CJ4"/>
      <c r="CK4"/>
      <c r="CL4"/>
      <c r="CM4"/>
      <c r="CN4"/>
      <c r="CO4"/>
      <c r="CP4"/>
      <c r="CQ4"/>
      <c r="CR4"/>
      <c r="CS4"/>
    </row>
    <row r="5" spans="2:97" x14ac:dyDescent="0.25">
      <c r="B5" s="17"/>
      <c r="C5" s="5"/>
      <c r="D5" s="5"/>
      <c r="E5" s="5"/>
      <c r="F5" s="5"/>
      <c r="G5" s="5"/>
      <c r="H5" s="5"/>
      <c r="I5" s="5"/>
      <c r="J5" s="5"/>
      <c r="K5" s="5"/>
      <c r="L5" s="5"/>
      <c r="M5" s="5"/>
      <c r="N5" s="5"/>
      <c r="O5" s="5"/>
      <c r="P5" s="5"/>
      <c r="Q5" s="19"/>
      <c r="AD5">
        <v>28</v>
      </c>
      <c r="AE5">
        <v>26</v>
      </c>
      <c r="AF5"/>
      <c r="AG5" s="5"/>
      <c r="AI5" s="170">
        <v>56103</v>
      </c>
      <c r="AJ5" s="170">
        <v>6835</v>
      </c>
      <c r="AK5" s="170">
        <v>0</v>
      </c>
      <c r="AL5" s="171">
        <v>0.12182949218401869</v>
      </c>
      <c r="AM5" s="170">
        <v>79</v>
      </c>
      <c r="AN5" s="170">
        <v>0</v>
      </c>
      <c r="AO5" s="170">
        <v>0</v>
      </c>
      <c r="AP5" s="170">
        <v>0</v>
      </c>
      <c r="AQ5" s="170">
        <v>62</v>
      </c>
      <c r="AR5" s="170">
        <v>0</v>
      </c>
      <c r="AS5" s="170">
        <v>2</v>
      </c>
      <c r="AT5" s="170">
        <v>0</v>
      </c>
      <c r="AU5" s="170">
        <v>274</v>
      </c>
      <c r="AV5" s="170">
        <v>0</v>
      </c>
      <c r="AW5" s="170">
        <v>0</v>
      </c>
      <c r="AX5" s="170">
        <v>15</v>
      </c>
      <c r="AY5" s="170">
        <v>1689</v>
      </c>
      <c r="AZ5" s="170">
        <v>0</v>
      </c>
      <c r="BA5" s="170">
        <v>15</v>
      </c>
      <c r="BB5" s="170">
        <v>53</v>
      </c>
      <c r="BC5" s="170">
        <v>459</v>
      </c>
      <c r="BD5" s="170">
        <v>0</v>
      </c>
      <c r="BE5" s="170">
        <v>4</v>
      </c>
      <c r="BF5" s="170">
        <v>12</v>
      </c>
      <c r="BG5" s="170">
        <v>438</v>
      </c>
      <c r="BH5" s="170">
        <v>0</v>
      </c>
      <c r="BI5" s="170">
        <v>17</v>
      </c>
      <c r="BJ5" s="170">
        <v>16</v>
      </c>
      <c r="BK5" s="170">
        <v>0</v>
      </c>
      <c r="BL5" s="172">
        <v>2.88</v>
      </c>
      <c r="BM5" s="127"/>
      <c r="BN5" s="128"/>
      <c r="BO5" s="90">
        <v>0.12182949218401869</v>
      </c>
      <c r="BP5" s="127"/>
      <c r="BQ5">
        <v>0</v>
      </c>
      <c r="BR5"/>
      <c r="BS5"/>
      <c r="BT5"/>
      <c r="BU5"/>
      <c r="BV5"/>
      <c r="BW5"/>
      <c r="BX5"/>
      <c r="BY5"/>
      <c r="BZ5"/>
      <c r="CA5"/>
      <c r="CB5"/>
      <c r="CC5"/>
      <c r="CD5"/>
      <c r="CE5"/>
      <c r="CF5"/>
      <c r="CG5"/>
      <c r="CH5"/>
      <c r="CI5"/>
      <c r="CJ5"/>
      <c r="CK5"/>
      <c r="CL5"/>
      <c r="CM5"/>
      <c r="CN5"/>
      <c r="CO5"/>
      <c r="CP5"/>
      <c r="CQ5"/>
      <c r="CR5"/>
      <c r="CS5"/>
    </row>
    <row r="6" spans="2:97" x14ac:dyDescent="0.25">
      <c r="B6" s="17"/>
      <c r="C6" s="5"/>
      <c r="D6" s="5"/>
      <c r="E6" s="5"/>
      <c r="F6" s="5"/>
      <c r="G6" s="5"/>
      <c r="H6" s="5"/>
      <c r="I6" s="5"/>
      <c r="J6" s="5"/>
      <c r="K6" s="5"/>
      <c r="L6" s="5"/>
      <c r="M6" s="5"/>
      <c r="N6" s="5"/>
      <c r="O6" s="5"/>
      <c r="P6" s="5"/>
      <c r="Q6" s="19"/>
      <c r="AD6"/>
      <c r="AE6"/>
      <c r="AF6"/>
      <c r="AG6" s="5"/>
      <c r="AI6"/>
      <c r="AJ6"/>
      <c r="AK6"/>
      <c r="BO6"/>
      <c r="BQ6"/>
    </row>
    <row r="7" spans="2:97" x14ac:dyDescent="0.25">
      <c r="B7" s="17"/>
      <c r="C7" s="5"/>
      <c r="D7" s="5"/>
      <c r="E7" s="5"/>
      <c r="F7" s="5"/>
      <c r="G7" s="5"/>
      <c r="H7" s="5"/>
      <c r="I7" s="5"/>
      <c r="J7" s="5"/>
      <c r="K7" s="5"/>
      <c r="L7" s="5"/>
      <c r="M7" s="5"/>
      <c r="N7" s="5"/>
      <c r="O7" s="5"/>
      <c r="P7" s="5"/>
      <c r="Q7" s="19"/>
      <c r="AD7"/>
      <c r="AE7"/>
      <c r="AF7"/>
      <c r="AG7" s="5"/>
      <c r="AI7" s="89" t="s">
        <v>32</v>
      </c>
      <c r="AJ7" s="89" t="s">
        <v>33</v>
      </c>
      <c r="AK7"/>
      <c r="AL7"/>
      <c r="AM7"/>
      <c r="AN7"/>
      <c r="AO7"/>
      <c r="AP7"/>
      <c r="AQ7"/>
      <c r="AR7"/>
      <c r="AS7"/>
      <c r="AT7"/>
      <c r="AU7"/>
      <c r="AV7"/>
      <c r="AW7"/>
      <c r="AX7"/>
      <c r="AY7"/>
      <c r="AZ7"/>
      <c r="BA7"/>
      <c r="BB7"/>
      <c r="BC7"/>
      <c r="BD7"/>
      <c r="BE7"/>
      <c r="BF7"/>
      <c r="BG7"/>
      <c r="BH7"/>
      <c r="BI7"/>
      <c r="BJ7"/>
      <c r="BK7"/>
      <c r="BO7"/>
      <c r="BQ7"/>
    </row>
    <row r="8" spans="2:97" x14ac:dyDescent="0.25">
      <c r="B8" s="17"/>
      <c r="Q8" s="19"/>
      <c r="AD8"/>
      <c r="AE8"/>
      <c r="AF8"/>
      <c r="AG8" s="5"/>
      <c r="AI8" t="s">
        <v>40</v>
      </c>
      <c r="AJ8" t="s">
        <v>45</v>
      </c>
      <c r="AK8"/>
      <c r="AL8"/>
      <c r="AM8"/>
      <c r="AN8"/>
      <c r="AO8"/>
      <c r="AP8"/>
      <c r="AQ8"/>
      <c r="AR8"/>
      <c r="AS8"/>
      <c r="AT8"/>
      <c r="AU8"/>
      <c r="AV8"/>
      <c r="AW8"/>
      <c r="AX8"/>
      <c r="AY8"/>
      <c r="AZ8"/>
      <c r="BA8"/>
      <c r="BB8"/>
      <c r="BC8"/>
      <c r="BD8"/>
      <c r="BE8"/>
      <c r="BF8"/>
      <c r="BG8"/>
      <c r="BH8"/>
      <c r="BI8"/>
      <c r="BJ8"/>
      <c r="BK8"/>
      <c r="BO8"/>
      <c r="BQ8"/>
    </row>
    <row r="9" spans="2:97" x14ac:dyDescent="0.25">
      <c r="B9" s="17"/>
      <c r="Q9" s="19"/>
      <c r="AD9"/>
      <c r="AE9"/>
      <c r="AF9"/>
      <c r="AG9" s="5"/>
      <c r="AI9"/>
      <c r="AJ9"/>
      <c r="AK9"/>
      <c r="BO9"/>
      <c r="BQ9"/>
    </row>
    <row r="10" spans="2:97" x14ac:dyDescent="0.25">
      <c r="B10" s="17"/>
      <c r="Q10" s="19"/>
      <c r="AD10"/>
      <c r="AE10"/>
      <c r="AF10"/>
      <c r="AG10" s="5"/>
      <c r="AI10" s="89" t="s">
        <v>36</v>
      </c>
      <c r="AJ10"/>
      <c r="AK10"/>
      <c r="BO10"/>
      <c r="BQ10"/>
    </row>
    <row r="11" spans="2:97" x14ac:dyDescent="0.25">
      <c r="B11" s="17"/>
      <c r="Q11" s="19"/>
      <c r="AD11"/>
      <c r="AE11"/>
      <c r="AF11"/>
      <c r="AG11" s="5"/>
      <c r="AI11" t="s">
        <v>46</v>
      </c>
      <c r="AJ11"/>
      <c r="AK11"/>
      <c r="BO11"/>
      <c r="BQ11"/>
    </row>
    <row r="12" spans="2:97" x14ac:dyDescent="0.25">
      <c r="B12" s="17"/>
      <c r="D12" s="8"/>
      <c r="E12" s="11"/>
      <c r="F12" s="11"/>
      <c r="G12" s="8"/>
      <c r="K12" s="5"/>
      <c r="L12" s="5"/>
      <c r="M12" s="5"/>
      <c r="N12" s="5"/>
      <c r="O12" s="5"/>
      <c r="P12" s="5"/>
      <c r="Q12" s="19"/>
      <c r="W12" s="8"/>
      <c r="AD12"/>
      <c r="AE12"/>
      <c r="AF12"/>
      <c r="AG12" s="5"/>
      <c r="AI12"/>
      <c r="AJ12"/>
      <c r="AK12"/>
      <c r="BO12"/>
    </row>
    <row r="13" spans="2:97" x14ac:dyDescent="0.25">
      <c r="B13" s="17"/>
      <c r="C13" s="16"/>
      <c r="D13" s="16"/>
      <c r="E13" s="136"/>
      <c r="F13" s="136"/>
      <c r="G13" s="137"/>
      <c r="H13" s="5"/>
      <c r="I13" s="5"/>
      <c r="J13" s="5"/>
      <c r="K13" s="5"/>
      <c r="L13" s="5"/>
      <c r="M13" s="5"/>
      <c r="N13" s="5"/>
      <c r="O13" s="5"/>
      <c r="Q13" s="19"/>
      <c r="S13" s="104"/>
      <c r="U13" s="8"/>
      <c r="V13" s="104"/>
      <c r="W13" s="8"/>
      <c r="AC13"/>
      <c r="AD13"/>
      <c r="AE13"/>
      <c r="AF13"/>
      <c r="AG13" s="5"/>
      <c r="AI13"/>
      <c r="AJ13"/>
      <c r="AK13"/>
      <c r="BO13"/>
    </row>
    <row r="14" spans="2:97" x14ac:dyDescent="0.25">
      <c r="B14" s="17"/>
      <c r="C14" s="16"/>
      <c r="D14" s="5"/>
      <c r="E14"/>
      <c r="F14"/>
      <c r="G14"/>
      <c r="H14"/>
      <c r="I14"/>
      <c r="J14"/>
      <c r="K14" s="83"/>
      <c r="L14"/>
      <c r="M14" s="138"/>
      <c r="N14" s="5"/>
      <c r="O14" s="5"/>
      <c r="Q14" s="19"/>
      <c r="S14" s="104"/>
      <c r="U14" s="8"/>
      <c r="V14" s="104"/>
      <c r="W14" s="8"/>
      <c r="AC14"/>
      <c r="AD14"/>
      <c r="AE14"/>
      <c r="AF14"/>
      <c r="AG14" s="5"/>
      <c r="AI14"/>
      <c r="AJ14"/>
      <c r="AK14"/>
      <c r="BO14"/>
    </row>
    <row r="15" spans="2:97" s="7" customFormat="1" x14ac:dyDescent="0.25">
      <c r="B15" s="17"/>
      <c r="C15" s="139"/>
      <c r="D15" s="71"/>
      <c r="E15"/>
      <c r="F15"/>
      <c r="G15"/>
      <c r="H15"/>
      <c r="I15"/>
      <c r="J15"/>
      <c r="K15" s="83"/>
      <c r="L15"/>
      <c r="M15" s="140"/>
      <c r="N15" s="71"/>
      <c r="O15" s="71"/>
      <c r="Q15" s="141"/>
      <c r="R15" s="105"/>
      <c r="S15" s="11"/>
      <c r="T15" s="11"/>
      <c r="U15" s="11"/>
      <c r="V15" s="11"/>
      <c r="W15" s="105"/>
      <c r="X15" s="105"/>
      <c r="Y15" s="105"/>
      <c r="Z15" s="105"/>
      <c r="AA15" s="105"/>
      <c r="AB15" s="105"/>
      <c r="AC15" s="105"/>
      <c r="AD15"/>
      <c r="AE15"/>
      <c r="AF15"/>
      <c r="AG15" s="71"/>
      <c r="AI15"/>
      <c r="AJ15"/>
      <c r="AK15"/>
      <c r="BO15"/>
    </row>
    <row r="16" spans="2:97" s="7" customFormat="1" x14ac:dyDescent="0.25">
      <c r="B16" s="17"/>
      <c r="C16" s="139"/>
      <c r="D16" s="71"/>
      <c r="E16" s="82"/>
      <c r="F16" s="82"/>
      <c r="G16" s="142"/>
      <c r="H16" s="143"/>
      <c r="I16" s="144"/>
      <c r="J16" s="145"/>
      <c r="K16" s="83"/>
      <c r="L16" s="144"/>
      <c r="M16" s="144"/>
      <c r="N16" s="71"/>
      <c r="O16" s="71"/>
      <c r="P16" s="146"/>
      <c r="Q16" s="141"/>
      <c r="R16" s="157"/>
      <c r="S16" s="104"/>
      <c r="T16" s="11"/>
      <c r="U16" s="11"/>
      <c r="V16" s="11"/>
      <c r="W16" s="158"/>
      <c r="X16" s="11"/>
      <c r="Y16" s="11"/>
      <c r="Z16" s="105"/>
      <c r="AA16" s="105"/>
      <c r="AB16" s="105"/>
      <c r="AC16" s="105"/>
      <c r="AD16"/>
      <c r="AE16"/>
      <c r="AF16"/>
      <c r="AG16" s="71"/>
      <c r="AI16"/>
      <c r="AJ16"/>
      <c r="AK16"/>
      <c r="BO16"/>
    </row>
    <row r="17" spans="1:67" s="7" customFormat="1" x14ac:dyDescent="0.25">
      <c r="B17" s="17"/>
      <c r="C17" s="139"/>
      <c r="D17" s="71"/>
      <c r="E17" s="144"/>
      <c r="F17" s="144"/>
      <c r="G17" s="142"/>
      <c r="H17" s="143"/>
      <c r="I17" s="144"/>
      <c r="J17" s="144"/>
      <c r="K17" s="144"/>
      <c r="L17" s="144"/>
      <c r="M17" s="144"/>
      <c r="N17" s="71"/>
      <c r="O17" s="71"/>
      <c r="Q17" s="147"/>
      <c r="R17" s="105"/>
      <c r="S17" s="104"/>
      <c r="T17" s="11"/>
      <c r="U17" s="11"/>
      <c r="V17" s="11"/>
      <c r="W17" s="158"/>
      <c r="X17" s="11"/>
      <c r="Y17" s="11"/>
      <c r="Z17" s="105"/>
      <c r="AA17" s="105"/>
      <c r="AB17" s="105"/>
      <c r="AC17" s="105"/>
      <c r="AD17"/>
      <c r="AE17"/>
      <c r="AF17"/>
      <c r="AG17" s="71"/>
      <c r="AI17"/>
      <c r="AJ17"/>
      <c r="AK17"/>
      <c r="BO17"/>
    </row>
    <row r="18" spans="1:67" s="7" customFormat="1" x14ac:dyDescent="0.25">
      <c r="B18" s="17"/>
      <c r="C18" s="139"/>
      <c r="D18" s="139"/>
      <c r="E18" s="148"/>
      <c r="F18" s="148"/>
      <c r="G18" s="142"/>
      <c r="H18" s="143"/>
      <c r="I18" s="144"/>
      <c r="J18" s="144"/>
      <c r="K18" s="144"/>
      <c r="L18" s="149"/>
      <c r="M18" s="149"/>
      <c r="Q18" s="147"/>
      <c r="R18" s="105"/>
      <c r="S18" s="11"/>
      <c r="T18" s="11"/>
      <c r="U18" s="11"/>
      <c r="V18" s="11"/>
      <c r="W18" s="158"/>
      <c r="X18" s="105"/>
      <c r="Y18" s="105"/>
      <c r="Z18" s="105"/>
      <c r="AA18" s="105"/>
      <c r="AB18"/>
      <c r="AC18"/>
      <c r="AD18"/>
      <c r="AE18"/>
      <c r="AF18"/>
      <c r="AG18" s="71"/>
      <c r="AI18"/>
      <c r="AJ18"/>
      <c r="AK18"/>
      <c r="BO18"/>
    </row>
    <row r="19" spans="1:67" s="7" customFormat="1" x14ac:dyDescent="0.25">
      <c r="B19" s="17"/>
      <c r="C19" s="139"/>
      <c r="D19" s="139"/>
      <c r="E19" s="148"/>
      <c r="F19" s="148"/>
      <c r="G19" s="150"/>
      <c r="H19" s="151"/>
      <c r="I19" s="149"/>
      <c r="J19" s="149"/>
      <c r="K19" s="149"/>
      <c r="L19" s="149"/>
      <c r="M19" s="149"/>
      <c r="Q19" s="147"/>
      <c r="R19" s="105"/>
      <c r="S19" s="11"/>
      <c r="T19" s="11"/>
      <c r="U19" s="11"/>
      <c r="V19" s="11"/>
      <c r="W19" s="158"/>
      <c r="X19" s="105"/>
      <c r="Y19" s="105"/>
      <c r="Z19" s="105"/>
      <c r="AA19" s="105"/>
      <c r="AB19"/>
      <c r="AC19"/>
      <c r="AD19"/>
      <c r="AE19"/>
      <c r="AF19"/>
      <c r="AG19" s="71"/>
      <c r="AI19"/>
      <c r="AJ19"/>
      <c r="AK19"/>
      <c r="BO19"/>
    </row>
    <row r="20" spans="1:67" x14ac:dyDescent="0.25">
      <c r="B20" s="17"/>
      <c r="D20" s="16"/>
      <c r="E20" s="16"/>
      <c r="F20" s="16"/>
      <c r="Q20" s="19"/>
      <c r="S20" s="11" t="str">
        <f>IF(BQ5&gt;0,"Si","No")</f>
        <v>No</v>
      </c>
      <c r="AD20"/>
      <c r="AE20"/>
      <c r="AF20"/>
      <c r="AG20" s="5"/>
      <c r="AI20"/>
      <c r="AJ20"/>
      <c r="AK20"/>
      <c r="BO20"/>
    </row>
    <row r="21" spans="1:67" customFormat="1" ht="42.75" customHeight="1" thickBot="1" x14ac:dyDescent="0.3">
      <c r="A21" s="93"/>
      <c r="B21" s="152"/>
      <c r="C21" s="153"/>
      <c r="D21" s="154"/>
      <c r="E21" s="93"/>
      <c r="F21" s="93"/>
      <c r="G21" s="93"/>
      <c r="H21" s="93"/>
      <c r="I21" s="93"/>
      <c r="J21" s="93"/>
      <c r="K21" s="93"/>
      <c r="L21" s="93"/>
      <c r="M21" s="93"/>
      <c r="N21" s="93"/>
      <c r="O21" s="93"/>
      <c r="P21" s="155"/>
      <c r="Q21" s="156"/>
      <c r="R21" s="104"/>
      <c r="S21" s="159"/>
      <c r="T21" s="159"/>
      <c r="U21" s="159"/>
      <c r="V21" s="159"/>
      <c r="W21" s="159"/>
      <c r="X21" s="104"/>
      <c r="Y21" s="104"/>
      <c r="Z21" s="104"/>
      <c r="AA21" s="104"/>
      <c r="AB21" s="104"/>
      <c r="AC21" s="104"/>
      <c r="AG21" s="83"/>
    </row>
    <row r="22" spans="1:67" s="20" customFormat="1" ht="46.5" customHeight="1" thickBot="1" x14ac:dyDescent="0.3">
      <c r="B22" s="22"/>
      <c r="C22" s="126" t="s">
        <v>1122</v>
      </c>
      <c r="D22" s="119" t="s">
        <v>1123</v>
      </c>
      <c r="E22" s="187" t="s">
        <v>1124</v>
      </c>
      <c r="F22" s="188"/>
      <c r="G22" s="120" t="s">
        <v>1125</v>
      </c>
      <c r="H22" s="119" t="s">
        <v>1126</v>
      </c>
      <c r="I22" s="119" t="s">
        <v>1127</v>
      </c>
      <c r="J22" s="119" t="s">
        <v>1128</v>
      </c>
      <c r="K22" s="119" t="s">
        <v>1129</v>
      </c>
      <c r="L22" s="119" t="s">
        <v>1130</v>
      </c>
      <c r="M22" s="119" t="s">
        <v>1131</v>
      </c>
      <c r="N22" s="119" t="s">
        <v>1132</v>
      </c>
      <c r="O22" s="120" t="s">
        <v>1133</v>
      </c>
      <c r="P22" s="119" t="s">
        <v>1134</v>
      </c>
      <c r="Q22" s="185"/>
      <c r="R22" s="106"/>
      <c r="S22" s="11"/>
      <c r="T22" s="11"/>
      <c r="U22" s="11"/>
      <c r="V22" s="11"/>
      <c r="W22" s="122"/>
      <c r="X22" s="106"/>
      <c r="Y22" s="106"/>
      <c r="Z22" s="106"/>
      <c r="AA22" s="106"/>
      <c r="AB22" s="106"/>
      <c r="AC22" s="106"/>
      <c r="AD22" s="73"/>
      <c r="AE22" s="73"/>
      <c r="AF22" s="73"/>
      <c r="AG22" s="73"/>
      <c r="AI22"/>
      <c r="AJ22"/>
      <c r="AK22"/>
      <c r="BO22"/>
    </row>
    <row r="23" spans="1:67" s="20" customFormat="1" ht="36.6" customHeight="1" x14ac:dyDescent="0.25">
      <c r="B23" s="22"/>
      <c r="C23" s="196" t="s">
        <v>1135</v>
      </c>
      <c r="D23" s="46" t="s">
        <v>1136</v>
      </c>
      <c r="E23" s="189" t="s">
        <v>1137</v>
      </c>
      <c r="F23" s="189"/>
      <c r="G23" s="46" t="s">
        <v>1138</v>
      </c>
      <c r="H23" s="46" t="s">
        <v>1139</v>
      </c>
      <c r="I23" s="47">
        <v>4</v>
      </c>
      <c r="J23" s="48">
        <v>4</v>
      </c>
      <c r="K23" s="48">
        <v>4</v>
      </c>
      <c r="L23" s="47">
        <v>4</v>
      </c>
      <c r="M23" s="48">
        <f>I23</f>
        <v>4</v>
      </c>
      <c r="N23" s="183">
        <f>K23</f>
        <v>4</v>
      </c>
      <c r="O23" s="184"/>
      <c r="P23" s="48">
        <f>N23/4</f>
        <v>1</v>
      </c>
      <c r="Q23" s="185"/>
      <c r="R23" s="106"/>
      <c r="S23" s="11"/>
      <c r="T23" s="11"/>
      <c r="U23" s="11"/>
      <c r="V23" s="11"/>
      <c r="W23" s="122"/>
      <c r="X23" s="106"/>
      <c r="Y23" s="106"/>
      <c r="Z23" s="106"/>
      <c r="AA23" s="106"/>
      <c r="AB23" s="106"/>
      <c r="AC23" s="106"/>
      <c r="AD23" s="73"/>
      <c r="AE23" s="73"/>
      <c r="AF23" s="73"/>
      <c r="AG23" s="73"/>
      <c r="AI23"/>
      <c r="AJ23"/>
      <c r="AK23"/>
      <c r="BO23"/>
    </row>
    <row r="24" spans="1:67" s="20" customFormat="1" ht="37.15" customHeight="1" x14ac:dyDescent="0.25">
      <c r="B24" s="22"/>
      <c r="C24" s="197"/>
      <c r="D24" s="9" t="s">
        <v>1140</v>
      </c>
      <c r="E24" s="190" t="s">
        <v>1141</v>
      </c>
      <c r="F24" s="190"/>
      <c r="G24" s="9" t="s">
        <v>1142</v>
      </c>
      <c r="H24" s="9" t="s">
        <v>1139</v>
      </c>
      <c r="I24" s="29">
        <v>4</v>
      </c>
      <c r="J24" s="31">
        <v>4</v>
      </c>
      <c r="K24" s="31">
        <v>4</v>
      </c>
      <c r="L24" s="29">
        <v>4</v>
      </c>
      <c r="M24" s="31">
        <f>I23</f>
        <v>4</v>
      </c>
      <c r="N24" s="178">
        <f t="shared" ref="N24:N25" si="0">K24</f>
        <v>4</v>
      </c>
      <c r="O24" s="179"/>
      <c r="P24" s="31">
        <f>N24/4</f>
        <v>1</v>
      </c>
      <c r="Q24" s="185"/>
      <c r="R24" s="106"/>
      <c r="S24" s="11"/>
      <c r="T24" s="11"/>
      <c r="U24" s="11"/>
      <c r="V24" s="11"/>
      <c r="W24" s="122"/>
      <c r="X24" s="106"/>
      <c r="Y24" s="106"/>
      <c r="Z24" s="106"/>
      <c r="AA24" s="106"/>
      <c r="AB24" s="106"/>
      <c r="AC24" s="106"/>
      <c r="AD24" s="73"/>
      <c r="AE24" s="73"/>
      <c r="AF24" s="73"/>
      <c r="AG24" s="73"/>
      <c r="AI24"/>
      <c r="AJ24"/>
      <c r="AK24"/>
      <c r="BO24"/>
    </row>
    <row r="25" spans="1:67" ht="57" customHeight="1" x14ac:dyDescent="0.25">
      <c r="B25" s="17"/>
      <c r="C25" s="197"/>
      <c r="D25" s="10" t="s">
        <v>1143</v>
      </c>
      <c r="E25" s="186" t="s">
        <v>1144</v>
      </c>
      <c r="F25" s="186"/>
      <c r="G25" s="9" t="s">
        <v>1145</v>
      </c>
      <c r="H25" s="9" t="s">
        <v>1146</v>
      </c>
      <c r="I25" s="30">
        <v>4</v>
      </c>
      <c r="J25" s="31">
        <v>4</v>
      </c>
      <c r="K25" s="31">
        <v>4</v>
      </c>
      <c r="L25" s="30">
        <v>4</v>
      </c>
      <c r="M25" s="31">
        <f>I23</f>
        <v>4</v>
      </c>
      <c r="N25" s="178">
        <f t="shared" si="0"/>
        <v>4</v>
      </c>
      <c r="O25" s="179"/>
      <c r="P25" s="31">
        <f>N25/4</f>
        <v>1</v>
      </c>
      <c r="Q25" s="185"/>
      <c r="AD25" s="5"/>
      <c r="AE25" s="5"/>
      <c r="AF25" s="5"/>
      <c r="AG25" s="5"/>
      <c r="AI25"/>
      <c r="AJ25"/>
      <c r="AK25"/>
      <c r="BO25"/>
    </row>
    <row r="26" spans="1:67" ht="45.6" customHeight="1" x14ac:dyDescent="0.25">
      <c r="B26" s="17"/>
      <c r="C26" s="197" t="s">
        <v>1147</v>
      </c>
      <c r="D26" s="186" t="s">
        <v>1148</v>
      </c>
      <c r="E26" s="186" t="s">
        <v>1149</v>
      </c>
      <c r="F26" s="186"/>
      <c r="G26" s="9" t="s">
        <v>1150</v>
      </c>
      <c r="H26" s="9" t="s">
        <v>1151</v>
      </c>
      <c r="I26" s="30">
        <v>100</v>
      </c>
      <c r="J26" s="31">
        <v>100</v>
      </c>
      <c r="K26" s="31">
        <v>100</v>
      </c>
      <c r="L26" s="29">
        <v>100</v>
      </c>
      <c r="M26" s="31">
        <f>I26</f>
        <v>100</v>
      </c>
      <c r="N26" s="178">
        <v>100</v>
      </c>
      <c r="O26" s="179"/>
      <c r="P26" s="31">
        <v>100</v>
      </c>
      <c r="Q26" s="185"/>
      <c r="AD26" s="5"/>
      <c r="AE26" s="5"/>
      <c r="AF26" s="5"/>
      <c r="AG26" s="5"/>
      <c r="AI26"/>
      <c r="AJ26"/>
      <c r="AK26"/>
      <c r="BO26"/>
    </row>
    <row r="27" spans="1:67" ht="46.9" customHeight="1" x14ac:dyDescent="0.25">
      <c r="B27" s="17"/>
      <c r="C27" s="197"/>
      <c r="D27" s="186"/>
      <c r="E27" s="186"/>
      <c r="F27" s="186"/>
      <c r="G27" s="9" t="s">
        <v>1152</v>
      </c>
      <c r="H27" s="9" t="s">
        <v>1153</v>
      </c>
      <c r="I27" s="30">
        <v>4</v>
      </c>
      <c r="J27" s="31">
        <v>4</v>
      </c>
      <c r="K27" s="31">
        <v>4</v>
      </c>
      <c r="L27" s="29">
        <f t="shared" ref="L27:L33" si="1">I27</f>
        <v>4</v>
      </c>
      <c r="M27" s="31">
        <f t="shared" ref="M27:M49" si="2">I27</f>
        <v>4</v>
      </c>
      <c r="N27" s="178">
        <f>K27</f>
        <v>4</v>
      </c>
      <c r="O27" s="179"/>
      <c r="P27" s="31">
        <f t="shared" ref="P27:P46" si="3">N27/4</f>
        <v>1</v>
      </c>
      <c r="Q27" s="185"/>
      <c r="AD27" s="5"/>
      <c r="AE27" s="5"/>
      <c r="AF27" s="5"/>
      <c r="AG27" s="5"/>
      <c r="AI27"/>
      <c r="AJ27"/>
      <c r="AK27"/>
      <c r="BO27"/>
    </row>
    <row r="28" spans="1:67" ht="90.6" customHeight="1" x14ac:dyDescent="0.25">
      <c r="B28" s="17"/>
      <c r="C28" s="197"/>
      <c r="D28" s="186"/>
      <c r="E28" s="186" t="s">
        <v>1154</v>
      </c>
      <c r="F28" s="186"/>
      <c r="G28" s="9" t="s">
        <v>1155</v>
      </c>
      <c r="H28" s="9" t="s">
        <v>1156</v>
      </c>
      <c r="I28" s="30">
        <v>4</v>
      </c>
      <c r="J28" s="31">
        <v>4</v>
      </c>
      <c r="K28" s="31">
        <v>4</v>
      </c>
      <c r="L28" s="29">
        <f t="shared" si="1"/>
        <v>4</v>
      </c>
      <c r="M28" s="31">
        <f t="shared" si="2"/>
        <v>4</v>
      </c>
      <c r="N28" s="178">
        <f>K28</f>
        <v>4</v>
      </c>
      <c r="O28" s="179"/>
      <c r="P28" s="31">
        <f t="shared" si="3"/>
        <v>1</v>
      </c>
      <c r="Q28" s="185"/>
      <c r="AD28" s="5"/>
      <c r="AE28" s="5"/>
      <c r="AF28" s="5"/>
      <c r="AG28" s="5"/>
      <c r="BO28"/>
    </row>
    <row r="29" spans="1:67" ht="87" customHeight="1" x14ac:dyDescent="0.25">
      <c r="B29" s="17"/>
      <c r="C29" s="197"/>
      <c r="D29" s="186"/>
      <c r="E29" s="186" t="s">
        <v>1157</v>
      </c>
      <c r="F29" s="186"/>
      <c r="G29" s="9" t="s">
        <v>1158</v>
      </c>
      <c r="H29" s="9" t="s">
        <v>1159</v>
      </c>
      <c r="I29" s="30">
        <v>4</v>
      </c>
      <c r="J29" s="31">
        <v>4</v>
      </c>
      <c r="K29" s="31">
        <v>4</v>
      </c>
      <c r="L29" s="29">
        <f t="shared" si="1"/>
        <v>4</v>
      </c>
      <c r="M29" s="31">
        <f t="shared" si="2"/>
        <v>4</v>
      </c>
      <c r="N29" s="178">
        <f t="shared" ref="N29:N30" si="4">K29</f>
        <v>4</v>
      </c>
      <c r="O29" s="179"/>
      <c r="P29" s="31">
        <f t="shared" si="3"/>
        <v>1</v>
      </c>
      <c r="Q29" s="185"/>
      <c r="AD29" s="5"/>
      <c r="AE29" s="5"/>
      <c r="AF29" s="5"/>
      <c r="AG29" s="5"/>
      <c r="BO29"/>
    </row>
    <row r="30" spans="1:67" ht="95.25" customHeight="1" x14ac:dyDescent="0.25">
      <c r="B30" s="17"/>
      <c r="C30" s="197"/>
      <c r="D30" s="186"/>
      <c r="E30" s="186" t="s">
        <v>1160</v>
      </c>
      <c r="F30" s="186"/>
      <c r="G30" s="9" t="s">
        <v>1161</v>
      </c>
      <c r="H30" s="9" t="s">
        <v>1159</v>
      </c>
      <c r="I30" s="30">
        <v>4</v>
      </c>
      <c r="J30" s="31">
        <v>4</v>
      </c>
      <c r="K30" s="31">
        <v>4</v>
      </c>
      <c r="L30" s="29">
        <f t="shared" si="1"/>
        <v>4</v>
      </c>
      <c r="M30" s="31">
        <f t="shared" si="2"/>
        <v>4</v>
      </c>
      <c r="N30" s="178">
        <f t="shared" si="4"/>
        <v>4</v>
      </c>
      <c r="O30" s="179"/>
      <c r="P30" s="31">
        <f t="shared" si="3"/>
        <v>1</v>
      </c>
      <c r="Q30" s="185"/>
      <c r="AD30" s="5"/>
      <c r="AE30" s="5"/>
      <c r="AF30" s="5"/>
      <c r="AG30" s="5"/>
      <c r="BO30"/>
    </row>
    <row r="31" spans="1:67" ht="64.900000000000006" customHeight="1" x14ac:dyDescent="0.25">
      <c r="B31" s="17"/>
      <c r="C31" s="197"/>
      <c r="D31" s="9" t="s">
        <v>1162</v>
      </c>
      <c r="E31" s="186" t="s">
        <v>1163</v>
      </c>
      <c r="F31" s="186"/>
      <c r="G31" s="9" t="s">
        <v>1338</v>
      </c>
      <c r="H31" s="9" t="s">
        <v>1164</v>
      </c>
      <c r="I31" s="30">
        <f>AD5</f>
        <v>28</v>
      </c>
      <c r="J31" s="31"/>
      <c r="K31" s="31"/>
      <c r="L31" s="29">
        <f t="shared" si="1"/>
        <v>28</v>
      </c>
      <c r="M31" s="31">
        <f>J31</f>
        <v>0</v>
      </c>
      <c r="N31" s="178">
        <f t="shared" ref="N31" si="5">K31</f>
        <v>0</v>
      </c>
      <c r="O31" s="179"/>
      <c r="P31" s="31">
        <f t="shared" si="3"/>
        <v>0</v>
      </c>
      <c r="Q31" s="185"/>
      <c r="AD31" s="5"/>
      <c r="AE31" s="5"/>
      <c r="AF31" s="5"/>
      <c r="AG31" s="5"/>
      <c r="BO31"/>
    </row>
    <row r="32" spans="1:67" ht="67.150000000000006" customHeight="1" x14ac:dyDescent="0.25">
      <c r="B32" s="17"/>
      <c r="C32" s="197"/>
      <c r="D32" s="9" t="s">
        <v>1166</v>
      </c>
      <c r="E32" s="186" t="s">
        <v>1167</v>
      </c>
      <c r="F32" s="186"/>
      <c r="G32" s="9" t="s">
        <v>1339</v>
      </c>
      <c r="H32" s="9" t="s">
        <v>1164</v>
      </c>
      <c r="I32" s="30">
        <f>AE5</f>
        <v>26</v>
      </c>
      <c r="J32" s="31"/>
      <c r="K32" s="31"/>
      <c r="L32" s="29">
        <f t="shared" si="1"/>
        <v>26</v>
      </c>
      <c r="M32" s="31">
        <f>J32</f>
        <v>0</v>
      </c>
      <c r="N32" s="178">
        <f t="shared" ref="N32" si="6">K32</f>
        <v>0</v>
      </c>
      <c r="O32" s="179"/>
      <c r="P32" s="31">
        <f t="shared" si="3"/>
        <v>0</v>
      </c>
      <c r="Q32" s="185"/>
      <c r="AD32" s="5"/>
      <c r="AE32" s="5"/>
      <c r="AF32" s="5"/>
      <c r="AG32" s="5"/>
      <c r="BO32"/>
    </row>
    <row r="33" spans="2:67" ht="58.15" customHeight="1" x14ac:dyDescent="0.25">
      <c r="B33" s="17"/>
      <c r="C33" s="197"/>
      <c r="D33" s="186" t="s">
        <v>1168</v>
      </c>
      <c r="E33" s="186" t="s">
        <v>1169</v>
      </c>
      <c r="F33" s="186"/>
      <c r="G33" s="9" t="s">
        <v>1170</v>
      </c>
      <c r="H33" s="186" t="s">
        <v>1171</v>
      </c>
      <c r="I33" s="30">
        <f>AM5+AN5+AO5+AP5</f>
        <v>79</v>
      </c>
      <c r="J33" s="31">
        <f>I33</f>
        <v>79</v>
      </c>
      <c r="K33" s="31">
        <f>I33</f>
        <v>79</v>
      </c>
      <c r="L33" s="29">
        <f t="shared" si="1"/>
        <v>79</v>
      </c>
      <c r="M33" s="195">
        <f>L34</f>
        <v>316</v>
      </c>
      <c r="N33" s="195">
        <f>(J34*4)+(J33*4)-((AN5+AO5+AP5)*4)</f>
        <v>316</v>
      </c>
      <c r="O33" s="203">
        <f>(AN5+AO5+AP5)*4</f>
        <v>0</v>
      </c>
      <c r="P33" s="195">
        <f>(N33+O33)/4</f>
        <v>79</v>
      </c>
      <c r="Q33" s="185"/>
      <c r="AD33" s="5"/>
      <c r="AE33" s="5"/>
      <c r="AF33" s="5"/>
      <c r="AG33" s="5"/>
      <c r="BO33"/>
    </row>
    <row r="34" spans="2:67" ht="61.15" customHeight="1" x14ac:dyDescent="0.25">
      <c r="B34" s="17"/>
      <c r="C34" s="197"/>
      <c r="D34" s="186"/>
      <c r="E34" s="186"/>
      <c r="F34" s="186"/>
      <c r="G34" s="9" t="s">
        <v>1172</v>
      </c>
      <c r="H34" s="186"/>
      <c r="I34" s="30" t="s">
        <v>1165</v>
      </c>
      <c r="J34" s="31"/>
      <c r="K34" s="31"/>
      <c r="L34" s="29">
        <f>(J34*4)+(L33*4)</f>
        <v>316</v>
      </c>
      <c r="M34" s="195"/>
      <c r="N34" s="195"/>
      <c r="O34" s="204"/>
      <c r="P34" s="195"/>
      <c r="Q34" s="185"/>
      <c r="AD34" s="5"/>
      <c r="AE34" s="5"/>
      <c r="AF34" s="5"/>
      <c r="AG34" s="5"/>
      <c r="BO34"/>
    </row>
    <row r="35" spans="2:67" ht="42.75" customHeight="1" x14ac:dyDescent="0.25">
      <c r="B35" s="17"/>
      <c r="C35" s="198"/>
      <c r="D35" s="207" t="s">
        <v>1173</v>
      </c>
      <c r="E35" s="205" t="s">
        <v>1174</v>
      </c>
      <c r="F35" s="186"/>
      <c r="G35" s="9" t="s">
        <v>1175</v>
      </c>
      <c r="H35" s="186" t="s">
        <v>1171</v>
      </c>
      <c r="I35" s="30">
        <f>$AQ$5+$AR$5+$AS$5+$AT$5</f>
        <v>64</v>
      </c>
      <c r="J35" s="31">
        <f>I35</f>
        <v>64</v>
      </c>
      <c r="K35" s="31">
        <f>I35</f>
        <v>64</v>
      </c>
      <c r="L35" s="29">
        <f>I35</f>
        <v>64</v>
      </c>
      <c r="M35" s="195">
        <f>L36</f>
        <v>256</v>
      </c>
      <c r="N35" s="195">
        <f>(J36*4)+(J35*4)-((AR5+AS5+AT5)*4)</f>
        <v>248</v>
      </c>
      <c r="O35" s="203">
        <f>(AS5+AT5+AR5)*4</f>
        <v>8</v>
      </c>
      <c r="P35" s="195">
        <f>(N35+O35)/4</f>
        <v>64</v>
      </c>
      <c r="Q35" s="185"/>
      <c r="AD35" s="5"/>
      <c r="AE35" s="5"/>
      <c r="AF35" s="5"/>
      <c r="AG35" s="5"/>
      <c r="BO35"/>
    </row>
    <row r="36" spans="2:67" ht="37.15" customHeight="1" x14ac:dyDescent="0.25">
      <c r="B36" s="17"/>
      <c r="C36" s="198"/>
      <c r="D36" s="208"/>
      <c r="E36" s="205"/>
      <c r="F36" s="186"/>
      <c r="G36" s="9" t="s">
        <v>1176</v>
      </c>
      <c r="H36" s="186"/>
      <c r="I36" s="30" t="s">
        <v>1165</v>
      </c>
      <c r="J36" s="31"/>
      <c r="K36" s="31"/>
      <c r="L36" s="29">
        <f>(J36*4)+(L35*4)</f>
        <v>256</v>
      </c>
      <c r="M36" s="195"/>
      <c r="N36" s="195"/>
      <c r="O36" s="204"/>
      <c r="P36" s="195"/>
      <c r="Q36" s="185"/>
      <c r="AD36" s="5"/>
      <c r="AE36" s="5"/>
      <c r="AF36" s="5"/>
      <c r="AG36" s="5"/>
      <c r="BO36"/>
    </row>
    <row r="37" spans="2:67" ht="48" customHeight="1" x14ac:dyDescent="0.25">
      <c r="B37" s="17"/>
      <c r="C37" s="198"/>
      <c r="D37" s="208"/>
      <c r="E37" s="205"/>
      <c r="F37" s="186"/>
      <c r="G37" s="9" t="s">
        <v>1177</v>
      </c>
      <c r="H37" s="186" t="s">
        <v>1171</v>
      </c>
      <c r="I37" s="30">
        <f>AQ5+AR5+AS5+AT5</f>
        <v>64</v>
      </c>
      <c r="J37" s="31">
        <f>I37</f>
        <v>64</v>
      </c>
      <c r="K37" s="31">
        <f>I37</f>
        <v>64</v>
      </c>
      <c r="L37" s="29">
        <f>I37</f>
        <v>64</v>
      </c>
      <c r="M37" s="195">
        <f>L38</f>
        <v>256</v>
      </c>
      <c r="N37" s="195">
        <f>(J36*4)+(J35*4)-((AR5+AS5+AT5)*4)</f>
        <v>248</v>
      </c>
      <c r="O37" s="203">
        <f>(AS5+AT5+AR5)*4</f>
        <v>8</v>
      </c>
      <c r="P37" s="195">
        <f>(N37+O37)/4</f>
        <v>64</v>
      </c>
      <c r="Q37" s="185"/>
      <c r="AD37" s="5"/>
      <c r="AE37" s="5"/>
      <c r="AF37" s="5"/>
      <c r="AG37" s="5"/>
      <c r="BO37"/>
    </row>
    <row r="38" spans="2:67" ht="35.450000000000003" customHeight="1" x14ac:dyDescent="0.25">
      <c r="B38" s="17"/>
      <c r="C38" s="198"/>
      <c r="D38" s="208"/>
      <c r="E38" s="205"/>
      <c r="F38" s="186"/>
      <c r="G38" s="9" t="s">
        <v>1178</v>
      </c>
      <c r="H38" s="186"/>
      <c r="I38" s="30" t="s">
        <v>1165</v>
      </c>
      <c r="J38" s="31"/>
      <c r="K38" s="31"/>
      <c r="L38" s="29">
        <f>(J38*4)+(L37*4)</f>
        <v>256</v>
      </c>
      <c r="M38" s="195"/>
      <c r="N38" s="195"/>
      <c r="O38" s="204"/>
      <c r="P38" s="195"/>
      <c r="Q38" s="185"/>
      <c r="AD38" s="5"/>
      <c r="AE38" s="5"/>
      <c r="AF38" s="5"/>
      <c r="AG38" s="5"/>
      <c r="BO38"/>
    </row>
    <row r="39" spans="2:67" ht="59.45" customHeight="1" thickBot="1" x14ac:dyDescent="0.3">
      <c r="B39" s="17"/>
      <c r="C39" s="198"/>
      <c r="D39" s="208"/>
      <c r="E39" s="210" t="s">
        <v>1179</v>
      </c>
      <c r="F39" s="211"/>
      <c r="G39" s="9" t="s">
        <v>1180</v>
      </c>
      <c r="H39" s="9" t="s">
        <v>1171</v>
      </c>
      <c r="I39" s="30" t="str">
        <f>IF(BQ5=0,"-",T39)</f>
        <v>-</v>
      </c>
      <c r="J39" s="31" t="str">
        <f>I39</f>
        <v>-</v>
      </c>
      <c r="K39" s="31" t="str">
        <f>I39</f>
        <v>-</v>
      </c>
      <c r="L39" s="29" t="str">
        <f>I39</f>
        <v>-</v>
      </c>
      <c r="M39" s="195" t="e">
        <f>L40</f>
        <v>#VALUE!</v>
      </c>
      <c r="N39" s="195" t="e">
        <f>(J40*4)+(J39*4)-((AS5+AT5+AR5)*4)</f>
        <v>#VALUE!</v>
      </c>
      <c r="O39" s="203">
        <f>(AR5+AS5+AT5)*4</f>
        <v>8</v>
      </c>
      <c r="P39" s="195" t="e">
        <f>(N39+O39)/4</f>
        <v>#VALUE!</v>
      </c>
      <c r="Q39" s="185"/>
      <c r="T39" s="160">
        <f>AQ5+AR5+AS5+AT5</f>
        <v>64</v>
      </c>
      <c r="U39" s="160"/>
      <c r="AD39" s="5"/>
      <c r="AE39" s="5"/>
      <c r="AF39" s="5"/>
      <c r="AG39" s="5"/>
      <c r="BO39"/>
    </row>
    <row r="40" spans="2:67" s="67" customFormat="1" ht="108" customHeight="1" thickBot="1" x14ac:dyDescent="0.3">
      <c r="B40" s="66"/>
      <c r="C40" s="198"/>
      <c r="D40" s="209"/>
      <c r="E40" s="212" t="str">
        <f>IF(BQ5&gt;0,"Recuerde que su entidad está certificado en Educación, en el marco de sus competencias, sugerimos tener en cuenta los universos de atención propuestos para la atención en matrículas escolares.","Recuerde que su entidad No está certificado en Educación, la competencia respecto a la cobertura en matrículas escolares corresponde a la Gobernación.")</f>
        <v>Recuerde que su entidad No está certificado en Educación, la competencia respecto a la cobertura en matrículas escolares corresponde a la Gobernación.</v>
      </c>
      <c r="F40" s="213"/>
      <c r="G40" s="51" t="s">
        <v>1181</v>
      </c>
      <c r="H40" s="9" t="s">
        <v>1171</v>
      </c>
      <c r="I40" s="30" t="s">
        <v>1165</v>
      </c>
      <c r="J40" s="32"/>
      <c r="K40" s="31"/>
      <c r="L40" s="29" t="e">
        <f>(J40*4)+(L39*4)</f>
        <v>#VALUE!</v>
      </c>
      <c r="M40" s="195"/>
      <c r="N40" s="195"/>
      <c r="O40" s="204"/>
      <c r="P40" s="195"/>
      <c r="Q40" s="185"/>
      <c r="R40" s="134"/>
      <c r="S40" s="161"/>
      <c r="T40" s="134"/>
      <c r="U40" s="134"/>
      <c r="V40" s="162">
        <f>S17</f>
        <v>0</v>
      </c>
      <c r="W40" s="161"/>
      <c r="X40" s="134"/>
      <c r="Y40" s="134"/>
      <c r="Z40" s="134"/>
      <c r="AA40" s="134"/>
      <c r="AB40" s="134"/>
      <c r="AC40" s="134"/>
      <c r="AD40" s="84"/>
      <c r="AE40" s="84"/>
      <c r="AF40" s="84"/>
      <c r="AG40" s="84"/>
      <c r="BO40"/>
    </row>
    <row r="41" spans="2:67" ht="45" customHeight="1" x14ac:dyDescent="0.25">
      <c r="B41" s="17"/>
      <c r="C41" s="197"/>
      <c r="D41" s="199" t="s">
        <v>1182</v>
      </c>
      <c r="E41" s="199" t="s">
        <v>1343</v>
      </c>
      <c r="F41" s="199"/>
      <c r="G41" s="9" t="s">
        <v>1183</v>
      </c>
      <c r="H41" s="9" t="s">
        <v>1171</v>
      </c>
      <c r="I41" s="214">
        <f>AU5+AV5+AW5+AX5</f>
        <v>289</v>
      </c>
      <c r="J41" s="31">
        <f>I41</f>
        <v>289</v>
      </c>
      <c r="K41" s="31">
        <f t="shared" ref="K41:K43" si="7">J41</f>
        <v>289</v>
      </c>
      <c r="L41" s="29">
        <f>I41</f>
        <v>289</v>
      </c>
      <c r="M41" s="31">
        <f>J41</f>
        <v>289</v>
      </c>
      <c r="N41" s="31">
        <f>AU5</f>
        <v>274</v>
      </c>
      <c r="O41" s="31">
        <f>AV5+AW5+AX5</f>
        <v>15</v>
      </c>
      <c r="P41" s="31">
        <f>(N41+O41)/4</f>
        <v>72.25</v>
      </c>
      <c r="Q41" s="185"/>
      <c r="AD41" s="5"/>
      <c r="AE41" s="5"/>
      <c r="AF41" s="5"/>
      <c r="AG41" s="5"/>
      <c r="BO41"/>
    </row>
    <row r="42" spans="2:67" ht="46.5" customHeight="1" x14ac:dyDescent="0.25">
      <c r="B42" s="17"/>
      <c r="C42" s="197"/>
      <c r="D42" s="186"/>
      <c r="E42" s="186"/>
      <c r="F42" s="186"/>
      <c r="G42" s="9" t="s">
        <v>1184</v>
      </c>
      <c r="H42" s="9" t="s">
        <v>1171</v>
      </c>
      <c r="I42" s="215"/>
      <c r="J42" s="31">
        <f>I41</f>
        <v>289</v>
      </c>
      <c r="K42" s="31">
        <f>J42</f>
        <v>289</v>
      </c>
      <c r="L42" s="29">
        <f>I41</f>
        <v>289</v>
      </c>
      <c r="M42" s="31">
        <f>J42</f>
        <v>289</v>
      </c>
      <c r="N42" s="31">
        <f>AU5</f>
        <v>274</v>
      </c>
      <c r="O42" s="31">
        <f>AV5+AW5+AX5</f>
        <v>15</v>
      </c>
      <c r="P42" s="31">
        <f t="shared" ref="P42:P43" si="8">(N42+O42)/4</f>
        <v>72.25</v>
      </c>
      <c r="Q42" s="185"/>
      <c r="AD42" s="5"/>
      <c r="AE42" s="5"/>
      <c r="AF42" s="5"/>
      <c r="AG42" s="5"/>
      <c r="BO42"/>
    </row>
    <row r="43" spans="2:67" ht="42" customHeight="1" thickBot="1" x14ac:dyDescent="0.3">
      <c r="B43" s="17"/>
      <c r="C43" s="197"/>
      <c r="D43" s="186"/>
      <c r="E43" s="186"/>
      <c r="F43" s="186"/>
      <c r="G43" s="186" t="s">
        <v>1185</v>
      </c>
      <c r="H43" s="186" t="s">
        <v>1171</v>
      </c>
      <c r="I43" s="215"/>
      <c r="J43" s="195">
        <f>I41</f>
        <v>289</v>
      </c>
      <c r="K43" s="195">
        <f t="shared" si="7"/>
        <v>289</v>
      </c>
      <c r="L43" s="191">
        <f>I41</f>
        <v>289</v>
      </c>
      <c r="M43" s="195">
        <f>J43</f>
        <v>289</v>
      </c>
      <c r="N43" s="97">
        <f>AU5</f>
        <v>274</v>
      </c>
      <c r="O43" s="97">
        <f>AV5+AW5+AX5</f>
        <v>15</v>
      </c>
      <c r="P43" s="31">
        <f t="shared" si="8"/>
        <v>72.25</v>
      </c>
      <c r="Q43" s="185"/>
      <c r="AD43" s="5"/>
      <c r="AE43" s="5"/>
      <c r="AF43" s="5"/>
      <c r="AG43" s="5"/>
      <c r="BO43"/>
    </row>
    <row r="44" spans="2:67" ht="89.45" customHeight="1" thickBot="1" x14ac:dyDescent="0.3">
      <c r="B44" s="17"/>
      <c r="C44" s="197"/>
      <c r="D44" s="186"/>
      <c r="E44" s="186"/>
      <c r="F44" s="186"/>
      <c r="G44" s="186"/>
      <c r="H44" s="186"/>
      <c r="I44" s="216"/>
      <c r="J44" s="195"/>
      <c r="K44" s="195"/>
      <c r="L44" s="191"/>
      <c r="M44" s="178"/>
      <c r="N44" s="192" t="str">
        <f>IF(SUM(N41:N43)&gt;0,"","ERROR: Para cada vigencia fiscal debe tener, como mínimo, un programa de seguridad alimentaria para la atención a las víctimas.")</f>
        <v/>
      </c>
      <c r="O44" s="193"/>
      <c r="P44" s="194"/>
      <c r="Q44" s="185"/>
      <c r="AD44" s="5"/>
      <c r="AE44" s="5"/>
      <c r="AF44" s="5"/>
      <c r="AG44" s="5"/>
      <c r="BO44"/>
    </row>
    <row r="45" spans="2:67" ht="74.25" customHeight="1" x14ac:dyDescent="0.25">
      <c r="B45" s="17"/>
      <c r="C45" s="197"/>
      <c r="D45" s="186" t="s">
        <v>1186</v>
      </c>
      <c r="E45" s="186" t="s">
        <v>1187</v>
      </c>
      <c r="F45" s="186"/>
      <c r="G45" s="9" t="s">
        <v>1188</v>
      </c>
      <c r="H45" s="9" t="s">
        <v>1171</v>
      </c>
      <c r="I45" s="30" t="s">
        <v>1165</v>
      </c>
      <c r="J45" s="32">
        <v>1</v>
      </c>
      <c r="K45" s="31">
        <v>1</v>
      </c>
      <c r="L45" s="49" t="str">
        <f>I45</f>
        <v>-</v>
      </c>
      <c r="M45" s="31">
        <f>J45</f>
        <v>1</v>
      </c>
      <c r="N45" s="183">
        <f>K45</f>
        <v>1</v>
      </c>
      <c r="O45" s="184"/>
      <c r="P45" s="98">
        <f t="shared" si="3"/>
        <v>0.25</v>
      </c>
      <c r="Q45" s="185"/>
      <c r="AD45" s="5"/>
      <c r="AE45" s="5"/>
      <c r="AF45" s="5"/>
      <c r="AG45" s="5"/>
      <c r="BO45"/>
    </row>
    <row r="46" spans="2:67" ht="70.5" customHeight="1" x14ac:dyDescent="0.25">
      <c r="B46" s="17"/>
      <c r="C46" s="197"/>
      <c r="D46" s="186"/>
      <c r="E46" s="186" t="s">
        <v>1189</v>
      </c>
      <c r="F46" s="186"/>
      <c r="G46" s="9" t="s">
        <v>1190</v>
      </c>
      <c r="H46" s="9" t="s">
        <v>1164</v>
      </c>
      <c r="I46" s="30" t="s">
        <v>1165</v>
      </c>
      <c r="J46" s="31">
        <v>1</v>
      </c>
      <c r="K46" s="31">
        <v>1</v>
      </c>
      <c r="L46" s="29" t="str">
        <f>I46</f>
        <v>-</v>
      </c>
      <c r="M46" s="31">
        <f>J46</f>
        <v>1</v>
      </c>
      <c r="N46" s="178">
        <f>J46</f>
        <v>1</v>
      </c>
      <c r="O46" s="179"/>
      <c r="P46" s="31">
        <f t="shared" si="3"/>
        <v>0.25</v>
      </c>
      <c r="Q46" s="185"/>
      <c r="AD46" s="5"/>
      <c r="AE46" s="5"/>
      <c r="AF46" s="5"/>
      <c r="AG46" s="5"/>
      <c r="BO46"/>
    </row>
    <row r="47" spans="2:67" ht="43.9" customHeight="1" x14ac:dyDescent="0.25">
      <c r="B47" s="17"/>
      <c r="C47" s="200" t="s">
        <v>1191</v>
      </c>
      <c r="D47" s="9" t="s">
        <v>1192</v>
      </c>
      <c r="E47" s="206" t="s">
        <v>1193</v>
      </c>
      <c r="F47" s="205"/>
      <c r="G47" s="9" t="s">
        <v>1194</v>
      </c>
      <c r="H47" s="9" t="s">
        <v>1171</v>
      </c>
      <c r="I47" s="30">
        <f>BG5+BH5+BI5+BJ5</f>
        <v>471</v>
      </c>
      <c r="J47" s="31">
        <f>I47</f>
        <v>471</v>
      </c>
      <c r="K47" s="31">
        <f>I47</f>
        <v>471</v>
      </c>
      <c r="L47" s="29">
        <f>I47</f>
        <v>471</v>
      </c>
      <c r="M47" s="31">
        <f>K47</f>
        <v>471</v>
      </c>
      <c r="N47" s="31">
        <f>BG5</f>
        <v>438</v>
      </c>
      <c r="O47" s="31">
        <f>BI5+BJ5+BH5</f>
        <v>33</v>
      </c>
      <c r="P47" s="31">
        <f>M47/4</f>
        <v>117.75</v>
      </c>
      <c r="Q47" s="185"/>
      <c r="AD47" s="5"/>
      <c r="AE47" s="5"/>
      <c r="AF47" s="5"/>
      <c r="AG47" s="5"/>
      <c r="BO47"/>
    </row>
    <row r="48" spans="2:67" ht="57" x14ac:dyDescent="0.25">
      <c r="B48" s="17"/>
      <c r="C48" s="201"/>
      <c r="D48" s="186" t="s">
        <v>1195</v>
      </c>
      <c r="E48" s="186" t="s">
        <v>1195</v>
      </c>
      <c r="F48" s="186"/>
      <c r="G48" s="9" t="s">
        <v>1196</v>
      </c>
      <c r="H48" s="9" t="s">
        <v>1164</v>
      </c>
      <c r="I48" s="30" t="s">
        <v>1165</v>
      </c>
      <c r="J48" s="31">
        <v>1</v>
      </c>
      <c r="K48" s="31">
        <v>1</v>
      </c>
      <c r="L48" s="29" t="str">
        <f>I48</f>
        <v>-</v>
      </c>
      <c r="M48" s="31">
        <f>J48</f>
        <v>1</v>
      </c>
      <c r="N48" s="178">
        <f>J48</f>
        <v>1</v>
      </c>
      <c r="O48" s="179"/>
      <c r="P48" s="31">
        <f t="shared" ref="P48:P49" si="9">N48/4</f>
        <v>0.25</v>
      </c>
      <c r="Q48" s="185"/>
      <c r="AD48" s="5"/>
      <c r="AE48" s="5"/>
      <c r="AF48" s="5"/>
      <c r="AG48" s="5"/>
      <c r="BO48"/>
    </row>
    <row r="49" spans="2:67" ht="85.15" customHeight="1" x14ac:dyDescent="0.25">
      <c r="B49" s="17"/>
      <c r="C49" s="201"/>
      <c r="D49" s="186"/>
      <c r="E49" s="186"/>
      <c r="F49" s="186"/>
      <c r="G49" s="9" t="s">
        <v>1197</v>
      </c>
      <c r="H49" s="9" t="s">
        <v>1198</v>
      </c>
      <c r="I49" s="30">
        <v>4</v>
      </c>
      <c r="J49" s="31">
        <f>I49</f>
        <v>4</v>
      </c>
      <c r="K49" s="31">
        <f>I49</f>
        <v>4</v>
      </c>
      <c r="L49" s="29">
        <f>I49</f>
        <v>4</v>
      </c>
      <c r="M49" s="31">
        <f t="shared" si="2"/>
        <v>4</v>
      </c>
      <c r="N49" s="178">
        <f>J49</f>
        <v>4</v>
      </c>
      <c r="O49" s="179"/>
      <c r="P49" s="31">
        <f t="shared" si="9"/>
        <v>1</v>
      </c>
      <c r="Q49" s="185"/>
      <c r="AD49" s="5"/>
      <c r="AE49" s="5"/>
      <c r="AF49" s="5"/>
      <c r="AG49" s="5"/>
      <c r="BO49"/>
    </row>
    <row r="50" spans="2:67" ht="78" customHeight="1" x14ac:dyDescent="0.25">
      <c r="B50" s="17"/>
      <c r="C50" s="201"/>
      <c r="D50" s="9" t="s">
        <v>1199</v>
      </c>
      <c r="E50" s="186" t="s">
        <v>1200</v>
      </c>
      <c r="F50" s="186"/>
      <c r="G50" s="9" t="s">
        <v>1201</v>
      </c>
      <c r="H50" s="9" t="s">
        <v>1202</v>
      </c>
      <c r="I50" s="180" t="str">
        <f>AI8</f>
        <v>Actualmente, su entidad territorial no cuenta con procesos de Retornos y Reubicaciones.</v>
      </c>
      <c r="J50" s="181"/>
      <c r="K50" s="181"/>
      <c r="L50" s="181"/>
      <c r="M50" s="181"/>
      <c r="N50" s="181"/>
      <c r="O50" s="182"/>
      <c r="P50" s="135" t="s">
        <v>1203</v>
      </c>
      <c r="Q50" s="185"/>
      <c r="R50" s="104"/>
      <c r="S50" s="104"/>
      <c r="AD50" s="5"/>
      <c r="AE50" s="5"/>
      <c r="AF50" s="5"/>
      <c r="AG50" s="5"/>
      <c r="BO50"/>
    </row>
    <row r="51" spans="2:67" ht="78.599999999999994" customHeight="1" x14ac:dyDescent="0.25">
      <c r="B51" s="17"/>
      <c r="C51" s="201"/>
      <c r="D51" s="9" t="s">
        <v>1204</v>
      </c>
      <c r="E51" s="186" t="s">
        <v>1204</v>
      </c>
      <c r="F51" s="186"/>
      <c r="G51" s="9" t="s">
        <v>1205</v>
      </c>
      <c r="H51" s="9" t="s">
        <v>1206</v>
      </c>
      <c r="I51" s="180" t="str">
        <f>AJ8</f>
        <v>Actualmente, su entidad territorial no cuenta con procesos de Reparación Colectiva.</v>
      </c>
      <c r="J51" s="181"/>
      <c r="K51" s="181"/>
      <c r="L51" s="181"/>
      <c r="M51" s="181"/>
      <c r="N51" s="181"/>
      <c r="O51" s="182"/>
      <c r="P51" s="135" t="s">
        <v>1203</v>
      </c>
      <c r="Q51" s="185"/>
      <c r="R51" s="104"/>
      <c r="S51" s="104"/>
      <c r="AD51" s="5"/>
      <c r="AE51" s="5"/>
      <c r="AF51" s="5"/>
      <c r="AG51" s="5"/>
      <c r="BO51"/>
    </row>
    <row r="52" spans="2:67" ht="60" customHeight="1" thickBot="1" x14ac:dyDescent="0.3">
      <c r="B52" s="17"/>
      <c r="C52" s="202"/>
      <c r="D52" s="9" t="s">
        <v>1207</v>
      </c>
      <c r="E52" s="186" t="s">
        <v>1208</v>
      </c>
      <c r="F52" s="186"/>
      <c r="G52" s="9" t="s">
        <v>1209</v>
      </c>
      <c r="H52" s="9" t="s">
        <v>1210</v>
      </c>
      <c r="I52" s="191" t="s">
        <v>1211</v>
      </c>
      <c r="J52" s="191"/>
      <c r="K52" s="191"/>
      <c r="L52" s="191"/>
      <c r="M52" s="191"/>
      <c r="N52" s="191"/>
      <c r="O52" s="191"/>
      <c r="P52" s="191"/>
      <c r="Q52" s="185"/>
      <c r="R52" s="104"/>
      <c r="S52" s="104"/>
      <c r="T52" s="163"/>
      <c r="U52" s="164"/>
      <c r="AD52" s="5"/>
      <c r="AE52" s="5"/>
      <c r="AF52" s="5"/>
      <c r="AG52" s="5"/>
      <c r="BO52"/>
    </row>
    <row r="53" spans="2:67" ht="75.75" customHeight="1" thickBot="1" x14ac:dyDescent="0.3">
      <c r="B53" s="17"/>
      <c r="C53" s="197" t="s">
        <v>1212</v>
      </c>
      <c r="D53" s="186" t="s">
        <v>1213</v>
      </c>
      <c r="E53" s="186" t="s">
        <v>1214</v>
      </c>
      <c r="F53" s="186"/>
      <c r="G53" s="9" t="s">
        <v>1215</v>
      </c>
      <c r="H53" s="9" t="s">
        <v>1216</v>
      </c>
      <c r="I53" s="30">
        <v>1</v>
      </c>
      <c r="J53" s="31">
        <v>1</v>
      </c>
      <c r="K53" s="31">
        <v>1</v>
      </c>
      <c r="L53" s="29">
        <f t="shared" ref="L53:N54" si="10">I53</f>
        <v>1</v>
      </c>
      <c r="M53" s="31">
        <f t="shared" si="10"/>
        <v>1</v>
      </c>
      <c r="N53" s="178">
        <f t="shared" si="10"/>
        <v>1</v>
      </c>
      <c r="O53" s="179"/>
      <c r="P53" s="31">
        <f>N53</f>
        <v>1</v>
      </c>
      <c r="Q53" s="185"/>
      <c r="R53" s="165"/>
      <c r="S53" s="166"/>
      <c r="T53" s="167"/>
      <c r="U53" s="168"/>
      <c r="AD53" s="5"/>
      <c r="AE53" s="5"/>
      <c r="AF53" s="5"/>
      <c r="AG53" s="5"/>
      <c r="BO53"/>
    </row>
    <row r="54" spans="2:67" ht="150.75" customHeight="1" x14ac:dyDescent="0.25">
      <c r="B54" s="17"/>
      <c r="C54" s="197"/>
      <c r="D54" s="186"/>
      <c r="E54" s="186" t="s">
        <v>1217</v>
      </c>
      <c r="F54" s="186"/>
      <c r="G54" s="9" t="s">
        <v>1218</v>
      </c>
      <c r="H54" s="9" t="s">
        <v>1219</v>
      </c>
      <c r="I54" s="30">
        <v>16</v>
      </c>
      <c r="J54" s="31"/>
      <c r="K54" s="31">
        <f>J54</f>
        <v>0</v>
      </c>
      <c r="L54" s="29">
        <f t="shared" si="10"/>
        <v>16</v>
      </c>
      <c r="M54" s="31">
        <f t="shared" si="10"/>
        <v>0</v>
      </c>
      <c r="N54" s="178">
        <f t="shared" si="10"/>
        <v>0</v>
      </c>
      <c r="O54" s="179"/>
      <c r="P54" s="31">
        <f t="shared" ref="P54:P57" si="11">N54/4</f>
        <v>0</v>
      </c>
      <c r="Q54" s="185"/>
      <c r="S54" s="169"/>
      <c r="T54" s="169"/>
      <c r="U54" s="169"/>
      <c r="AD54" s="5"/>
      <c r="AE54" s="5"/>
      <c r="AF54" s="5"/>
      <c r="AG54" s="5"/>
      <c r="BO54"/>
    </row>
    <row r="55" spans="2:67" ht="113.25" customHeight="1" x14ac:dyDescent="0.25">
      <c r="B55" s="17"/>
      <c r="C55" s="197"/>
      <c r="D55" s="186"/>
      <c r="E55" s="186" t="s">
        <v>1220</v>
      </c>
      <c r="F55" s="186"/>
      <c r="G55" s="9" t="s">
        <v>1221</v>
      </c>
      <c r="H55" s="9" t="s">
        <v>1222</v>
      </c>
      <c r="I55" s="30">
        <f>(16+(16*4))*2</f>
        <v>160</v>
      </c>
      <c r="J55" s="31"/>
      <c r="K55" s="31">
        <f>J55</f>
        <v>0</v>
      </c>
      <c r="L55" s="29">
        <f>I55*4</f>
        <v>640</v>
      </c>
      <c r="M55" s="31">
        <f>J55</f>
        <v>0</v>
      </c>
      <c r="N55" s="31"/>
      <c r="O55" s="31"/>
      <c r="P55" s="31">
        <f>N55+O55</f>
        <v>0</v>
      </c>
      <c r="Q55" s="185"/>
      <c r="AD55" s="5"/>
      <c r="AE55" s="5"/>
      <c r="AF55" s="5"/>
      <c r="AG55" s="5"/>
      <c r="BO55"/>
    </row>
    <row r="56" spans="2:67" ht="54" customHeight="1" x14ac:dyDescent="0.25">
      <c r="B56" s="17"/>
      <c r="C56" s="197"/>
      <c r="D56" s="186" t="s">
        <v>1223</v>
      </c>
      <c r="E56" s="186" t="s">
        <v>1224</v>
      </c>
      <c r="F56" s="186"/>
      <c r="G56" s="9" t="s">
        <v>1225</v>
      </c>
      <c r="H56" s="9" t="s">
        <v>1139</v>
      </c>
      <c r="I56" s="30">
        <v>4</v>
      </c>
      <c r="J56" s="31">
        <v>4</v>
      </c>
      <c r="K56" s="31">
        <v>4</v>
      </c>
      <c r="L56" s="29">
        <f>I56</f>
        <v>4</v>
      </c>
      <c r="M56" s="31">
        <f>J56</f>
        <v>4</v>
      </c>
      <c r="N56" s="178">
        <f>K56</f>
        <v>4</v>
      </c>
      <c r="O56" s="179"/>
      <c r="P56" s="31">
        <v>1</v>
      </c>
      <c r="Q56" s="185"/>
      <c r="AD56" s="5"/>
      <c r="AE56" s="5"/>
      <c r="AF56" s="5"/>
      <c r="AG56" s="5"/>
      <c r="BO56"/>
    </row>
    <row r="57" spans="2:67" ht="91.15" customHeight="1" x14ac:dyDescent="0.25">
      <c r="B57" s="17"/>
      <c r="C57" s="197"/>
      <c r="D57" s="186"/>
      <c r="E57" s="186" t="s">
        <v>1226</v>
      </c>
      <c r="F57" s="186"/>
      <c r="G57" s="9" t="s">
        <v>1227</v>
      </c>
      <c r="H57" s="9" t="s">
        <v>1228</v>
      </c>
      <c r="I57" s="30">
        <v>2</v>
      </c>
      <c r="J57" s="31">
        <v>2</v>
      </c>
      <c r="K57" s="31">
        <v>2</v>
      </c>
      <c r="L57" s="29">
        <f>I57</f>
        <v>2</v>
      </c>
      <c r="M57" s="31">
        <f>J57</f>
        <v>2</v>
      </c>
      <c r="N57" s="178">
        <f>K57</f>
        <v>2</v>
      </c>
      <c r="O57" s="179"/>
      <c r="P57" s="31">
        <f t="shared" si="11"/>
        <v>0.5</v>
      </c>
      <c r="Q57" s="185"/>
      <c r="AD57" s="5"/>
      <c r="AE57" s="5"/>
      <c r="AF57" s="5"/>
      <c r="AG57" s="5"/>
      <c r="BO57"/>
    </row>
    <row r="58" spans="2:67" ht="15.75" thickBot="1" x14ac:dyDescent="0.3">
      <c r="B58" s="23"/>
      <c r="C58" s="25"/>
      <c r="D58" s="26"/>
      <c r="E58" s="26"/>
      <c r="F58" s="26"/>
      <c r="G58" s="27"/>
      <c r="H58" s="27"/>
      <c r="I58" s="27"/>
      <c r="J58" s="27"/>
      <c r="K58" s="27"/>
      <c r="L58" s="27"/>
      <c r="M58" s="27"/>
      <c r="N58" s="27"/>
      <c r="O58" s="27"/>
      <c r="P58" s="27"/>
      <c r="Q58" s="24"/>
      <c r="AD58" s="5"/>
      <c r="AE58" s="5"/>
      <c r="AF58" s="5"/>
      <c r="AG58" s="5"/>
      <c r="BO58"/>
    </row>
    <row r="59" spans="2:67" x14ac:dyDescent="0.25">
      <c r="C59" s="28"/>
      <c r="G59" s="7"/>
      <c r="H59" s="7"/>
      <c r="I59" s="7"/>
      <c r="J59" s="7"/>
      <c r="K59" s="7"/>
      <c r="L59" s="7"/>
      <c r="M59" s="7"/>
      <c r="N59" s="7"/>
      <c r="O59" s="7"/>
      <c r="P59" s="7"/>
      <c r="BO59"/>
    </row>
    <row r="60" spans="2:67" x14ac:dyDescent="0.25">
      <c r="G60" s="7"/>
      <c r="H60" s="7"/>
      <c r="I60" s="7"/>
      <c r="J60" s="7"/>
      <c r="K60" s="7"/>
      <c r="L60" s="7"/>
      <c r="M60" s="7"/>
      <c r="N60" s="7"/>
      <c r="O60" s="7"/>
      <c r="P60" s="7"/>
      <c r="BO60"/>
    </row>
    <row r="61" spans="2:67" x14ac:dyDescent="0.25">
      <c r="G61" s="7"/>
      <c r="H61" s="7"/>
      <c r="I61" s="7"/>
      <c r="J61" s="7"/>
      <c r="K61" s="7"/>
      <c r="L61" s="7"/>
      <c r="M61" s="7"/>
      <c r="N61" s="7"/>
      <c r="O61" s="7"/>
      <c r="P61" s="7"/>
      <c r="BO61"/>
    </row>
    <row r="62" spans="2:67" x14ac:dyDescent="0.25">
      <c r="G62" s="7"/>
      <c r="H62" s="7"/>
      <c r="I62" s="7"/>
      <c r="J62" s="7"/>
      <c r="K62" s="7"/>
      <c r="L62" s="7"/>
      <c r="M62" s="7"/>
      <c r="N62" s="7"/>
      <c r="O62" s="7"/>
      <c r="P62" s="7"/>
      <c r="BO62"/>
    </row>
    <row r="63" spans="2:67" x14ac:dyDescent="0.25">
      <c r="G63" s="7"/>
      <c r="H63" s="7"/>
      <c r="I63" s="7"/>
      <c r="J63" s="7"/>
      <c r="K63" s="7"/>
      <c r="L63" s="7"/>
      <c r="M63" s="7"/>
      <c r="N63" s="7"/>
      <c r="O63" s="7"/>
      <c r="P63" s="7"/>
      <c r="BO63"/>
    </row>
    <row r="64" spans="2:67" x14ac:dyDescent="0.25">
      <c r="G64" s="7"/>
      <c r="H64" s="7"/>
      <c r="I64" s="7"/>
      <c r="J64" s="7"/>
      <c r="K64" s="7"/>
      <c r="L64" s="7"/>
      <c r="M64" s="7"/>
      <c r="N64" s="7"/>
      <c r="O64" s="7"/>
      <c r="P64" s="7"/>
      <c r="BO64"/>
    </row>
    <row r="65" spans="7:67" x14ac:dyDescent="0.25">
      <c r="G65" s="7"/>
      <c r="H65" s="7"/>
      <c r="I65" s="7"/>
      <c r="J65" s="7"/>
      <c r="K65" s="7"/>
      <c r="L65" s="7"/>
      <c r="M65" s="7"/>
      <c r="N65" s="7"/>
      <c r="O65" s="7"/>
      <c r="P65" s="7"/>
      <c r="BO65"/>
    </row>
    <row r="66" spans="7:67" x14ac:dyDescent="0.25">
      <c r="G66" s="7"/>
      <c r="H66" s="7"/>
      <c r="I66" s="7"/>
      <c r="J66" s="7"/>
      <c r="K66" s="7"/>
      <c r="L66" s="7"/>
      <c r="M66" s="7"/>
      <c r="N66" s="7"/>
      <c r="O66" s="7"/>
      <c r="P66" s="7"/>
      <c r="BO66"/>
    </row>
    <row r="67" spans="7:67" x14ac:dyDescent="0.25">
      <c r="G67" s="7"/>
      <c r="H67" s="7"/>
      <c r="I67" s="7"/>
      <c r="J67" s="7"/>
      <c r="K67" s="7"/>
      <c r="L67" s="7"/>
      <c r="M67" s="7"/>
      <c r="N67" s="7"/>
      <c r="O67" s="7"/>
      <c r="P67" s="7"/>
      <c r="BO67"/>
    </row>
    <row r="68" spans="7:67" x14ac:dyDescent="0.25">
      <c r="G68" s="7"/>
      <c r="H68" s="7"/>
      <c r="I68" s="7"/>
      <c r="J68" s="7"/>
      <c r="K68" s="7"/>
      <c r="L68" s="7"/>
      <c r="M68" s="7"/>
      <c r="N68" s="7"/>
      <c r="O68" s="7"/>
      <c r="P68" s="7"/>
      <c r="BO68"/>
    </row>
    <row r="69" spans="7:67" x14ac:dyDescent="0.25">
      <c r="G69" s="7"/>
      <c r="H69" s="7"/>
      <c r="I69" s="7"/>
      <c r="J69" s="7"/>
      <c r="K69" s="7"/>
      <c r="L69" s="7"/>
      <c r="M69" s="7"/>
      <c r="N69" s="7"/>
      <c r="O69" s="7"/>
      <c r="P69" s="7"/>
      <c r="BO69"/>
    </row>
    <row r="70" spans="7:67" x14ac:dyDescent="0.25">
      <c r="G70" s="7"/>
      <c r="H70" s="7"/>
      <c r="I70" s="7"/>
      <c r="J70" s="7"/>
      <c r="K70" s="7"/>
      <c r="L70" s="7"/>
      <c r="M70" s="7"/>
      <c r="N70" s="7"/>
      <c r="O70" s="7"/>
      <c r="P70" s="7"/>
      <c r="BO70"/>
    </row>
    <row r="71" spans="7:67" x14ac:dyDescent="0.25">
      <c r="G71" s="7"/>
      <c r="H71" s="7"/>
      <c r="I71" s="7"/>
      <c r="J71" s="7"/>
      <c r="K71" s="7"/>
      <c r="L71" s="7"/>
      <c r="M71" s="7"/>
      <c r="N71" s="7"/>
      <c r="O71" s="7"/>
      <c r="P71" s="7"/>
      <c r="BO71"/>
    </row>
    <row r="72" spans="7:67" x14ac:dyDescent="0.25">
      <c r="G72" s="7"/>
      <c r="H72" s="7"/>
      <c r="I72" s="7"/>
      <c r="J72" s="7"/>
      <c r="K72" s="7"/>
      <c r="L72" s="7"/>
      <c r="M72" s="7"/>
      <c r="N72" s="7"/>
      <c r="O72" s="7"/>
      <c r="P72" s="7"/>
      <c r="BO72"/>
    </row>
    <row r="73" spans="7:67" x14ac:dyDescent="0.25">
      <c r="G73" s="7"/>
      <c r="H73" s="7"/>
      <c r="I73" s="7"/>
      <c r="J73" s="7"/>
      <c r="K73" s="7"/>
      <c r="L73" s="7"/>
      <c r="M73" s="7"/>
      <c r="N73" s="7"/>
      <c r="O73" s="7"/>
      <c r="P73" s="7"/>
      <c r="BO73"/>
    </row>
    <row r="74" spans="7:67" x14ac:dyDescent="0.25">
      <c r="G74" s="7"/>
      <c r="H74" s="7"/>
      <c r="I74" s="7"/>
      <c r="J74" s="7"/>
      <c r="K74" s="7"/>
      <c r="L74" s="7"/>
      <c r="M74" s="7"/>
      <c r="N74" s="7"/>
      <c r="O74" s="7"/>
      <c r="P74" s="7"/>
      <c r="BO74"/>
    </row>
    <row r="75" spans="7:67" x14ac:dyDescent="0.25">
      <c r="G75" s="7"/>
      <c r="H75" s="7"/>
      <c r="I75" s="7"/>
      <c r="J75" s="7"/>
      <c r="K75" s="7"/>
      <c r="L75" s="7"/>
      <c r="M75" s="7"/>
      <c r="N75" s="7"/>
      <c r="O75" s="7"/>
      <c r="P75" s="7"/>
      <c r="BO75"/>
    </row>
    <row r="76" spans="7:67" x14ac:dyDescent="0.25">
      <c r="G76" s="7"/>
      <c r="H76" s="7"/>
      <c r="I76" s="7"/>
      <c r="J76" s="7"/>
      <c r="K76" s="7"/>
      <c r="L76" s="7"/>
      <c r="M76" s="7"/>
      <c r="N76" s="7"/>
      <c r="O76" s="7"/>
      <c r="P76" s="7"/>
      <c r="BO76"/>
    </row>
    <row r="77" spans="7:67" x14ac:dyDescent="0.25">
      <c r="G77" s="7"/>
      <c r="H77" s="7"/>
      <c r="I77" s="7"/>
      <c r="J77" s="7"/>
      <c r="K77" s="7"/>
      <c r="L77" s="7"/>
      <c r="M77" s="7"/>
      <c r="N77" s="7"/>
      <c r="O77" s="7"/>
      <c r="P77" s="7"/>
      <c r="BO77"/>
    </row>
    <row r="78" spans="7:67" x14ac:dyDescent="0.25">
      <c r="G78" s="7"/>
      <c r="H78" s="7"/>
      <c r="I78" s="7"/>
      <c r="J78" s="7"/>
      <c r="K78" s="7"/>
      <c r="L78" s="7"/>
      <c r="M78" s="7"/>
      <c r="N78" s="7"/>
      <c r="O78" s="7"/>
      <c r="P78" s="7"/>
      <c r="BO78"/>
    </row>
    <row r="79" spans="7:67" x14ac:dyDescent="0.25">
      <c r="G79" s="7"/>
      <c r="H79" s="7"/>
      <c r="I79" s="7"/>
      <c r="J79" s="7"/>
      <c r="K79" s="7"/>
      <c r="L79" s="7"/>
      <c r="M79" s="7"/>
      <c r="N79" s="7"/>
      <c r="O79" s="7"/>
      <c r="P79" s="7"/>
      <c r="BO79"/>
    </row>
    <row r="80" spans="7:67" x14ac:dyDescent="0.25">
      <c r="G80" s="7"/>
      <c r="H80" s="7"/>
      <c r="I80" s="7"/>
      <c r="J80" s="7"/>
      <c r="K80" s="7"/>
      <c r="L80" s="7"/>
      <c r="M80" s="7"/>
      <c r="N80" s="7"/>
      <c r="O80" s="7"/>
      <c r="P80" s="7"/>
      <c r="BO80"/>
    </row>
    <row r="81" spans="7:67" x14ac:dyDescent="0.25">
      <c r="G81" s="7"/>
      <c r="H81" s="7"/>
      <c r="I81" s="7"/>
      <c r="J81" s="7"/>
      <c r="K81" s="7"/>
      <c r="L81" s="7"/>
      <c r="M81" s="7"/>
      <c r="N81" s="7"/>
      <c r="O81" s="7"/>
      <c r="P81" s="7"/>
      <c r="BO81"/>
    </row>
    <row r="82" spans="7:67" x14ac:dyDescent="0.25">
      <c r="G82" s="7"/>
      <c r="H82" s="7"/>
      <c r="I82" s="7"/>
      <c r="J82" s="7"/>
      <c r="K82" s="7"/>
      <c r="L82" s="7"/>
      <c r="M82" s="7"/>
      <c r="N82" s="7"/>
      <c r="O82" s="7"/>
      <c r="P82" s="7"/>
      <c r="BO82"/>
    </row>
    <row r="83" spans="7:67" x14ac:dyDescent="0.25">
      <c r="G83" s="7"/>
      <c r="H83" s="7"/>
      <c r="I83" s="7"/>
      <c r="J83" s="7"/>
      <c r="K83" s="7"/>
      <c r="L83" s="7"/>
      <c r="M83" s="7"/>
      <c r="N83" s="7"/>
      <c r="O83" s="7"/>
      <c r="P83" s="7"/>
      <c r="BO83"/>
    </row>
    <row r="84" spans="7:67" x14ac:dyDescent="0.25">
      <c r="G84" s="7"/>
      <c r="H84" s="7"/>
      <c r="I84" s="7"/>
      <c r="J84" s="7"/>
      <c r="K84" s="7"/>
      <c r="L84" s="7"/>
      <c r="M84" s="7"/>
      <c r="N84" s="7"/>
      <c r="O84" s="7"/>
      <c r="P84" s="7"/>
      <c r="BO84"/>
    </row>
    <row r="85" spans="7:67" x14ac:dyDescent="0.25">
      <c r="G85" s="7"/>
      <c r="H85" s="7"/>
      <c r="I85" s="7"/>
      <c r="J85" s="7"/>
      <c r="K85" s="7"/>
      <c r="L85" s="7"/>
      <c r="M85" s="7"/>
      <c r="N85" s="7"/>
      <c r="O85" s="7"/>
      <c r="P85" s="7"/>
      <c r="BO85"/>
    </row>
    <row r="86" spans="7:67" x14ac:dyDescent="0.25">
      <c r="G86" s="7"/>
      <c r="H86" s="7"/>
      <c r="I86" s="7"/>
      <c r="J86" s="7"/>
      <c r="K86" s="7"/>
      <c r="L86" s="7"/>
      <c r="M86" s="7"/>
      <c r="N86" s="7"/>
      <c r="O86" s="7"/>
      <c r="P86" s="7"/>
      <c r="BO86"/>
    </row>
    <row r="87" spans="7:67" x14ac:dyDescent="0.25">
      <c r="G87" s="7"/>
      <c r="H87" s="7"/>
      <c r="I87" s="7"/>
      <c r="J87" s="7"/>
      <c r="K87" s="7"/>
      <c r="L87" s="7"/>
      <c r="M87" s="7"/>
      <c r="N87" s="7"/>
      <c r="O87" s="7"/>
      <c r="P87" s="7"/>
      <c r="BO87"/>
    </row>
    <row r="88" spans="7:67" x14ac:dyDescent="0.25">
      <c r="G88" s="7"/>
      <c r="H88" s="7"/>
      <c r="I88" s="7"/>
      <c r="J88" s="7"/>
      <c r="K88" s="7"/>
      <c r="L88" s="7"/>
      <c r="M88" s="7"/>
      <c r="N88" s="7"/>
      <c r="O88" s="7"/>
      <c r="P88" s="7"/>
      <c r="BO88"/>
    </row>
    <row r="89" spans="7:67" x14ac:dyDescent="0.25">
      <c r="G89" s="7"/>
      <c r="H89" s="7"/>
      <c r="I89" s="7"/>
      <c r="J89" s="7"/>
      <c r="K89" s="7"/>
      <c r="L89" s="7"/>
      <c r="M89" s="7"/>
      <c r="N89" s="7"/>
      <c r="O89" s="7"/>
      <c r="P89" s="7"/>
      <c r="BO89"/>
    </row>
    <row r="90" spans="7:67" x14ac:dyDescent="0.25">
      <c r="G90" s="7"/>
      <c r="H90" s="7"/>
      <c r="I90" s="7"/>
      <c r="J90" s="7"/>
      <c r="K90" s="7"/>
      <c r="L90" s="7"/>
      <c r="M90" s="7"/>
      <c r="N90" s="7"/>
      <c r="O90" s="7"/>
      <c r="P90" s="7"/>
      <c r="BO90"/>
    </row>
    <row r="91" spans="7:67" x14ac:dyDescent="0.25">
      <c r="G91" s="7"/>
      <c r="H91" s="7"/>
      <c r="I91" s="7"/>
      <c r="J91" s="7"/>
      <c r="K91" s="7"/>
      <c r="L91" s="7"/>
      <c r="M91" s="7"/>
      <c r="N91" s="7"/>
      <c r="O91" s="7"/>
      <c r="P91" s="7"/>
      <c r="BO91"/>
    </row>
    <row r="92" spans="7:67" x14ac:dyDescent="0.25">
      <c r="G92" s="7"/>
      <c r="H92" s="7"/>
      <c r="I92" s="7"/>
      <c r="J92" s="7"/>
      <c r="K92" s="7"/>
      <c r="L92" s="7"/>
      <c r="M92" s="7"/>
      <c r="N92" s="7"/>
      <c r="O92" s="7"/>
      <c r="P92" s="7"/>
      <c r="BO92"/>
    </row>
    <row r="93" spans="7:67" x14ac:dyDescent="0.25">
      <c r="G93" s="7"/>
      <c r="H93" s="7"/>
      <c r="I93" s="7"/>
      <c r="J93" s="7"/>
      <c r="K93" s="7"/>
      <c r="L93" s="7"/>
      <c r="M93" s="7"/>
      <c r="N93" s="7"/>
      <c r="O93" s="7"/>
      <c r="P93" s="7"/>
      <c r="BO93"/>
    </row>
    <row r="94" spans="7:67" x14ac:dyDescent="0.25">
      <c r="G94" s="7"/>
      <c r="H94" s="7"/>
      <c r="I94" s="7"/>
      <c r="J94" s="7"/>
      <c r="K94" s="7"/>
      <c r="L94" s="7"/>
      <c r="M94" s="7"/>
      <c r="N94" s="7"/>
      <c r="O94" s="7"/>
      <c r="P94" s="7"/>
      <c r="BO94"/>
    </row>
    <row r="95" spans="7:67" x14ac:dyDescent="0.25">
      <c r="G95" s="7"/>
      <c r="H95" s="7"/>
      <c r="I95" s="7"/>
      <c r="J95" s="7"/>
      <c r="K95" s="7"/>
      <c r="L95" s="7"/>
      <c r="M95" s="7"/>
      <c r="N95" s="7"/>
      <c r="O95" s="7"/>
      <c r="P95" s="7"/>
      <c r="BO95"/>
    </row>
    <row r="96" spans="7:67" x14ac:dyDescent="0.25">
      <c r="G96" s="7"/>
      <c r="H96" s="7"/>
      <c r="I96" s="7"/>
      <c r="J96" s="7"/>
      <c r="K96" s="7"/>
      <c r="L96" s="7"/>
      <c r="M96" s="7"/>
      <c r="N96" s="7"/>
      <c r="O96" s="7"/>
      <c r="P96" s="7"/>
      <c r="BO96"/>
    </row>
    <row r="97" spans="7:67" x14ac:dyDescent="0.25">
      <c r="G97" s="7"/>
      <c r="H97" s="7"/>
      <c r="I97" s="7"/>
      <c r="J97" s="7"/>
      <c r="K97" s="7"/>
      <c r="L97" s="7"/>
      <c r="M97" s="7"/>
      <c r="N97" s="7"/>
      <c r="O97" s="7"/>
      <c r="P97" s="7"/>
      <c r="BO97"/>
    </row>
    <row r="98" spans="7:67" x14ac:dyDescent="0.25">
      <c r="G98" s="7"/>
      <c r="H98" s="7"/>
      <c r="I98" s="7"/>
      <c r="J98" s="7"/>
      <c r="K98" s="7"/>
      <c r="L98" s="7"/>
      <c r="M98" s="7"/>
      <c r="N98" s="7"/>
      <c r="O98" s="7"/>
      <c r="P98" s="7"/>
      <c r="BO98"/>
    </row>
    <row r="99" spans="7:67" x14ac:dyDescent="0.25">
      <c r="G99" s="7"/>
      <c r="H99" s="7"/>
      <c r="I99" s="7"/>
      <c r="J99" s="7"/>
      <c r="K99" s="7"/>
      <c r="L99" s="7"/>
      <c r="M99" s="7"/>
      <c r="N99" s="7"/>
      <c r="O99" s="7"/>
      <c r="P99" s="7"/>
      <c r="BO99"/>
    </row>
    <row r="100" spans="7:67" x14ac:dyDescent="0.25">
      <c r="G100" s="7"/>
      <c r="H100" s="7"/>
      <c r="I100" s="7"/>
      <c r="J100" s="7"/>
      <c r="K100" s="7"/>
      <c r="L100" s="7"/>
      <c r="M100" s="7"/>
      <c r="N100" s="7"/>
      <c r="O100" s="7"/>
      <c r="P100" s="7"/>
      <c r="BO100"/>
    </row>
    <row r="101" spans="7:67" x14ac:dyDescent="0.25">
      <c r="G101" s="7"/>
      <c r="H101" s="7"/>
      <c r="I101" s="7"/>
      <c r="J101" s="7"/>
      <c r="K101" s="7"/>
      <c r="L101" s="7"/>
      <c r="M101" s="7"/>
      <c r="N101" s="7"/>
      <c r="O101" s="7"/>
      <c r="P101" s="7"/>
      <c r="BO101"/>
    </row>
    <row r="102" spans="7:67" x14ac:dyDescent="0.25">
      <c r="G102" s="7"/>
      <c r="H102" s="7"/>
      <c r="I102" s="7"/>
      <c r="J102" s="7"/>
      <c r="K102" s="7"/>
      <c r="L102" s="7"/>
      <c r="M102" s="7"/>
      <c r="N102" s="7"/>
      <c r="O102" s="7"/>
      <c r="P102" s="7"/>
      <c r="BO102"/>
    </row>
    <row r="103" spans="7:67" x14ac:dyDescent="0.25">
      <c r="G103" s="7"/>
      <c r="H103" s="7"/>
      <c r="I103" s="7"/>
      <c r="J103" s="7"/>
      <c r="K103" s="7"/>
      <c r="L103" s="7"/>
      <c r="M103" s="7"/>
      <c r="N103" s="7"/>
      <c r="O103" s="7"/>
      <c r="P103" s="7"/>
      <c r="BO103"/>
    </row>
    <row r="104" spans="7:67" x14ac:dyDescent="0.25">
      <c r="G104" s="7"/>
      <c r="H104" s="7"/>
      <c r="I104" s="7"/>
      <c r="J104" s="7"/>
      <c r="K104" s="7"/>
      <c r="L104" s="7"/>
      <c r="M104" s="7"/>
      <c r="N104" s="7"/>
      <c r="O104" s="7"/>
      <c r="P104" s="7"/>
      <c r="BO104"/>
    </row>
    <row r="105" spans="7:67" x14ac:dyDescent="0.25">
      <c r="G105" s="7"/>
      <c r="H105" s="7"/>
      <c r="I105" s="7"/>
      <c r="J105" s="7"/>
      <c r="K105" s="7"/>
      <c r="L105" s="7"/>
      <c r="M105" s="7"/>
      <c r="N105" s="7"/>
      <c r="O105" s="7"/>
      <c r="P105" s="7"/>
      <c r="BO105"/>
    </row>
    <row r="106" spans="7:67" x14ac:dyDescent="0.25">
      <c r="G106" s="7"/>
      <c r="H106" s="7"/>
      <c r="I106" s="7"/>
      <c r="J106" s="7"/>
      <c r="K106" s="7"/>
      <c r="L106" s="7"/>
      <c r="M106" s="7"/>
      <c r="N106" s="7"/>
      <c r="O106" s="7"/>
      <c r="P106" s="7"/>
      <c r="BO106"/>
    </row>
    <row r="107" spans="7:67" x14ac:dyDescent="0.25">
      <c r="G107" s="7"/>
      <c r="H107" s="7"/>
      <c r="I107" s="7"/>
      <c r="J107" s="7"/>
      <c r="K107" s="7"/>
      <c r="L107" s="7"/>
      <c r="M107" s="7"/>
      <c r="N107" s="7"/>
      <c r="O107" s="7"/>
      <c r="P107" s="7"/>
      <c r="BO107"/>
    </row>
    <row r="108" spans="7:67" x14ac:dyDescent="0.25">
      <c r="G108" s="7"/>
      <c r="H108" s="7"/>
      <c r="I108" s="7"/>
      <c r="J108" s="7"/>
      <c r="K108" s="7"/>
      <c r="L108" s="7"/>
      <c r="M108" s="7"/>
      <c r="N108" s="7"/>
      <c r="O108" s="7"/>
      <c r="P108" s="7"/>
      <c r="BO108"/>
    </row>
    <row r="109" spans="7:67" x14ac:dyDescent="0.25">
      <c r="G109" s="7"/>
      <c r="H109" s="7"/>
      <c r="I109" s="7"/>
      <c r="J109" s="7"/>
      <c r="K109" s="7"/>
      <c r="L109" s="7"/>
      <c r="M109" s="7"/>
      <c r="N109" s="7"/>
      <c r="O109" s="7"/>
      <c r="P109" s="7"/>
      <c r="BO109"/>
    </row>
    <row r="110" spans="7:67" x14ac:dyDescent="0.25">
      <c r="G110" s="7"/>
      <c r="H110" s="7"/>
      <c r="I110" s="7"/>
      <c r="J110" s="7"/>
      <c r="K110" s="7"/>
      <c r="L110" s="7"/>
      <c r="M110" s="7"/>
      <c r="N110" s="7"/>
      <c r="O110" s="7"/>
      <c r="P110" s="7"/>
      <c r="BO110"/>
    </row>
    <row r="111" spans="7:67" x14ac:dyDescent="0.25">
      <c r="G111" s="7"/>
      <c r="H111" s="7"/>
      <c r="I111" s="7"/>
      <c r="J111" s="7"/>
      <c r="K111" s="7"/>
      <c r="L111" s="7"/>
      <c r="M111" s="7"/>
      <c r="N111" s="7"/>
      <c r="O111" s="7"/>
      <c r="P111" s="7"/>
      <c r="BO111"/>
    </row>
    <row r="112" spans="7:67" x14ac:dyDescent="0.25">
      <c r="G112" s="7"/>
      <c r="H112" s="7"/>
      <c r="I112" s="7"/>
      <c r="J112" s="7"/>
      <c r="K112" s="7"/>
      <c r="L112" s="7"/>
      <c r="M112" s="7"/>
      <c r="N112" s="7"/>
      <c r="O112" s="7"/>
      <c r="P112" s="7"/>
      <c r="BO112"/>
    </row>
    <row r="113" spans="7:67" x14ac:dyDescent="0.25">
      <c r="G113" s="7"/>
      <c r="H113" s="7"/>
      <c r="I113" s="7"/>
      <c r="J113" s="7"/>
      <c r="K113" s="7"/>
      <c r="L113" s="7"/>
      <c r="M113" s="7"/>
      <c r="N113" s="7"/>
      <c r="O113" s="7"/>
      <c r="P113" s="7"/>
      <c r="BO113"/>
    </row>
    <row r="114" spans="7:67" x14ac:dyDescent="0.25">
      <c r="G114" s="7"/>
      <c r="H114" s="7"/>
      <c r="I114" s="7"/>
      <c r="J114" s="7"/>
      <c r="K114" s="7"/>
      <c r="L114" s="7"/>
      <c r="M114" s="7"/>
      <c r="N114" s="7"/>
      <c r="O114" s="7"/>
      <c r="P114" s="7"/>
      <c r="BO114"/>
    </row>
    <row r="115" spans="7:67" x14ac:dyDescent="0.25">
      <c r="G115" s="7"/>
      <c r="H115" s="7"/>
      <c r="I115" s="7"/>
      <c r="J115" s="7"/>
      <c r="K115" s="7"/>
      <c r="L115" s="7"/>
      <c r="M115" s="7"/>
      <c r="N115" s="7"/>
      <c r="O115" s="7"/>
      <c r="P115" s="7"/>
      <c r="BO115"/>
    </row>
    <row r="116" spans="7:67" x14ac:dyDescent="0.25">
      <c r="G116" s="7"/>
      <c r="H116" s="7"/>
      <c r="I116" s="7"/>
      <c r="J116" s="7"/>
      <c r="K116" s="7"/>
      <c r="L116" s="7"/>
      <c r="M116" s="7"/>
      <c r="N116" s="7"/>
      <c r="O116" s="7"/>
      <c r="P116" s="7"/>
      <c r="BO116"/>
    </row>
    <row r="117" spans="7:67" x14ac:dyDescent="0.25">
      <c r="G117" s="7"/>
      <c r="H117" s="7"/>
      <c r="I117" s="7"/>
      <c r="J117" s="7"/>
      <c r="K117" s="7"/>
      <c r="L117" s="7"/>
      <c r="M117" s="7"/>
      <c r="N117" s="7"/>
      <c r="O117" s="7"/>
      <c r="P117" s="7"/>
      <c r="BO117"/>
    </row>
    <row r="118" spans="7:67" x14ac:dyDescent="0.25">
      <c r="G118" s="7"/>
      <c r="H118" s="7"/>
      <c r="I118" s="7"/>
      <c r="J118" s="7"/>
      <c r="K118" s="7"/>
      <c r="L118" s="7"/>
      <c r="M118" s="7"/>
      <c r="N118" s="7"/>
      <c r="O118" s="7"/>
      <c r="P118" s="7"/>
      <c r="BO118"/>
    </row>
    <row r="119" spans="7:67" x14ac:dyDescent="0.25">
      <c r="G119" s="7"/>
      <c r="H119" s="7"/>
      <c r="I119" s="7"/>
      <c r="J119" s="7"/>
      <c r="K119" s="7"/>
      <c r="L119" s="7"/>
      <c r="M119" s="7"/>
      <c r="N119" s="7"/>
      <c r="O119" s="7"/>
      <c r="P119" s="7"/>
      <c r="BO119"/>
    </row>
    <row r="120" spans="7:67" x14ac:dyDescent="0.25">
      <c r="G120" s="7"/>
      <c r="H120" s="7"/>
      <c r="I120" s="7"/>
      <c r="J120" s="7"/>
      <c r="K120" s="7"/>
      <c r="L120" s="7"/>
      <c r="M120" s="7"/>
      <c r="N120" s="7"/>
      <c r="O120" s="7"/>
      <c r="P120" s="7"/>
      <c r="BO120"/>
    </row>
    <row r="121" spans="7:67" x14ac:dyDescent="0.25">
      <c r="G121" s="7"/>
      <c r="H121" s="7"/>
      <c r="I121" s="7"/>
      <c r="J121" s="7"/>
      <c r="K121" s="7"/>
      <c r="L121" s="7"/>
      <c r="M121" s="7"/>
      <c r="N121" s="7"/>
      <c r="O121" s="7"/>
      <c r="P121" s="7"/>
      <c r="BO121"/>
    </row>
    <row r="122" spans="7:67" x14ac:dyDescent="0.25">
      <c r="G122" s="7"/>
      <c r="H122" s="7"/>
      <c r="I122" s="7"/>
      <c r="J122" s="7"/>
      <c r="K122" s="7"/>
      <c r="L122" s="7"/>
      <c r="M122" s="7"/>
      <c r="N122" s="7"/>
      <c r="O122" s="7"/>
      <c r="P122" s="7"/>
      <c r="BO122"/>
    </row>
    <row r="123" spans="7:67" x14ac:dyDescent="0.25">
      <c r="G123" s="7"/>
      <c r="H123" s="7"/>
      <c r="I123" s="7"/>
      <c r="J123" s="7"/>
      <c r="K123" s="7"/>
      <c r="L123" s="7"/>
      <c r="M123" s="7"/>
      <c r="N123" s="7"/>
      <c r="O123" s="7"/>
      <c r="P123" s="7"/>
      <c r="BO123"/>
    </row>
    <row r="124" spans="7:67" x14ac:dyDescent="0.25">
      <c r="G124" s="7"/>
      <c r="H124" s="7"/>
      <c r="I124" s="7"/>
      <c r="J124" s="7"/>
      <c r="K124" s="7"/>
      <c r="L124" s="7"/>
      <c r="M124" s="7"/>
      <c r="N124" s="7"/>
      <c r="O124" s="7"/>
      <c r="P124" s="7"/>
      <c r="BO124"/>
    </row>
    <row r="125" spans="7:67" x14ac:dyDescent="0.25">
      <c r="G125" s="7"/>
      <c r="H125" s="7"/>
      <c r="I125" s="7"/>
      <c r="J125" s="7"/>
      <c r="K125" s="7"/>
      <c r="L125" s="7"/>
      <c r="M125" s="7"/>
      <c r="N125" s="7"/>
      <c r="O125" s="7"/>
      <c r="P125" s="7"/>
      <c r="BO125"/>
    </row>
    <row r="126" spans="7:67" x14ac:dyDescent="0.25">
      <c r="G126" s="7"/>
      <c r="H126" s="7"/>
      <c r="I126" s="7"/>
      <c r="J126" s="7"/>
      <c r="K126" s="7"/>
      <c r="L126" s="7"/>
      <c r="M126" s="7"/>
      <c r="N126" s="7"/>
      <c r="O126" s="7"/>
      <c r="P126" s="7"/>
      <c r="BO126"/>
    </row>
    <row r="127" spans="7:67" x14ac:dyDescent="0.25">
      <c r="G127" s="7"/>
      <c r="H127" s="7"/>
      <c r="I127" s="7"/>
      <c r="J127" s="7"/>
      <c r="K127" s="7"/>
      <c r="L127" s="7"/>
      <c r="M127" s="7"/>
      <c r="N127" s="7"/>
      <c r="O127" s="7"/>
      <c r="P127" s="7"/>
      <c r="BO127"/>
    </row>
    <row r="128" spans="7:67" x14ac:dyDescent="0.25">
      <c r="G128" s="7"/>
      <c r="H128" s="7"/>
      <c r="I128" s="7"/>
      <c r="J128" s="7"/>
      <c r="K128" s="7"/>
      <c r="L128" s="7"/>
      <c r="M128" s="7"/>
      <c r="N128" s="7"/>
      <c r="O128" s="7"/>
      <c r="P128" s="7"/>
      <c r="BO128"/>
    </row>
    <row r="129" spans="7:67" x14ac:dyDescent="0.25">
      <c r="G129" s="7"/>
      <c r="H129" s="7"/>
      <c r="I129" s="7"/>
      <c r="J129" s="7"/>
      <c r="K129" s="7"/>
      <c r="L129" s="7"/>
      <c r="M129" s="7"/>
      <c r="N129" s="7"/>
      <c r="O129" s="7"/>
      <c r="P129" s="7"/>
      <c r="BO129"/>
    </row>
    <row r="130" spans="7:67" x14ac:dyDescent="0.25">
      <c r="G130" s="7"/>
      <c r="H130" s="7"/>
      <c r="I130" s="7"/>
      <c r="J130" s="7"/>
      <c r="K130" s="7"/>
      <c r="L130" s="7"/>
      <c r="M130" s="7"/>
      <c r="N130" s="7"/>
      <c r="O130" s="7"/>
      <c r="P130" s="7"/>
      <c r="BO130"/>
    </row>
    <row r="131" spans="7:67" x14ac:dyDescent="0.25">
      <c r="G131" s="7"/>
      <c r="H131" s="7"/>
      <c r="I131" s="7"/>
      <c r="J131" s="7"/>
      <c r="K131" s="7"/>
      <c r="L131" s="7"/>
      <c r="M131" s="7"/>
      <c r="N131" s="7"/>
      <c r="O131" s="7"/>
      <c r="P131" s="7"/>
      <c r="BO131"/>
    </row>
    <row r="132" spans="7:67" x14ac:dyDescent="0.25">
      <c r="G132" s="7"/>
      <c r="H132" s="7"/>
      <c r="I132" s="7"/>
      <c r="J132" s="7"/>
      <c r="K132" s="7"/>
      <c r="L132" s="7"/>
      <c r="M132" s="7"/>
      <c r="N132" s="7"/>
      <c r="O132" s="7"/>
      <c r="P132" s="7"/>
      <c r="BO132"/>
    </row>
    <row r="133" spans="7:67" x14ac:dyDescent="0.25">
      <c r="G133" s="7"/>
      <c r="H133" s="7"/>
      <c r="I133" s="7"/>
      <c r="J133" s="7"/>
      <c r="K133" s="7"/>
      <c r="L133" s="7"/>
      <c r="M133" s="7"/>
      <c r="N133" s="7"/>
      <c r="O133" s="7"/>
      <c r="P133" s="7"/>
      <c r="BO133"/>
    </row>
    <row r="134" spans="7:67" x14ac:dyDescent="0.25">
      <c r="G134" s="7"/>
      <c r="H134" s="7"/>
      <c r="I134" s="7"/>
      <c r="J134" s="7"/>
      <c r="K134" s="7"/>
      <c r="L134" s="7"/>
      <c r="M134" s="7"/>
      <c r="N134" s="7"/>
      <c r="O134" s="7"/>
      <c r="P134" s="7"/>
      <c r="BO134"/>
    </row>
    <row r="135" spans="7:67" x14ac:dyDescent="0.25">
      <c r="G135" s="7"/>
      <c r="H135" s="7"/>
      <c r="I135" s="7"/>
      <c r="J135" s="7"/>
      <c r="K135" s="7"/>
      <c r="L135" s="7"/>
      <c r="M135" s="7"/>
      <c r="N135" s="7"/>
      <c r="O135" s="7"/>
      <c r="P135" s="7"/>
      <c r="BO135"/>
    </row>
    <row r="136" spans="7:67" x14ac:dyDescent="0.25">
      <c r="G136" s="7"/>
      <c r="H136" s="7"/>
      <c r="I136" s="7"/>
      <c r="J136" s="7"/>
      <c r="K136" s="7"/>
      <c r="L136" s="7"/>
      <c r="M136" s="7"/>
      <c r="N136" s="7"/>
      <c r="O136" s="7"/>
      <c r="P136" s="7"/>
      <c r="BO136"/>
    </row>
    <row r="137" spans="7:67" x14ac:dyDescent="0.25">
      <c r="G137" s="7"/>
      <c r="H137" s="7"/>
      <c r="I137" s="7"/>
      <c r="J137" s="7"/>
      <c r="K137" s="7"/>
      <c r="L137" s="7"/>
      <c r="M137" s="7"/>
      <c r="N137" s="7"/>
      <c r="O137" s="7"/>
      <c r="P137" s="7"/>
      <c r="BO137"/>
    </row>
    <row r="138" spans="7:67" x14ac:dyDescent="0.25">
      <c r="G138" s="7"/>
      <c r="H138" s="7"/>
      <c r="I138" s="7"/>
      <c r="J138" s="7"/>
      <c r="K138" s="7"/>
      <c r="L138" s="7"/>
      <c r="M138" s="7"/>
      <c r="N138" s="7"/>
      <c r="O138" s="7"/>
      <c r="P138" s="7"/>
      <c r="BO138"/>
    </row>
    <row r="139" spans="7:67" x14ac:dyDescent="0.25">
      <c r="G139" s="7"/>
      <c r="H139" s="7"/>
      <c r="I139" s="7"/>
      <c r="J139" s="7"/>
      <c r="K139" s="7"/>
      <c r="L139" s="7"/>
      <c r="M139" s="7"/>
      <c r="N139" s="7"/>
      <c r="O139" s="7"/>
      <c r="P139" s="7"/>
      <c r="BO139"/>
    </row>
    <row r="140" spans="7:67" x14ac:dyDescent="0.25">
      <c r="G140" s="7"/>
      <c r="H140" s="7"/>
      <c r="I140" s="7"/>
      <c r="J140" s="7"/>
      <c r="K140" s="7"/>
      <c r="L140" s="7"/>
      <c r="M140" s="7"/>
      <c r="N140" s="7"/>
      <c r="O140" s="7"/>
      <c r="P140" s="7"/>
      <c r="BO140"/>
    </row>
    <row r="141" spans="7:67" x14ac:dyDescent="0.25">
      <c r="G141" s="7"/>
      <c r="H141" s="7"/>
      <c r="I141" s="7"/>
      <c r="J141" s="7"/>
      <c r="K141" s="7"/>
      <c r="L141" s="7"/>
      <c r="M141" s="7"/>
      <c r="N141" s="7"/>
      <c r="O141" s="7"/>
      <c r="P141" s="7"/>
      <c r="BO141"/>
    </row>
    <row r="142" spans="7:67" x14ac:dyDescent="0.25">
      <c r="G142" s="7"/>
      <c r="H142" s="7"/>
      <c r="I142" s="7"/>
      <c r="J142" s="7"/>
      <c r="K142" s="7"/>
      <c r="L142" s="7"/>
      <c r="M142" s="7"/>
      <c r="N142" s="7"/>
      <c r="O142" s="7"/>
      <c r="P142" s="7"/>
      <c r="BO142"/>
    </row>
    <row r="143" spans="7:67" x14ac:dyDescent="0.25">
      <c r="G143" s="7"/>
      <c r="H143" s="7"/>
      <c r="I143" s="7"/>
      <c r="J143" s="7"/>
      <c r="K143" s="7"/>
      <c r="L143" s="7"/>
      <c r="M143" s="7"/>
      <c r="BO143"/>
    </row>
    <row r="144" spans="7:67" x14ac:dyDescent="0.25">
      <c r="G144" s="7"/>
      <c r="H144" s="7"/>
      <c r="I144" s="7"/>
      <c r="J144" s="7"/>
      <c r="K144" s="7"/>
      <c r="L144" s="7"/>
      <c r="M144" s="7"/>
      <c r="BO144"/>
    </row>
    <row r="145" spans="7:67" x14ac:dyDescent="0.25">
      <c r="G145" s="7"/>
      <c r="H145" s="7"/>
      <c r="I145" s="7"/>
      <c r="J145" s="7"/>
      <c r="K145" s="7"/>
      <c r="L145" s="7"/>
      <c r="M145" s="7"/>
      <c r="BO145"/>
    </row>
    <row r="146" spans="7:67" x14ac:dyDescent="0.25">
      <c r="G146" s="7"/>
      <c r="H146" s="7"/>
      <c r="I146" s="7"/>
      <c r="J146" s="7"/>
      <c r="K146" s="7"/>
      <c r="L146" s="7"/>
      <c r="M146" s="7"/>
      <c r="BO146"/>
    </row>
    <row r="147" spans="7:67" x14ac:dyDescent="0.25">
      <c r="G147" s="7"/>
      <c r="H147" s="7"/>
      <c r="I147" s="7"/>
      <c r="J147" s="7"/>
      <c r="K147" s="7"/>
      <c r="L147" s="7"/>
      <c r="M147" s="7"/>
      <c r="BO147"/>
    </row>
    <row r="148" spans="7:67" x14ac:dyDescent="0.25">
      <c r="G148" s="7"/>
      <c r="H148" s="7"/>
      <c r="I148" s="7"/>
      <c r="J148" s="7"/>
      <c r="K148" s="7"/>
      <c r="L148" s="7"/>
      <c r="M148" s="7"/>
      <c r="BO148"/>
    </row>
    <row r="149" spans="7:67" x14ac:dyDescent="0.25">
      <c r="BO149"/>
    </row>
    <row r="150" spans="7:67" x14ac:dyDescent="0.25">
      <c r="BO150"/>
    </row>
    <row r="151" spans="7:67" x14ac:dyDescent="0.25">
      <c r="BO151"/>
    </row>
    <row r="152" spans="7:67" x14ac:dyDescent="0.25">
      <c r="BO152"/>
    </row>
    <row r="153" spans="7:67" x14ac:dyDescent="0.25">
      <c r="BO153"/>
    </row>
    <row r="154" spans="7:67" x14ac:dyDescent="0.25">
      <c r="BO154"/>
    </row>
    <row r="155" spans="7:67" x14ac:dyDescent="0.25">
      <c r="BO155"/>
    </row>
    <row r="156" spans="7:67" x14ac:dyDescent="0.25">
      <c r="BO156"/>
    </row>
    <row r="157" spans="7:67" x14ac:dyDescent="0.25">
      <c r="BO157"/>
    </row>
    <row r="158" spans="7:67" x14ac:dyDescent="0.25">
      <c r="BO158"/>
    </row>
    <row r="159" spans="7:67" x14ac:dyDescent="0.25">
      <c r="BO159"/>
    </row>
    <row r="160" spans="7:67" x14ac:dyDescent="0.25">
      <c r="BO160"/>
    </row>
    <row r="161" spans="67:67" x14ac:dyDescent="0.25">
      <c r="BO161"/>
    </row>
    <row r="162" spans="67:67" x14ac:dyDescent="0.25">
      <c r="BO162"/>
    </row>
    <row r="163" spans="67:67" x14ac:dyDescent="0.25">
      <c r="BO163"/>
    </row>
    <row r="164" spans="67:67" x14ac:dyDescent="0.25">
      <c r="BO164"/>
    </row>
    <row r="165" spans="67:67" x14ac:dyDescent="0.25">
      <c r="BO165"/>
    </row>
    <row r="166" spans="67:67" x14ac:dyDescent="0.25">
      <c r="BO166"/>
    </row>
    <row r="167" spans="67:67" x14ac:dyDescent="0.25">
      <c r="BO167"/>
    </row>
    <row r="168" spans="67:67" x14ac:dyDescent="0.25">
      <c r="BO168"/>
    </row>
    <row r="169" spans="67:67" x14ac:dyDescent="0.25">
      <c r="BO169"/>
    </row>
    <row r="170" spans="67:67" x14ac:dyDescent="0.25">
      <c r="BO170"/>
    </row>
    <row r="171" spans="67:67" x14ac:dyDescent="0.25">
      <c r="BO171"/>
    </row>
    <row r="172" spans="67:67" x14ac:dyDescent="0.25">
      <c r="BO172"/>
    </row>
    <row r="173" spans="67:67" x14ac:dyDescent="0.25">
      <c r="BO173"/>
    </row>
    <row r="174" spans="67:67" x14ac:dyDescent="0.25">
      <c r="BO174"/>
    </row>
    <row r="175" spans="67:67" x14ac:dyDescent="0.25">
      <c r="BO175"/>
    </row>
    <row r="176" spans="67:67" x14ac:dyDescent="0.25">
      <c r="BO176"/>
    </row>
    <row r="177" spans="67:67" x14ac:dyDescent="0.25">
      <c r="BO177"/>
    </row>
    <row r="178" spans="67:67" x14ac:dyDescent="0.25">
      <c r="BO178"/>
    </row>
    <row r="179" spans="67:67" x14ac:dyDescent="0.25">
      <c r="BO179"/>
    </row>
    <row r="180" spans="67:67" x14ac:dyDescent="0.25">
      <c r="BO180"/>
    </row>
    <row r="181" spans="67:67" x14ac:dyDescent="0.25">
      <c r="BO181"/>
    </row>
    <row r="182" spans="67:67" x14ac:dyDescent="0.25">
      <c r="BO182"/>
    </row>
    <row r="183" spans="67:67" x14ac:dyDescent="0.25">
      <c r="BO183"/>
    </row>
    <row r="184" spans="67:67" x14ac:dyDescent="0.25">
      <c r="BO184"/>
    </row>
    <row r="185" spans="67:67" x14ac:dyDescent="0.25">
      <c r="BO185"/>
    </row>
    <row r="186" spans="67:67" x14ac:dyDescent="0.25">
      <c r="BO186"/>
    </row>
    <row r="187" spans="67:67" x14ac:dyDescent="0.25">
      <c r="BO187"/>
    </row>
    <row r="188" spans="67:67" x14ac:dyDescent="0.25">
      <c r="BO188"/>
    </row>
    <row r="189" spans="67:67" x14ac:dyDescent="0.25">
      <c r="BO189"/>
    </row>
    <row r="190" spans="67:67" x14ac:dyDescent="0.25">
      <c r="BO190"/>
    </row>
    <row r="191" spans="67:67" x14ac:dyDescent="0.25">
      <c r="BO191"/>
    </row>
    <row r="192" spans="67:67" x14ac:dyDescent="0.25">
      <c r="BO192"/>
    </row>
    <row r="193" spans="67:67" x14ac:dyDescent="0.25">
      <c r="BO193"/>
    </row>
    <row r="194" spans="67:67" x14ac:dyDescent="0.25">
      <c r="BO194"/>
    </row>
    <row r="195" spans="67:67" x14ac:dyDescent="0.25">
      <c r="BO195"/>
    </row>
    <row r="196" spans="67:67" x14ac:dyDescent="0.25">
      <c r="BO196"/>
    </row>
    <row r="197" spans="67:67" x14ac:dyDescent="0.25">
      <c r="BO197"/>
    </row>
    <row r="198" spans="67:67" x14ac:dyDescent="0.25">
      <c r="BO198"/>
    </row>
    <row r="199" spans="67:67" x14ac:dyDescent="0.25">
      <c r="BO199"/>
    </row>
    <row r="200" spans="67:67" x14ac:dyDescent="0.25">
      <c r="BO200"/>
    </row>
    <row r="201" spans="67:67" x14ac:dyDescent="0.25">
      <c r="BO201"/>
    </row>
    <row r="202" spans="67:67" x14ac:dyDescent="0.25">
      <c r="BO202"/>
    </row>
    <row r="203" spans="67:67" x14ac:dyDescent="0.25">
      <c r="BO203"/>
    </row>
    <row r="204" spans="67:67" x14ac:dyDescent="0.25">
      <c r="BO204"/>
    </row>
    <row r="205" spans="67:67" x14ac:dyDescent="0.25">
      <c r="BO205"/>
    </row>
    <row r="206" spans="67:67" x14ac:dyDescent="0.25">
      <c r="BO206"/>
    </row>
    <row r="207" spans="67:67" x14ac:dyDescent="0.25">
      <c r="BO207"/>
    </row>
    <row r="208" spans="67:67" x14ac:dyDescent="0.25">
      <c r="BO208"/>
    </row>
    <row r="209" spans="67:67" x14ac:dyDescent="0.25">
      <c r="BO209"/>
    </row>
    <row r="210" spans="67:67" x14ac:dyDescent="0.25">
      <c r="BO210"/>
    </row>
    <row r="211" spans="67:67" x14ac:dyDescent="0.25">
      <c r="BO211"/>
    </row>
    <row r="212" spans="67:67" x14ac:dyDescent="0.25">
      <c r="BO212"/>
    </row>
    <row r="213" spans="67:67" x14ac:dyDescent="0.25">
      <c r="BO213"/>
    </row>
    <row r="214" spans="67:67" x14ac:dyDescent="0.25">
      <c r="BO214"/>
    </row>
    <row r="215" spans="67:67" x14ac:dyDescent="0.25">
      <c r="BO215"/>
    </row>
    <row r="216" spans="67:67" x14ac:dyDescent="0.25">
      <c r="BO216"/>
    </row>
    <row r="217" spans="67:67" x14ac:dyDescent="0.25">
      <c r="BO217"/>
    </row>
    <row r="218" spans="67:67" x14ac:dyDescent="0.25">
      <c r="BO218"/>
    </row>
    <row r="219" spans="67:67" x14ac:dyDescent="0.25">
      <c r="BO219"/>
    </row>
    <row r="220" spans="67:67" x14ac:dyDescent="0.25">
      <c r="BO220"/>
    </row>
    <row r="221" spans="67:67" x14ac:dyDescent="0.25">
      <c r="BO221"/>
    </row>
    <row r="222" spans="67:67" x14ac:dyDescent="0.25">
      <c r="BO222"/>
    </row>
    <row r="223" spans="67:67" x14ac:dyDescent="0.25">
      <c r="BO223"/>
    </row>
    <row r="224" spans="67:67" x14ac:dyDescent="0.25">
      <c r="BO224"/>
    </row>
    <row r="225" spans="67:67" x14ac:dyDescent="0.25">
      <c r="BO225"/>
    </row>
    <row r="226" spans="67:67" x14ac:dyDescent="0.25">
      <c r="BO226"/>
    </row>
    <row r="227" spans="67:67" x14ac:dyDescent="0.25">
      <c r="BO227"/>
    </row>
    <row r="228" spans="67:67" x14ac:dyDescent="0.25">
      <c r="BO228"/>
    </row>
    <row r="229" spans="67:67" x14ac:dyDescent="0.25">
      <c r="BO229"/>
    </row>
    <row r="230" spans="67:67" x14ac:dyDescent="0.25">
      <c r="BO230"/>
    </row>
    <row r="231" spans="67:67" x14ac:dyDescent="0.25">
      <c r="BO231"/>
    </row>
    <row r="232" spans="67:67" x14ac:dyDescent="0.25">
      <c r="BO232"/>
    </row>
    <row r="233" spans="67:67" x14ac:dyDescent="0.25">
      <c r="BO233"/>
    </row>
    <row r="234" spans="67:67" x14ac:dyDescent="0.25">
      <c r="BO234"/>
    </row>
    <row r="235" spans="67:67" x14ac:dyDescent="0.25">
      <c r="BO235"/>
    </row>
    <row r="236" spans="67:67" x14ac:dyDescent="0.25">
      <c r="BO236"/>
    </row>
    <row r="237" spans="67:67" x14ac:dyDescent="0.25">
      <c r="BO237"/>
    </row>
    <row r="238" spans="67:67" x14ac:dyDescent="0.25">
      <c r="BO238"/>
    </row>
    <row r="239" spans="67:67" x14ac:dyDescent="0.25">
      <c r="BO239"/>
    </row>
    <row r="240" spans="67:67" x14ac:dyDescent="0.25">
      <c r="BO240"/>
    </row>
    <row r="241" spans="67:67" x14ac:dyDescent="0.25">
      <c r="BO241"/>
    </row>
    <row r="242" spans="67:67" x14ac:dyDescent="0.25">
      <c r="BO242"/>
    </row>
    <row r="243" spans="67:67" x14ac:dyDescent="0.25">
      <c r="BO243"/>
    </row>
    <row r="244" spans="67:67" x14ac:dyDescent="0.25">
      <c r="BO244"/>
    </row>
    <row r="245" spans="67:67" x14ac:dyDescent="0.25">
      <c r="BO245"/>
    </row>
    <row r="246" spans="67:67" x14ac:dyDescent="0.25">
      <c r="BO246"/>
    </row>
    <row r="247" spans="67:67" x14ac:dyDescent="0.25">
      <c r="BO247"/>
    </row>
    <row r="248" spans="67:67" x14ac:dyDescent="0.25">
      <c r="BO248"/>
    </row>
    <row r="249" spans="67:67" x14ac:dyDescent="0.25">
      <c r="BO249"/>
    </row>
    <row r="250" spans="67:67" x14ac:dyDescent="0.25">
      <c r="BO250"/>
    </row>
    <row r="251" spans="67:67" x14ac:dyDescent="0.25">
      <c r="BO251"/>
    </row>
    <row r="252" spans="67:67" x14ac:dyDescent="0.25">
      <c r="BO252"/>
    </row>
    <row r="253" spans="67:67" x14ac:dyDescent="0.25">
      <c r="BO253"/>
    </row>
    <row r="254" spans="67:67" x14ac:dyDescent="0.25">
      <c r="BO254"/>
    </row>
    <row r="255" spans="67:67" x14ac:dyDescent="0.25">
      <c r="BO255"/>
    </row>
    <row r="256" spans="67:67" x14ac:dyDescent="0.25">
      <c r="BO256"/>
    </row>
    <row r="257" spans="67:67" x14ac:dyDescent="0.25">
      <c r="BO257"/>
    </row>
    <row r="258" spans="67:67" x14ac:dyDescent="0.25">
      <c r="BO258"/>
    </row>
    <row r="259" spans="67:67" x14ac:dyDescent="0.25">
      <c r="BO259"/>
    </row>
    <row r="260" spans="67:67" x14ac:dyDescent="0.25">
      <c r="BO260"/>
    </row>
    <row r="261" spans="67:67" x14ac:dyDescent="0.25">
      <c r="BO261"/>
    </row>
    <row r="262" spans="67:67" x14ac:dyDescent="0.25">
      <c r="BO262"/>
    </row>
    <row r="263" spans="67:67" x14ac:dyDescent="0.25">
      <c r="BO263"/>
    </row>
    <row r="264" spans="67:67" x14ac:dyDescent="0.25">
      <c r="BO264"/>
    </row>
    <row r="265" spans="67:67" x14ac:dyDescent="0.25">
      <c r="BO265"/>
    </row>
    <row r="266" spans="67:67" x14ac:dyDescent="0.25">
      <c r="BO266"/>
    </row>
    <row r="267" spans="67:67" x14ac:dyDescent="0.25">
      <c r="BO267"/>
    </row>
    <row r="268" spans="67:67" x14ac:dyDescent="0.25">
      <c r="BO268"/>
    </row>
    <row r="269" spans="67:67" x14ac:dyDescent="0.25">
      <c r="BO269"/>
    </row>
    <row r="270" spans="67:67" x14ac:dyDescent="0.25">
      <c r="BO270"/>
    </row>
    <row r="271" spans="67:67" x14ac:dyDescent="0.25">
      <c r="BO271"/>
    </row>
    <row r="272" spans="67:67" x14ac:dyDescent="0.25">
      <c r="BO272"/>
    </row>
    <row r="273" spans="67:67" x14ac:dyDescent="0.25">
      <c r="BO273"/>
    </row>
    <row r="274" spans="67:67" x14ac:dyDescent="0.25">
      <c r="BO274"/>
    </row>
    <row r="275" spans="67:67" x14ac:dyDescent="0.25">
      <c r="BO275"/>
    </row>
    <row r="276" spans="67:67" x14ac:dyDescent="0.25">
      <c r="BO276"/>
    </row>
    <row r="277" spans="67:67" x14ac:dyDescent="0.25">
      <c r="BO277"/>
    </row>
    <row r="278" spans="67:67" x14ac:dyDescent="0.25">
      <c r="BO278"/>
    </row>
    <row r="279" spans="67:67" x14ac:dyDescent="0.25">
      <c r="BO279"/>
    </row>
    <row r="280" spans="67:67" x14ac:dyDescent="0.25">
      <c r="BO280"/>
    </row>
    <row r="281" spans="67:67" x14ac:dyDescent="0.25">
      <c r="BO281"/>
    </row>
    <row r="282" spans="67:67" x14ac:dyDescent="0.25">
      <c r="BO282"/>
    </row>
    <row r="283" spans="67:67" x14ac:dyDescent="0.25">
      <c r="BO283"/>
    </row>
    <row r="284" spans="67:67" x14ac:dyDescent="0.25">
      <c r="BO284"/>
    </row>
    <row r="285" spans="67:67" x14ac:dyDescent="0.25">
      <c r="BO285"/>
    </row>
    <row r="286" spans="67:67" x14ac:dyDescent="0.25">
      <c r="BO286"/>
    </row>
    <row r="287" spans="67:67" x14ac:dyDescent="0.25">
      <c r="BO287"/>
    </row>
    <row r="288" spans="67:67" x14ac:dyDescent="0.25">
      <c r="BO288"/>
    </row>
    <row r="289" spans="67:67" x14ac:dyDescent="0.25">
      <c r="BO289"/>
    </row>
    <row r="290" spans="67:67" x14ac:dyDescent="0.25">
      <c r="BO290"/>
    </row>
    <row r="291" spans="67:67" x14ac:dyDescent="0.25">
      <c r="BO291"/>
    </row>
    <row r="292" spans="67:67" x14ac:dyDescent="0.25">
      <c r="BO292"/>
    </row>
    <row r="293" spans="67:67" x14ac:dyDescent="0.25">
      <c r="BO293"/>
    </row>
    <row r="294" spans="67:67" x14ac:dyDescent="0.25">
      <c r="BO294"/>
    </row>
    <row r="295" spans="67:67" x14ac:dyDescent="0.25">
      <c r="BO295"/>
    </row>
    <row r="296" spans="67:67" x14ac:dyDescent="0.25">
      <c r="BO296"/>
    </row>
    <row r="297" spans="67:67" x14ac:dyDescent="0.25">
      <c r="BO297"/>
    </row>
    <row r="298" spans="67:67" x14ac:dyDescent="0.25">
      <c r="BO298"/>
    </row>
    <row r="299" spans="67:67" x14ac:dyDescent="0.25">
      <c r="BO299"/>
    </row>
    <row r="300" spans="67:67" x14ac:dyDescent="0.25">
      <c r="BO300"/>
    </row>
    <row r="301" spans="67:67" x14ac:dyDescent="0.25">
      <c r="BO301"/>
    </row>
    <row r="302" spans="67:67" x14ac:dyDescent="0.25">
      <c r="BO302"/>
    </row>
    <row r="303" spans="67:67" x14ac:dyDescent="0.25">
      <c r="BO303"/>
    </row>
    <row r="304" spans="67:67" x14ac:dyDescent="0.25">
      <c r="BO304"/>
    </row>
    <row r="305" spans="67:67" x14ac:dyDescent="0.25">
      <c r="BO305"/>
    </row>
    <row r="306" spans="67:67" x14ac:dyDescent="0.25">
      <c r="BO306"/>
    </row>
    <row r="307" spans="67:67" x14ac:dyDescent="0.25">
      <c r="BO307"/>
    </row>
    <row r="308" spans="67:67" x14ac:dyDescent="0.25">
      <c r="BO308"/>
    </row>
    <row r="309" spans="67:67" x14ac:dyDescent="0.25">
      <c r="BO309"/>
    </row>
    <row r="310" spans="67:67" x14ac:dyDescent="0.25">
      <c r="BO310"/>
    </row>
    <row r="311" spans="67:67" x14ac:dyDescent="0.25">
      <c r="BO311"/>
    </row>
    <row r="312" spans="67:67" x14ac:dyDescent="0.25">
      <c r="BO312"/>
    </row>
    <row r="313" spans="67:67" x14ac:dyDescent="0.25">
      <c r="BO313"/>
    </row>
    <row r="314" spans="67:67" x14ac:dyDescent="0.25">
      <c r="BO314"/>
    </row>
    <row r="315" spans="67:67" x14ac:dyDescent="0.25">
      <c r="BO315"/>
    </row>
    <row r="316" spans="67:67" x14ac:dyDescent="0.25">
      <c r="BO316"/>
    </row>
    <row r="317" spans="67:67" x14ac:dyDescent="0.25">
      <c r="BO317"/>
    </row>
    <row r="318" spans="67:67" x14ac:dyDescent="0.25">
      <c r="BO318"/>
    </row>
    <row r="319" spans="67:67" x14ac:dyDescent="0.25">
      <c r="BO319"/>
    </row>
    <row r="320" spans="67:67" x14ac:dyDescent="0.25">
      <c r="BO320"/>
    </row>
    <row r="321" spans="67:67" x14ac:dyDescent="0.25">
      <c r="BO321"/>
    </row>
    <row r="322" spans="67:67" x14ac:dyDescent="0.25">
      <c r="BO322"/>
    </row>
    <row r="323" spans="67:67" x14ac:dyDescent="0.25">
      <c r="BO323"/>
    </row>
    <row r="324" spans="67:67" x14ac:dyDescent="0.25">
      <c r="BO324"/>
    </row>
    <row r="325" spans="67:67" x14ac:dyDescent="0.25">
      <c r="BO325"/>
    </row>
    <row r="326" spans="67:67" x14ac:dyDescent="0.25">
      <c r="BO326"/>
    </row>
    <row r="327" spans="67:67" x14ac:dyDescent="0.25">
      <c r="BO327"/>
    </row>
    <row r="328" spans="67:67" x14ac:dyDescent="0.25">
      <c r="BO328"/>
    </row>
    <row r="329" spans="67:67" x14ac:dyDescent="0.25">
      <c r="BO329"/>
    </row>
    <row r="330" spans="67:67" x14ac:dyDescent="0.25">
      <c r="BO330"/>
    </row>
    <row r="331" spans="67:67" x14ac:dyDescent="0.25">
      <c r="BO331"/>
    </row>
    <row r="332" spans="67:67" x14ac:dyDescent="0.25">
      <c r="BO332"/>
    </row>
    <row r="333" spans="67:67" x14ac:dyDescent="0.25">
      <c r="BO333"/>
    </row>
    <row r="334" spans="67:67" x14ac:dyDescent="0.25">
      <c r="BO334"/>
    </row>
    <row r="335" spans="67:67" x14ac:dyDescent="0.25">
      <c r="BO335"/>
    </row>
    <row r="336" spans="67:67" x14ac:dyDescent="0.25">
      <c r="BO336"/>
    </row>
    <row r="337" spans="67:67" x14ac:dyDescent="0.25">
      <c r="BO337"/>
    </row>
    <row r="338" spans="67:67" x14ac:dyDescent="0.25">
      <c r="BO338"/>
    </row>
    <row r="339" spans="67:67" x14ac:dyDescent="0.25">
      <c r="BO339"/>
    </row>
    <row r="340" spans="67:67" x14ac:dyDescent="0.25">
      <c r="BO340"/>
    </row>
    <row r="341" spans="67:67" x14ac:dyDescent="0.25">
      <c r="BO341"/>
    </row>
    <row r="342" spans="67:67" x14ac:dyDescent="0.25">
      <c r="BO342"/>
    </row>
    <row r="343" spans="67:67" x14ac:dyDescent="0.25">
      <c r="BO343"/>
    </row>
    <row r="344" spans="67:67" x14ac:dyDescent="0.25">
      <c r="BO344"/>
    </row>
    <row r="345" spans="67:67" x14ac:dyDescent="0.25">
      <c r="BO345"/>
    </row>
    <row r="346" spans="67:67" x14ac:dyDescent="0.25">
      <c r="BO346"/>
    </row>
    <row r="347" spans="67:67" x14ac:dyDescent="0.25">
      <c r="BO347"/>
    </row>
    <row r="348" spans="67:67" x14ac:dyDescent="0.25">
      <c r="BO348"/>
    </row>
    <row r="349" spans="67:67" x14ac:dyDescent="0.25">
      <c r="BO349"/>
    </row>
    <row r="350" spans="67:67" x14ac:dyDescent="0.25">
      <c r="BO350"/>
    </row>
    <row r="351" spans="67:67" x14ac:dyDescent="0.25">
      <c r="BO351"/>
    </row>
    <row r="352" spans="67:67" x14ac:dyDescent="0.25">
      <c r="BO352"/>
    </row>
    <row r="353" spans="67:67" x14ac:dyDescent="0.25">
      <c r="BO353"/>
    </row>
    <row r="354" spans="67:67" x14ac:dyDescent="0.25">
      <c r="BO354"/>
    </row>
    <row r="355" spans="67:67" x14ac:dyDescent="0.25">
      <c r="BO355"/>
    </row>
    <row r="356" spans="67:67" x14ac:dyDescent="0.25">
      <c r="BO356"/>
    </row>
    <row r="357" spans="67:67" x14ac:dyDescent="0.25">
      <c r="BO357"/>
    </row>
    <row r="358" spans="67:67" x14ac:dyDescent="0.25">
      <c r="BO358"/>
    </row>
    <row r="359" spans="67:67" x14ac:dyDescent="0.25">
      <c r="BO359"/>
    </row>
    <row r="360" spans="67:67" x14ac:dyDescent="0.25">
      <c r="BO360"/>
    </row>
    <row r="361" spans="67:67" x14ac:dyDescent="0.25">
      <c r="BO361"/>
    </row>
    <row r="362" spans="67:67" x14ac:dyDescent="0.25">
      <c r="BO362"/>
    </row>
    <row r="363" spans="67:67" x14ac:dyDescent="0.25">
      <c r="BO363"/>
    </row>
    <row r="364" spans="67:67" x14ac:dyDescent="0.25">
      <c r="BO364"/>
    </row>
    <row r="365" spans="67:67" x14ac:dyDescent="0.25">
      <c r="BO365"/>
    </row>
    <row r="366" spans="67:67" x14ac:dyDescent="0.25">
      <c r="BO366"/>
    </row>
    <row r="367" spans="67:67" x14ac:dyDescent="0.25">
      <c r="BO367"/>
    </row>
    <row r="368" spans="67:67" x14ac:dyDescent="0.25">
      <c r="BO368"/>
    </row>
    <row r="369" spans="67:67" x14ac:dyDescent="0.25">
      <c r="BO369"/>
    </row>
    <row r="370" spans="67:67" x14ac:dyDescent="0.25">
      <c r="BO370"/>
    </row>
    <row r="371" spans="67:67" x14ac:dyDescent="0.25">
      <c r="BO371"/>
    </row>
    <row r="372" spans="67:67" x14ac:dyDescent="0.25">
      <c r="BO372"/>
    </row>
    <row r="373" spans="67:67" x14ac:dyDescent="0.25">
      <c r="BO373"/>
    </row>
    <row r="374" spans="67:67" x14ac:dyDescent="0.25">
      <c r="BO374"/>
    </row>
    <row r="375" spans="67:67" x14ac:dyDescent="0.25">
      <c r="BO375"/>
    </row>
    <row r="376" spans="67:67" x14ac:dyDescent="0.25">
      <c r="BO376"/>
    </row>
    <row r="377" spans="67:67" x14ac:dyDescent="0.25">
      <c r="BO377"/>
    </row>
    <row r="378" spans="67:67" x14ac:dyDescent="0.25">
      <c r="BO378"/>
    </row>
    <row r="379" spans="67:67" x14ac:dyDescent="0.25">
      <c r="BO379"/>
    </row>
    <row r="380" spans="67:67" x14ac:dyDescent="0.25">
      <c r="BO380"/>
    </row>
    <row r="381" spans="67:67" x14ac:dyDescent="0.25">
      <c r="BO381"/>
    </row>
    <row r="382" spans="67:67" x14ac:dyDescent="0.25">
      <c r="BO382"/>
    </row>
    <row r="383" spans="67:67" x14ac:dyDescent="0.25">
      <c r="BO383"/>
    </row>
    <row r="384" spans="67:67" x14ac:dyDescent="0.25">
      <c r="BO384"/>
    </row>
    <row r="385" spans="67:67" x14ac:dyDescent="0.25">
      <c r="BO385"/>
    </row>
    <row r="386" spans="67:67" x14ac:dyDescent="0.25">
      <c r="BO386"/>
    </row>
    <row r="387" spans="67:67" x14ac:dyDescent="0.25">
      <c r="BO387"/>
    </row>
    <row r="388" spans="67:67" x14ac:dyDescent="0.25">
      <c r="BO388"/>
    </row>
    <row r="389" spans="67:67" x14ac:dyDescent="0.25">
      <c r="BO389"/>
    </row>
    <row r="390" spans="67:67" x14ac:dyDescent="0.25">
      <c r="BO390"/>
    </row>
    <row r="391" spans="67:67" x14ac:dyDescent="0.25">
      <c r="BO391"/>
    </row>
    <row r="392" spans="67:67" x14ac:dyDescent="0.25">
      <c r="BO392"/>
    </row>
    <row r="393" spans="67:67" x14ac:dyDescent="0.25">
      <c r="BO393"/>
    </row>
    <row r="394" spans="67:67" x14ac:dyDescent="0.25">
      <c r="BO394"/>
    </row>
    <row r="395" spans="67:67" x14ac:dyDescent="0.25">
      <c r="BO395"/>
    </row>
    <row r="396" spans="67:67" x14ac:dyDescent="0.25">
      <c r="BO396"/>
    </row>
    <row r="397" spans="67:67" x14ac:dyDescent="0.25">
      <c r="BO397"/>
    </row>
    <row r="398" spans="67:67" x14ac:dyDescent="0.25">
      <c r="BO398"/>
    </row>
    <row r="399" spans="67:67" x14ac:dyDescent="0.25">
      <c r="BO399"/>
    </row>
    <row r="400" spans="67:67" x14ac:dyDescent="0.25">
      <c r="BO400"/>
    </row>
    <row r="401" spans="67:67" x14ac:dyDescent="0.25">
      <c r="BO401"/>
    </row>
    <row r="402" spans="67:67" x14ac:dyDescent="0.25">
      <c r="BO402"/>
    </row>
    <row r="403" spans="67:67" x14ac:dyDescent="0.25">
      <c r="BO403"/>
    </row>
    <row r="404" spans="67:67" x14ac:dyDescent="0.25">
      <c r="BO404"/>
    </row>
    <row r="405" spans="67:67" x14ac:dyDescent="0.25">
      <c r="BO405"/>
    </row>
    <row r="406" spans="67:67" x14ac:dyDescent="0.25">
      <c r="BO406"/>
    </row>
    <row r="407" spans="67:67" x14ac:dyDescent="0.25">
      <c r="BO407"/>
    </row>
    <row r="408" spans="67:67" x14ac:dyDescent="0.25">
      <c r="BO408"/>
    </row>
    <row r="409" spans="67:67" x14ac:dyDescent="0.25">
      <c r="BO409"/>
    </row>
    <row r="410" spans="67:67" x14ac:dyDescent="0.25">
      <c r="BO410"/>
    </row>
    <row r="411" spans="67:67" x14ac:dyDescent="0.25">
      <c r="BO411"/>
    </row>
    <row r="412" spans="67:67" x14ac:dyDescent="0.25">
      <c r="BO412"/>
    </row>
    <row r="413" spans="67:67" x14ac:dyDescent="0.25">
      <c r="BO413"/>
    </row>
    <row r="414" spans="67:67" x14ac:dyDescent="0.25">
      <c r="BO414"/>
    </row>
    <row r="415" spans="67:67" x14ac:dyDescent="0.25">
      <c r="BO415"/>
    </row>
    <row r="416" spans="67:67" x14ac:dyDescent="0.25">
      <c r="BO416"/>
    </row>
    <row r="417" spans="67:67" x14ac:dyDescent="0.25">
      <c r="BO417"/>
    </row>
    <row r="418" spans="67:67" x14ac:dyDescent="0.25">
      <c r="BO418"/>
    </row>
    <row r="419" spans="67:67" x14ac:dyDescent="0.25">
      <c r="BO419"/>
    </row>
    <row r="420" spans="67:67" x14ac:dyDescent="0.25">
      <c r="BO420"/>
    </row>
    <row r="421" spans="67:67" x14ac:dyDescent="0.25">
      <c r="BO421"/>
    </row>
    <row r="422" spans="67:67" x14ac:dyDescent="0.25">
      <c r="BO422"/>
    </row>
    <row r="423" spans="67:67" x14ac:dyDescent="0.25">
      <c r="BO423"/>
    </row>
    <row r="424" spans="67:67" x14ac:dyDescent="0.25">
      <c r="BO424"/>
    </row>
    <row r="425" spans="67:67" x14ac:dyDescent="0.25">
      <c r="BO425"/>
    </row>
    <row r="426" spans="67:67" x14ac:dyDescent="0.25">
      <c r="BO426"/>
    </row>
    <row r="427" spans="67:67" x14ac:dyDescent="0.25">
      <c r="BO427"/>
    </row>
    <row r="428" spans="67:67" x14ac:dyDescent="0.25">
      <c r="BO428"/>
    </row>
    <row r="429" spans="67:67" x14ac:dyDescent="0.25">
      <c r="BO429"/>
    </row>
    <row r="430" spans="67:67" x14ac:dyDescent="0.25">
      <c r="BO430"/>
    </row>
    <row r="431" spans="67:67" x14ac:dyDescent="0.25">
      <c r="BO431"/>
    </row>
    <row r="432" spans="67:67" x14ac:dyDescent="0.25">
      <c r="BO432"/>
    </row>
    <row r="433" spans="67:67" x14ac:dyDescent="0.25">
      <c r="BO433"/>
    </row>
    <row r="434" spans="67:67" x14ac:dyDescent="0.25">
      <c r="BO434"/>
    </row>
    <row r="435" spans="67:67" x14ac:dyDescent="0.25">
      <c r="BO435"/>
    </row>
    <row r="436" spans="67:67" x14ac:dyDescent="0.25">
      <c r="BO436"/>
    </row>
    <row r="437" spans="67:67" x14ac:dyDescent="0.25">
      <c r="BO437"/>
    </row>
    <row r="438" spans="67:67" x14ac:dyDescent="0.25">
      <c r="BO438"/>
    </row>
    <row r="439" spans="67:67" x14ac:dyDescent="0.25">
      <c r="BO439"/>
    </row>
    <row r="440" spans="67:67" x14ac:dyDescent="0.25">
      <c r="BO440"/>
    </row>
    <row r="441" spans="67:67" x14ac:dyDescent="0.25">
      <c r="BO441"/>
    </row>
    <row r="442" spans="67:67" x14ac:dyDescent="0.25">
      <c r="BO442"/>
    </row>
    <row r="443" spans="67:67" x14ac:dyDescent="0.25">
      <c r="BO443"/>
    </row>
    <row r="444" spans="67:67" x14ac:dyDescent="0.25">
      <c r="BO444"/>
    </row>
    <row r="445" spans="67:67" x14ac:dyDescent="0.25">
      <c r="BO445"/>
    </row>
    <row r="446" spans="67:67" x14ac:dyDescent="0.25">
      <c r="BO446"/>
    </row>
    <row r="447" spans="67:67" x14ac:dyDescent="0.25">
      <c r="BO447"/>
    </row>
    <row r="448" spans="67:67" x14ac:dyDescent="0.25">
      <c r="BO448"/>
    </row>
    <row r="449" spans="67:67" x14ac:dyDescent="0.25">
      <c r="BO449"/>
    </row>
    <row r="450" spans="67:67" x14ac:dyDescent="0.25">
      <c r="BO450"/>
    </row>
    <row r="451" spans="67:67" x14ac:dyDescent="0.25">
      <c r="BO451"/>
    </row>
    <row r="452" spans="67:67" x14ac:dyDescent="0.25">
      <c r="BO452"/>
    </row>
    <row r="453" spans="67:67" x14ac:dyDescent="0.25">
      <c r="BO453"/>
    </row>
    <row r="454" spans="67:67" x14ac:dyDescent="0.25">
      <c r="BO454"/>
    </row>
    <row r="455" spans="67:67" x14ac:dyDescent="0.25">
      <c r="BO455"/>
    </row>
    <row r="456" spans="67:67" x14ac:dyDescent="0.25">
      <c r="BO456"/>
    </row>
    <row r="457" spans="67:67" x14ac:dyDescent="0.25">
      <c r="BO457"/>
    </row>
    <row r="458" spans="67:67" x14ac:dyDescent="0.25">
      <c r="BO458"/>
    </row>
    <row r="459" spans="67:67" x14ac:dyDescent="0.25">
      <c r="BO459"/>
    </row>
    <row r="460" spans="67:67" x14ac:dyDescent="0.25">
      <c r="BO460"/>
    </row>
    <row r="461" spans="67:67" x14ac:dyDescent="0.25">
      <c r="BO461"/>
    </row>
    <row r="462" spans="67:67" x14ac:dyDescent="0.25">
      <c r="BO462"/>
    </row>
    <row r="463" spans="67:67" x14ac:dyDescent="0.25">
      <c r="BO463"/>
    </row>
    <row r="464" spans="67:67" x14ac:dyDescent="0.25">
      <c r="BO464"/>
    </row>
    <row r="465" spans="67:67" x14ac:dyDescent="0.25">
      <c r="BO465"/>
    </row>
    <row r="466" spans="67:67" x14ac:dyDescent="0.25">
      <c r="BO466"/>
    </row>
    <row r="467" spans="67:67" x14ac:dyDescent="0.25">
      <c r="BO467"/>
    </row>
    <row r="468" spans="67:67" x14ac:dyDescent="0.25">
      <c r="BO468"/>
    </row>
    <row r="469" spans="67:67" x14ac:dyDescent="0.25">
      <c r="BO469"/>
    </row>
    <row r="470" spans="67:67" x14ac:dyDescent="0.25">
      <c r="BO470"/>
    </row>
    <row r="471" spans="67:67" x14ac:dyDescent="0.25">
      <c r="BO471"/>
    </row>
    <row r="472" spans="67:67" x14ac:dyDescent="0.25">
      <c r="BO472"/>
    </row>
    <row r="473" spans="67:67" x14ac:dyDescent="0.25">
      <c r="BO473"/>
    </row>
    <row r="474" spans="67:67" x14ac:dyDescent="0.25">
      <c r="BO474"/>
    </row>
    <row r="475" spans="67:67" x14ac:dyDescent="0.25">
      <c r="BO475"/>
    </row>
    <row r="476" spans="67:67" x14ac:dyDescent="0.25">
      <c r="BO476"/>
    </row>
    <row r="477" spans="67:67" x14ac:dyDescent="0.25">
      <c r="BO477"/>
    </row>
    <row r="478" spans="67:67" x14ac:dyDescent="0.25">
      <c r="BO478"/>
    </row>
    <row r="479" spans="67:67" x14ac:dyDescent="0.25">
      <c r="BO479"/>
    </row>
    <row r="480" spans="67:67" x14ac:dyDescent="0.25">
      <c r="BO480"/>
    </row>
    <row r="481" spans="67:67" x14ac:dyDescent="0.25">
      <c r="BO481"/>
    </row>
    <row r="482" spans="67:67" x14ac:dyDescent="0.25">
      <c r="BO482"/>
    </row>
    <row r="483" spans="67:67" x14ac:dyDescent="0.25">
      <c r="BO483"/>
    </row>
    <row r="484" spans="67:67" x14ac:dyDescent="0.25">
      <c r="BO484"/>
    </row>
    <row r="485" spans="67:67" x14ac:dyDescent="0.25">
      <c r="BO485"/>
    </row>
    <row r="486" spans="67:67" x14ac:dyDescent="0.25">
      <c r="BO486"/>
    </row>
    <row r="487" spans="67:67" x14ac:dyDescent="0.25">
      <c r="BO487"/>
    </row>
    <row r="488" spans="67:67" x14ac:dyDescent="0.25">
      <c r="BO488"/>
    </row>
    <row r="489" spans="67:67" x14ac:dyDescent="0.25">
      <c r="BO489"/>
    </row>
    <row r="490" spans="67:67" x14ac:dyDescent="0.25">
      <c r="BO490"/>
    </row>
    <row r="491" spans="67:67" x14ac:dyDescent="0.25">
      <c r="BO491"/>
    </row>
    <row r="492" spans="67:67" x14ac:dyDescent="0.25">
      <c r="BO492"/>
    </row>
    <row r="493" spans="67:67" x14ac:dyDescent="0.25">
      <c r="BO493"/>
    </row>
    <row r="494" spans="67:67" x14ac:dyDescent="0.25">
      <c r="BO494"/>
    </row>
    <row r="495" spans="67:67" x14ac:dyDescent="0.25">
      <c r="BO495"/>
    </row>
    <row r="496" spans="67:67" x14ac:dyDescent="0.25">
      <c r="BO496"/>
    </row>
    <row r="497" spans="67:67" x14ac:dyDescent="0.25">
      <c r="BO497"/>
    </row>
    <row r="498" spans="67:67" x14ac:dyDescent="0.25">
      <c r="BO498"/>
    </row>
    <row r="499" spans="67:67" x14ac:dyDescent="0.25">
      <c r="BO499"/>
    </row>
    <row r="500" spans="67:67" x14ac:dyDescent="0.25">
      <c r="BO500"/>
    </row>
    <row r="501" spans="67:67" x14ac:dyDescent="0.25">
      <c r="BO501"/>
    </row>
    <row r="502" spans="67:67" x14ac:dyDescent="0.25">
      <c r="BO502"/>
    </row>
    <row r="503" spans="67:67" x14ac:dyDescent="0.25">
      <c r="BO503"/>
    </row>
    <row r="504" spans="67:67" x14ac:dyDescent="0.25">
      <c r="BO504"/>
    </row>
    <row r="505" spans="67:67" x14ac:dyDescent="0.25">
      <c r="BO505"/>
    </row>
    <row r="506" spans="67:67" x14ac:dyDescent="0.25">
      <c r="BO506"/>
    </row>
    <row r="507" spans="67:67" x14ac:dyDescent="0.25">
      <c r="BO507"/>
    </row>
    <row r="508" spans="67:67" x14ac:dyDescent="0.25">
      <c r="BO508"/>
    </row>
    <row r="509" spans="67:67" x14ac:dyDescent="0.25">
      <c r="BO509"/>
    </row>
    <row r="510" spans="67:67" x14ac:dyDescent="0.25">
      <c r="BO510"/>
    </row>
    <row r="511" spans="67:67" x14ac:dyDescent="0.25">
      <c r="BO511"/>
    </row>
    <row r="512" spans="67:67" x14ac:dyDescent="0.25">
      <c r="BO512"/>
    </row>
    <row r="513" spans="67:67" x14ac:dyDescent="0.25">
      <c r="BO513"/>
    </row>
    <row r="514" spans="67:67" x14ac:dyDescent="0.25">
      <c r="BO514"/>
    </row>
    <row r="515" spans="67:67" x14ac:dyDescent="0.25">
      <c r="BO515"/>
    </row>
    <row r="516" spans="67:67" x14ac:dyDescent="0.25">
      <c r="BO516"/>
    </row>
    <row r="517" spans="67:67" x14ac:dyDescent="0.25">
      <c r="BO517"/>
    </row>
    <row r="518" spans="67:67" x14ac:dyDescent="0.25">
      <c r="BO518"/>
    </row>
    <row r="519" spans="67:67" x14ac:dyDescent="0.25">
      <c r="BO519"/>
    </row>
    <row r="520" spans="67:67" x14ac:dyDescent="0.25">
      <c r="BO520"/>
    </row>
    <row r="521" spans="67:67" x14ac:dyDescent="0.25">
      <c r="BO521"/>
    </row>
    <row r="522" spans="67:67" x14ac:dyDescent="0.25">
      <c r="BO522"/>
    </row>
    <row r="523" spans="67:67" x14ac:dyDescent="0.25">
      <c r="BO523"/>
    </row>
    <row r="524" spans="67:67" x14ac:dyDescent="0.25">
      <c r="BO524"/>
    </row>
    <row r="525" spans="67:67" x14ac:dyDescent="0.25">
      <c r="BO525"/>
    </row>
    <row r="526" spans="67:67" x14ac:dyDescent="0.25">
      <c r="BO526"/>
    </row>
    <row r="527" spans="67:67" x14ac:dyDescent="0.25">
      <c r="BO527"/>
    </row>
    <row r="528" spans="67:67" x14ac:dyDescent="0.25">
      <c r="BO528"/>
    </row>
    <row r="529" spans="67:67" x14ac:dyDescent="0.25">
      <c r="BO529"/>
    </row>
    <row r="530" spans="67:67" x14ac:dyDescent="0.25">
      <c r="BO530"/>
    </row>
    <row r="531" spans="67:67" x14ac:dyDescent="0.25">
      <c r="BO531"/>
    </row>
    <row r="532" spans="67:67" x14ac:dyDescent="0.25">
      <c r="BO532"/>
    </row>
    <row r="533" spans="67:67" x14ac:dyDescent="0.25">
      <c r="BO533"/>
    </row>
    <row r="534" spans="67:67" x14ac:dyDescent="0.25">
      <c r="BO534"/>
    </row>
    <row r="535" spans="67:67" x14ac:dyDescent="0.25">
      <c r="BO535"/>
    </row>
    <row r="536" spans="67:67" x14ac:dyDescent="0.25">
      <c r="BO536"/>
    </row>
    <row r="537" spans="67:67" x14ac:dyDescent="0.25">
      <c r="BO537"/>
    </row>
    <row r="538" spans="67:67" x14ac:dyDescent="0.25">
      <c r="BO538"/>
    </row>
    <row r="539" spans="67:67" x14ac:dyDescent="0.25">
      <c r="BO539"/>
    </row>
    <row r="540" spans="67:67" x14ac:dyDescent="0.25">
      <c r="BO540"/>
    </row>
    <row r="541" spans="67:67" x14ac:dyDescent="0.25">
      <c r="BO541"/>
    </row>
    <row r="542" spans="67:67" x14ac:dyDescent="0.25">
      <c r="BO542"/>
    </row>
    <row r="543" spans="67:67" x14ac:dyDescent="0.25">
      <c r="BO543"/>
    </row>
    <row r="544" spans="67:67" x14ac:dyDescent="0.25">
      <c r="BO544"/>
    </row>
    <row r="545" spans="67:67" x14ac:dyDescent="0.25">
      <c r="BO545"/>
    </row>
    <row r="546" spans="67:67" x14ac:dyDescent="0.25">
      <c r="BO546"/>
    </row>
    <row r="547" spans="67:67" x14ac:dyDescent="0.25">
      <c r="BO547"/>
    </row>
    <row r="548" spans="67:67" x14ac:dyDescent="0.25">
      <c r="BO548"/>
    </row>
    <row r="549" spans="67:67" x14ac:dyDescent="0.25">
      <c r="BO549"/>
    </row>
    <row r="550" spans="67:67" x14ac:dyDescent="0.25">
      <c r="BO550"/>
    </row>
    <row r="551" spans="67:67" x14ac:dyDescent="0.25">
      <c r="BO551"/>
    </row>
    <row r="552" spans="67:67" x14ac:dyDescent="0.25">
      <c r="BO552"/>
    </row>
    <row r="553" spans="67:67" x14ac:dyDescent="0.25">
      <c r="BO553"/>
    </row>
    <row r="554" spans="67:67" x14ac:dyDescent="0.25">
      <c r="BO554"/>
    </row>
    <row r="555" spans="67:67" x14ac:dyDescent="0.25">
      <c r="BO555"/>
    </row>
    <row r="556" spans="67:67" x14ac:dyDescent="0.25">
      <c r="BO556"/>
    </row>
    <row r="557" spans="67:67" x14ac:dyDescent="0.25">
      <c r="BO557"/>
    </row>
    <row r="558" spans="67:67" x14ac:dyDescent="0.25">
      <c r="BO558"/>
    </row>
    <row r="559" spans="67:67" x14ac:dyDescent="0.25">
      <c r="BO559"/>
    </row>
    <row r="560" spans="67:67" x14ac:dyDescent="0.25">
      <c r="BO560"/>
    </row>
    <row r="561" spans="67:67" x14ac:dyDescent="0.25">
      <c r="BO561"/>
    </row>
    <row r="562" spans="67:67" x14ac:dyDescent="0.25">
      <c r="BO562"/>
    </row>
    <row r="563" spans="67:67" x14ac:dyDescent="0.25">
      <c r="BO563"/>
    </row>
    <row r="564" spans="67:67" x14ac:dyDescent="0.25">
      <c r="BO564"/>
    </row>
    <row r="565" spans="67:67" x14ac:dyDescent="0.25">
      <c r="BO565"/>
    </row>
    <row r="566" spans="67:67" x14ac:dyDescent="0.25">
      <c r="BO566"/>
    </row>
    <row r="567" spans="67:67" x14ac:dyDescent="0.25">
      <c r="BO567"/>
    </row>
    <row r="568" spans="67:67" x14ac:dyDescent="0.25">
      <c r="BO568"/>
    </row>
    <row r="569" spans="67:67" x14ac:dyDescent="0.25">
      <c r="BO569"/>
    </row>
    <row r="570" spans="67:67" x14ac:dyDescent="0.25">
      <c r="BO570"/>
    </row>
    <row r="571" spans="67:67" x14ac:dyDescent="0.25">
      <c r="BO571"/>
    </row>
    <row r="572" spans="67:67" x14ac:dyDescent="0.25">
      <c r="BO572"/>
    </row>
    <row r="573" spans="67:67" x14ac:dyDescent="0.25">
      <c r="BO573"/>
    </row>
    <row r="574" spans="67:67" x14ac:dyDescent="0.25">
      <c r="BO574"/>
    </row>
    <row r="575" spans="67:67" x14ac:dyDescent="0.25">
      <c r="BO575"/>
    </row>
    <row r="576" spans="67:67" x14ac:dyDescent="0.25">
      <c r="BO576"/>
    </row>
    <row r="577" spans="67:67" x14ac:dyDescent="0.25">
      <c r="BO577"/>
    </row>
    <row r="578" spans="67:67" x14ac:dyDescent="0.25">
      <c r="BO578"/>
    </row>
    <row r="579" spans="67:67" x14ac:dyDescent="0.25">
      <c r="BO579"/>
    </row>
    <row r="580" spans="67:67" x14ac:dyDescent="0.25">
      <c r="BO580"/>
    </row>
    <row r="581" spans="67:67" x14ac:dyDescent="0.25">
      <c r="BO581"/>
    </row>
    <row r="582" spans="67:67" x14ac:dyDescent="0.25">
      <c r="BO582"/>
    </row>
    <row r="583" spans="67:67" x14ac:dyDescent="0.25">
      <c r="BO583"/>
    </row>
    <row r="584" spans="67:67" x14ac:dyDescent="0.25">
      <c r="BO584"/>
    </row>
    <row r="585" spans="67:67" x14ac:dyDescent="0.25">
      <c r="BO585"/>
    </row>
    <row r="586" spans="67:67" x14ac:dyDescent="0.25">
      <c r="BO586"/>
    </row>
    <row r="587" spans="67:67" x14ac:dyDescent="0.25">
      <c r="BO587"/>
    </row>
    <row r="588" spans="67:67" x14ac:dyDescent="0.25">
      <c r="BO588"/>
    </row>
    <row r="589" spans="67:67" x14ac:dyDescent="0.25">
      <c r="BO589"/>
    </row>
    <row r="590" spans="67:67" x14ac:dyDescent="0.25">
      <c r="BO590"/>
    </row>
    <row r="591" spans="67:67" x14ac:dyDescent="0.25">
      <c r="BO591"/>
    </row>
    <row r="592" spans="67:67" x14ac:dyDescent="0.25">
      <c r="BO592"/>
    </row>
    <row r="593" spans="67:67" x14ac:dyDescent="0.25">
      <c r="BO593"/>
    </row>
    <row r="594" spans="67:67" x14ac:dyDescent="0.25">
      <c r="BO594"/>
    </row>
    <row r="595" spans="67:67" x14ac:dyDescent="0.25">
      <c r="BO595"/>
    </row>
    <row r="596" spans="67:67" x14ac:dyDescent="0.25">
      <c r="BO596"/>
    </row>
    <row r="597" spans="67:67" x14ac:dyDescent="0.25">
      <c r="BO597"/>
    </row>
    <row r="598" spans="67:67" x14ac:dyDescent="0.25">
      <c r="BO598"/>
    </row>
    <row r="599" spans="67:67" x14ac:dyDescent="0.25">
      <c r="BO599"/>
    </row>
    <row r="600" spans="67:67" x14ac:dyDescent="0.25">
      <c r="BO600"/>
    </row>
    <row r="601" spans="67:67" x14ac:dyDescent="0.25">
      <c r="BO601"/>
    </row>
    <row r="602" spans="67:67" x14ac:dyDescent="0.25">
      <c r="BO602"/>
    </row>
    <row r="603" spans="67:67" x14ac:dyDescent="0.25">
      <c r="BO603"/>
    </row>
    <row r="604" spans="67:67" x14ac:dyDescent="0.25">
      <c r="BO604"/>
    </row>
    <row r="605" spans="67:67" x14ac:dyDescent="0.25">
      <c r="BO605"/>
    </row>
    <row r="606" spans="67:67" x14ac:dyDescent="0.25">
      <c r="BO606"/>
    </row>
    <row r="607" spans="67:67" x14ac:dyDescent="0.25">
      <c r="BO607"/>
    </row>
    <row r="608" spans="67:67" x14ac:dyDescent="0.25">
      <c r="BO608"/>
    </row>
    <row r="609" spans="67:67" x14ac:dyDescent="0.25">
      <c r="BO609"/>
    </row>
    <row r="610" spans="67:67" x14ac:dyDescent="0.25">
      <c r="BO610"/>
    </row>
    <row r="611" spans="67:67" x14ac:dyDescent="0.25">
      <c r="BO611"/>
    </row>
    <row r="612" spans="67:67" x14ac:dyDescent="0.25">
      <c r="BO612"/>
    </row>
    <row r="613" spans="67:67" x14ac:dyDescent="0.25">
      <c r="BO613"/>
    </row>
    <row r="614" spans="67:67" x14ac:dyDescent="0.25">
      <c r="BO614"/>
    </row>
    <row r="615" spans="67:67" x14ac:dyDescent="0.25">
      <c r="BO615"/>
    </row>
    <row r="616" spans="67:67" x14ac:dyDescent="0.25">
      <c r="BO616"/>
    </row>
    <row r="617" spans="67:67" x14ac:dyDescent="0.25">
      <c r="BO617"/>
    </row>
    <row r="618" spans="67:67" x14ac:dyDescent="0.25">
      <c r="BO618"/>
    </row>
    <row r="619" spans="67:67" x14ac:dyDescent="0.25">
      <c r="BO619"/>
    </row>
    <row r="620" spans="67:67" x14ac:dyDescent="0.25">
      <c r="BO620"/>
    </row>
    <row r="621" spans="67:67" x14ac:dyDescent="0.25">
      <c r="BO621"/>
    </row>
    <row r="622" spans="67:67" x14ac:dyDescent="0.25">
      <c r="BO622"/>
    </row>
    <row r="623" spans="67:67" x14ac:dyDescent="0.25">
      <c r="BO623"/>
    </row>
    <row r="624" spans="67:67" x14ac:dyDescent="0.25">
      <c r="BO624"/>
    </row>
    <row r="625" spans="67:67" x14ac:dyDescent="0.25">
      <c r="BO625"/>
    </row>
    <row r="626" spans="67:67" x14ac:dyDescent="0.25">
      <c r="BO626"/>
    </row>
    <row r="627" spans="67:67" x14ac:dyDescent="0.25">
      <c r="BO627"/>
    </row>
    <row r="628" spans="67:67" x14ac:dyDescent="0.25">
      <c r="BO628"/>
    </row>
    <row r="629" spans="67:67" x14ac:dyDescent="0.25">
      <c r="BO629"/>
    </row>
    <row r="630" spans="67:67" x14ac:dyDescent="0.25">
      <c r="BO630"/>
    </row>
    <row r="631" spans="67:67" x14ac:dyDescent="0.25">
      <c r="BO631"/>
    </row>
    <row r="632" spans="67:67" x14ac:dyDescent="0.25">
      <c r="BO632"/>
    </row>
    <row r="633" spans="67:67" x14ac:dyDescent="0.25">
      <c r="BO633"/>
    </row>
    <row r="634" spans="67:67" x14ac:dyDescent="0.25">
      <c r="BO634"/>
    </row>
    <row r="635" spans="67:67" x14ac:dyDescent="0.25">
      <c r="BO635"/>
    </row>
    <row r="636" spans="67:67" x14ac:dyDescent="0.25">
      <c r="BO636"/>
    </row>
    <row r="637" spans="67:67" x14ac:dyDescent="0.25">
      <c r="BO637"/>
    </row>
    <row r="638" spans="67:67" x14ac:dyDescent="0.25">
      <c r="BO638"/>
    </row>
    <row r="639" spans="67:67" x14ac:dyDescent="0.25">
      <c r="BO639"/>
    </row>
    <row r="640" spans="67:67" x14ac:dyDescent="0.25">
      <c r="BO640"/>
    </row>
    <row r="641" spans="67:67" x14ac:dyDescent="0.25">
      <c r="BO641"/>
    </row>
    <row r="642" spans="67:67" x14ac:dyDescent="0.25">
      <c r="BO642"/>
    </row>
    <row r="643" spans="67:67" x14ac:dyDescent="0.25">
      <c r="BO643"/>
    </row>
    <row r="644" spans="67:67" x14ac:dyDescent="0.25">
      <c r="BO644"/>
    </row>
    <row r="645" spans="67:67" x14ac:dyDescent="0.25">
      <c r="BO645"/>
    </row>
    <row r="646" spans="67:67" x14ac:dyDescent="0.25">
      <c r="BO646"/>
    </row>
    <row r="647" spans="67:67" x14ac:dyDescent="0.25">
      <c r="BO647"/>
    </row>
    <row r="648" spans="67:67" x14ac:dyDescent="0.25">
      <c r="BO648"/>
    </row>
    <row r="649" spans="67:67" x14ac:dyDescent="0.25">
      <c r="BO649"/>
    </row>
    <row r="650" spans="67:67" x14ac:dyDescent="0.25">
      <c r="BO650"/>
    </row>
    <row r="651" spans="67:67" x14ac:dyDescent="0.25">
      <c r="BO651"/>
    </row>
    <row r="652" spans="67:67" x14ac:dyDescent="0.25">
      <c r="BO652"/>
    </row>
    <row r="653" spans="67:67" x14ac:dyDescent="0.25">
      <c r="BO653"/>
    </row>
    <row r="654" spans="67:67" x14ac:dyDescent="0.25">
      <c r="BO654"/>
    </row>
    <row r="655" spans="67:67" x14ac:dyDescent="0.25">
      <c r="BO655"/>
    </row>
    <row r="656" spans="67:67" x14ac:dyDescent="0.25">
      <c r="BO656"/>
    </row>
    <row r="657" spans="67:67" x14ac:dyDescent="0.25">
      <c r="BO657"/>
    </row>
    <row r="658" spans="67:67" x14ac:dyDescent="0.25">
      <c r="BO658"/>
    </row>
    <row r="659" spans="67:67" x14ac:dyDescent="0.25">
      <c r="BO659"/>
    </row>
    <row r="660" spans="67:67" x14ac:dyDescent="0.25">
      <c r="BO660"/>
    </row>
    <row r="661" spans="67:67" x14ac:dyDescent="0.25">
      <c r="BO661"/>
    </row>
    <row r="662" spans="67:67" x14ac:dyDescent="0.25">
      <c r="BO662"/>
    </row>
    <row r="663" spans="67:67" x14ac:dyDescent="0.25">
      <c r="BO663"/>
    </row>
    <row r="664" spans="67:67" x14ac:dyDescent="0.25">
      <c r="BO664"/>
    </row>
    <row r="665" spans="67:67" x14ac:dyDescent="0.25">
      <c r="BO665"/>
    </row>
    <row r="666" spans="67:67" x14ac:dyDescent="0.25">
      <c r="BO666"/>
    </row>
    <row r="667" spans="67:67" x14ac:dyDescent="0.25">
      <c r="BO667"/>
    </row>
    <row r="668" spans="67:67" x14ac:dyDescent="0.25">
      <c r="BO668"/>
    </row>
    <row r="669" spans="67:67" x14ac:dyDescent="0.25">
      <c r="BO669"/>
    </row>
    <row r="670" spans="67:67" x14ac:dyDescent="0.25">
      <c r="BO670"/>
    </row>
    <row r="671" spans="67:67" x14ac:dyDescent="0.25">
      <c r="BO671"/>
    </row>
    <row r="672" spans="67:67" x14ac:dyDescent="0.25">
      <c r="BO672"/>
    </row>
    <row r="673" spans="67:67" x14ac:dyDescent="0.25">
      <c r="BO673"/>
    </row>
    <row r="674" spans="67:67" x14ac:dyDescent="0.25">
      <c r="BO674"/>
    </row>
    <row r="675" spans="67:67" x14ac:dyDescent="0.25">
      <c r="BO675"/>
    </row>
    <row r="676" spans="67:67" x14ac:dyDescent="0.25">
      <c r="BO676"/>
    </row>
    <row r="677" spans="67:67" x14ac:dyDescent="0.25">
      <c r="BO677"/>
    </row>
    <row r="678" spans="67:67" x14ac:dyDescent="0.25">
      <c r="BO678"/>
    </row>
    <row r="679" spans="67:67" x14ac:dyDescent="0.25">
      <c r="BO679"/>
    </row>
    <row r="680" spans="67:67" x14ac:dyDescent="0.25">
      <c r="BO680"/>
    </row>
    <row r="681" spans="67:67" x14ac:dyDescent="0.25">
      <c r="BO681"/>
    </row>
    <row r="682" spans="67:67" x14ac:dyDescent="0.25">
      <c r="BO682"/>
    </row>
    <row r="683" spans="67:67" x14ac:dyDescent="0.25">
      <c r="BO683"/>
    </row>
    <row r="684" spans="67:67" x14ac:dyDescent="0.25">
      <c r="BO684"/>
    </row>
    <row r="685" spans="67:67" x14ac:dyDescent="0.25">
      <c r="BO685"/>
    </row>
    <row r="686" spans="67:67" x14ac:dyDescent="0.25">
      <c r="BO686"/>
    </row>
    <row r="687" spans="67:67" x14ac:dyDescent="0.25">
      <c r="BO687"/>
    </row>
    <row r="688" spans="67:67" x14ac:dyDescent="0.25">
      <c r="BO688"/>
    </row>
    <row r="689" spans="67:67" x14ac:dyDescent="0.25">
      <c r="BO689"/>
    </row>
    <row r="690" spans="67:67" x14ac:dyDescent="0.25">
      <c r="BO690"/>
    </row>
    <row r="691" spans="67:67" x14ac:dyDescent="0.25">
      <c r="BO691"/>
    </row>
    <row r="692" spans="67:67" x14ac:dyDescent="0.25">
      <c r="BO692"/>
    </row>
    <row r="693" spans="67:67" x14ac:dyDescent="0.25">
      <c r="BO693"/>
    </row>
    <row r="694" spans="67:67" x14ac:dyDescent="0.25">
      <c r="BO694"/>
    </row>
    <row r="695" spans="67:67" x14ac:dyDescent="0.25">
      <c r="BO695"/>
    </row>
    <row r="696" spans="67:67" x14ac:dyDescent="0.25">
      <c r="BO696"/>
    </row>
    <row r="697" spans="67:67" x14ac:dyDescent="0.25">
      <c r="BO697"/>
    </row>
    <row r="698" spans="67:67" x14ac:dyDescent="0.25">
      <c r="BO698"/>
    </row>
    <row r="699" spans="67:67" x14ac:dyDescent="0.25">
      <c r="BO699"/>
    </row>
    <row r="700" spans="67:67" x14ac:dyDescent="0.25">
      <c r="BO700"/>
    </row>
    <row r="701" spans="67:67" x14ac:dyDescent="0.25">
      <c r="BO701"/>
    </row>
    <row r="702" spans="67:67" x14ac:dyDescent="0.25">
      <c r="BO702"/>
    </row>
    <row r="703" spans="67:67" x14ac:dyDescent="0.25">
      <c r="BO703"/>
    </row>
    <row r="704" spans="67:67" x14ac:dyDescent="0.25">
      <c r="BO704"/>
    </row>
    <row r="705" spans="67:67" x14ac:dyDescent="0.25">
      <c r="BO705"/>
    </row>
    <row r="706" spans="67:67" x14ac:dyDescent="0.25">
      <c r="BO706"/>
    </row>
    <row r="707" spans="67:67" x14ac:dyDescent="0.25">
      <c r="BO707"/>
    </row>
    <row r="708" spans="67:67" x14ac:dyDescent="0.25">
      <c r="BO708"/>
    </row>
    <row r="709" spans="67:67" x14ac:dyDescent="0.25">
      <c r="BO709"/>
    </row>
    <row r="710" spans="67:67" x14ac:dyDescent="0.25">
      <c r="BO710"/>
    </row>
    <row r="711" spans="67:67" x14ac:dyDescent="0.25">
      <c r="BO711"/>
    </row>
    <row r="712" spans="67:67" x14ac:dyDescent="0.25">
      <c r="BO712"/>
    </row>
    <row r="713" spans="67:67" x14ac:dyDescent="0.25">
      <c r="BO713"/>
    </row>
    <row r="714" spans="67:67" x14ac:dyDescent="0.25">
      <c r="BO714"/>
    </row>
    <row r="715" spans="67:67" x14ac:dyDescent="0.25">
      <c r="BO715"/>
    </row>
    <row r="716" spans="67:67" x14ac:dyDescent="0.25">
      <c r="BO716"/>
    </row>
    <row r="717" spans="67:67" x14ac:dyDescent="0.25">
      <c r="BO717"/>
    </row>
    <row r="718" spans="67:67" x14ac:dyDescent="0.25">
      <c r="BO718"/>
    </row>
    <row r="719" spans="67:67" x14ac:dyDescent="0.25">
      <c r="BO719"/>
    </row>
    <row r="720" spans="67:67" x14ac:dyDescent="0.25">
      <c r="BO720"/>
    </row>
    <row r="721" spans="67:67" x14ac:dyDescent="0.25">
      <c r="BO721"/>
    </row>
    <row r="722" spans="67:67" x14ac:dyDescent="0.25">
      <c r="BO722"/>
    </row>
    <row r="723" spans="67:67" x14ac:dyDescent="0.25">
      <c r="BO723"/>
    </row>
    <row r="724" spans="67:67" x14ac:dyDescent="0.25">
      <c r="BO724"/>
    </row>
    <row r="725" spans="67:67" x14ac:dyDescent="0.25">
      <c r="BO725"/>
    </row>
    <row r="726" spans="67:67" x14ac:dyDescent="0.25">
      <c r="BO726"/>
    </row>
    <row r="727" spans="67:67" x14ac:dyDescent="0.25">
      <c r="BO727"/>
    </row>
    <row r="728" spans="67:67" x14ac:dyDescent="0.25">
      <c r="BO728"/>
    </row>
    <row r="729" spans="67:67" x14ac:dyDescent="0.25">
      <c r="BO729"/>
    </row>
    <row r="730" spans="67:67" x14ac:dyDescent="0.25">
      <c r="BO730"/>
    </row>
    <row r="731" spans="67:67" x14ac:dyDescent="0.25">
      <c r="BO731"/>
    </row>
    <row r="732" spans="67:67" x14ac:dyDescent="0.25">
      <c r="BO732"/>
    </row>
    <row r="733" spans="67:67" x14ac:dyDescent="0.25">
      <c r="BO733"/>
    </row>
    <row r="734" spans="67:67" x14ac:dyDescent="0.25">
      <c r="BO734"/>
    </row>
    <row r="735" spans="67:67" x14ac:dyDescent="0.25">
      <c r="BO735"/>
    </row>
    <row r="736" spans="67:67" x14ac:dyDescent="0.25">
      <c r="BO736"/>
    </row>
    <row r="737" spans="67:67" x14ac:dyDescent="0.25">
      <c r="BO737"/>
    </row>
    <row r="738" spans="67:67" x14ac:dyDescent="0.25">
      <c r="BO738"/>
    </row>
    <row r="739" spans="67:67" x14ac:dyDescent="0.25">
      <c r="BO739"/>
    </row>
    <row r="740" spans="67:67" x14ac:dyDescent="0.25">
      <c r="BO740"/>
    </row>
    <row r="741" spans="67:67" x14ac:dyDescent="0.25">
      <c r="BO741"/>
    </row>
    <row r="742" spans="67:67" x14ac:dyDescent="0.25">
      <c r="BO742"/>
    </row>
    <row r="743" spans="67:67" x14ac:dyDescent="0.25">
      <c r="BO743"/>
    </row>
    <row r="744" spans="67:67" x14ac:dyDescent="0.25">
      <c r="BO744"/>
    </row>
    <row r="745" spans="67:67" x14ac:dyDescent="0.25">
      <c r="BO745"/>
    </row>
    <row r="746" spans="67:67" x14ac:dyDescent="0.25">
      <c r="BO746"/>
    </row>
    <row r="747" spans="67:67" x14ac:dyDescent="0.25">
      <c r="BO747"/>
    </row>
    <row r="748" spans="67:67" x14ac:dyDescent="0.25">
      <c r="BO748"/>
    </row>
    <row r="749" spans="67:67" x14ac:dyDescent="0.25">
      <c r="BO749"/>
    </row>
    <row r="750" spans="67:67" x14ac:dyDescent="0.25">
      <c r="BO750"/>
    </row>
    <row r="751" spans="67:67" x14ac:dyDescent="0.25">
      <c r="BO751"/>
    </row>
    <row r="752" spans="67:67" x14ac:dyDescent="0.25">
      <c r="BO752"/>
    </row>
    <row r="753" spans="67:67" x14ac:dyDescent="0.25">
      <c r="BO753"/>
    </row>
    <row r="754" spans="67:67" x14ac:dyDescent="0.25">
      <c r="BO754"/>
    </row>
    <row r="755" spans="67:67" x14ac:dyDescent="0.25">
      <c r="BO755"/>
    </row>
    <row r="756" spans="67:67" x14ac:dyDescent="0.25">
      <c r="BO756"/>
    </row>
    <row r="757" spans="67:67" x14ac:dyDescent="0.25">
      <c r="BO757"/>
    </row>
    <row r="758" spans="67:67" x14ac:dyDescent="0.25">
      <c r="BO758"/>
    </row>
    <row r="759" spans="67:67" x14ac:dyDescent="0.25">
      <c r="BO759"/>
    </row>
    <row r="760" spans="67:67" x14ac:dyDescent="0.25">
      <c r="BO760"/>
    </row>
    <row r="761" spans="67:67" x14ac:dyDescent="0.25">
      <c r="BO761"/>
    </row>
    <row r="762" spans="67:67" x14ac:dyDescent="0.25">
      <c r="BO762"/>
    </row>
    <row r="763" spans="67:67" x14ac:dyDescent="0.25">
      <c r="BO763"/>
    </row>
    <row r="764" spans="67:67" x14ac:dyDescent="0.25">
      <c r="BO764"/>
    </row>
    <row r="765" spans="67:67" x14ac:dyDescent="0.25">
      <c r="BO765"/>
    </row>
    <row r="766" spans="67:67" x14ac:dyDescent="0.25">
      <c r="BO766"/>
    </row>
    <row r="767" spans="67:67" x14ac:dyDescent="0.25">
      <c r="BO767"/>
    </row>
    <row r="768" spans="67:67" x14ac:dyDescent="0.25">
      <c r="BO768"/>
    </row>
    <row r="769" spans="67:67" x14ac:dyDescent="0.25">
      <c r="BO769"/>
    </row>
    <row r="770" spans="67:67" x14ac:dyDescent="0.25">
      <c r="BO770"/>
    </row>
    <row r="771" spans="67:67" x14ac:dyDescent="0.25">
      <c r="BO771"/>
    </row>
    <row r="772" spans="67:67" x14ac:dyDescent="0.25">
      <c r="BO772"/>
    </row>
    <row r="773" spans="67:67" x14ac:dyDescent="0.25">
      <c r="BO773"/>
    </row>
    <row r="774" spans="67:67" x14ac:dyDescent="0.25">
      <c r="BO774"/>
    </row>
    <row r="775" spans="67:67" x14ac:dyDescent="0.25">
      <c r="BO775"/>
    </row>
    <row r="776" spans="67:67" x14ac:dyDescent="0.25">
      <c r="BO776"/>
    </row>
    <row r="777" spans="67:67" x14ac:dyDescent="0.25">
      <c r="BO777"/>
    </row>
    <row r="778" spans="67:67" x14ac:dyDescent="0.25">
      <c r="BO778"/>
    </row>
    <row r="779" spans="67:67" x14ac:dyDescent="0.25">
      <c r="BO779"/>
    </row>
    <row r="780" spans="67:67" x14ac:dyDescent="0.25">
      <c r="BO780"/>
    </row>
    <row r="781" spans="67:67" x14ac:dyDescent="0.25">
      <c r="BO781"/>
    </row>
    <row r="782" spans="67:67" x14ac:dyDescent="0.25">
      <c r="BO782"/>
    </row>
    <row r="783" spans="67:67" x14ac:dyDescent="0.25">
      <c r="BO783"/>
    </row>
    <row r="784" spans="67:67" x14ac:dyDescent="0.25">
      <c r="BO784"/>
    </row>
    <row r="785" spans="67:67" x14ac:dyDescent="0.25">
      <c r="BO785"/>
    </row>
    <row r="786" spans="67:67" x14ac:dyDescent="0.25">
      <c r="BO786"/>
    </row>
    <row r="787" spans="67:67" x14ac:dyDescent="0.25">
      <c r="BO787"/>
    </row>
    <row r="788" spans="67:67" x14ac:dyDescent="0.25">
      <c r="BO788"/>
    </row>
    <row r="789" spans="67:67" x14ac:dyDescent="0.25">
      <c r="BO789"/>
    </row>
    <row r="790" spans="67:67" x14ac:dyDescent="0.25">
      <c r="BO790"/>
    </row>
    <row r="791" spans="67:67" x14ac:dyDescent="0.25">
      <c r="BO791"/>
    </row>
    <row r="792" spans="67:67" x14ac:dyDescent="0.25">
      <c r="BO792"/>
    </row>
    <row r="793" spans="67:67" x14ac:dyDescent="0.25">
      <c r="BO793"/>
    </row>
    <row r="794" spans="67:67" x14ac:dyDescent="0.25">
      <c r="BO794"/>
    </row>
    <row r="795" spans="67:67" x14ac:dyDescent="0.25">
      <c r="BO795"/>
    </row>
    <row r="796" spans="67:67" x14ac:dyDescent="0.25">
      <c r="BO796"/>
    </row>
    <row r="797" spans="67:67" x14ac:dyDescent="0.25">
      <c r="BO797"/>
    </row>
    <row r="798" spans="67:67" x14ac:dyDescent="0.25">
      <c r="BO798"/>
    </row>
    <row r="799" spans="67:67" x14ac:dyDescent="0.25">
      <c r="BO799"/>
    </row>
    <row r="800" spans="67:67" x14ac:dyDescent="0.25">
      <c r="BO800"/>
    </row>
    <row r="801" spans="67:67" x14ac:dyDescent="0.25">
      <c r="BO801"/>
    </row>
    <row r="802" spans="67:67" x14ac:dyDescent="0.25">
      <c r="BO802"/>
    </row>
    <row r="803" spans="67:67" x14ac:dyDescent="0.25">
      <c r="BO803"/>
    </row>
    <row r="804" spans="67:67" x14ac:dyDescent="0.25">
      <c r="BO804"/>
    </row>
    <row r="805" spans="67:67" x14ac:dyDescent="0.25">
      <c r="BO805"/>
    </row>
    <row r="806" spans="67:67" x14ac:dyDescent="0.25">
      <c r="BO806"/>
    </row>
    <row r="807" spans="67:67" x14ac:dyDescent="0.25">
      <c r="BO807"/>
    </row>
    <row r="808" spans="67:67" x14ac:dyDescent="0.25">
      <c r="BO808"/>
    </row>
    <row r="809" spans="67:67" x14ac:dyDescent="0.25">
      <c r="BO809"/>
    </row>
    <row r="810" spans="67:67" x14ac:dyDescent="0.25">
      <c r="BO810"/>
    </row>
    <row r="811" spans="67:67" x14ac:dyDescent="0.25">
      <c r="BO811"/>
    </row>
    <row r="812" spans="67:67" x14ac:dyDescent="0.25">
      <c r="BO812"/>
    </row>
    <row r="813" spans="67:67" x14ac:dyDescent="0.25">
      <c r="BO813"/>
    </row>
    <row r="814" spans="67:67" x14ac:dyDescent="0.25">
      <c r="BO814"/>
    </row>
    <row r="815" spans="67:67" x14ac:dyDescent="0.25">
      <c r="BO815"/>
    </row>
    <row r="816" spans="67:67" x14ac:dyDescent="0.25">
      <c r="BO816"/>
    </row>
    <row r="817" spans="67:67" x14ac:dyDescent="0.25">
      <c r="BO817"/>
    </row>
    <row r="818" spans="67:67" x14ac:dyDescent="0.25">
      <c r="BO818"/>
    </row>
    <row r="819" spans="67:67" x14ac:dyDescent="0.25">
      <c r="BO819"/>
    </row>
    <row r="820" spans="67:67" x14ac:dyDescent="0.25">
      <c r="BO820"/>
    </row>
    <row r="821" spans="67:67" x14ac:dyDescent="0.25">
      <c r="BO821"/>
    </row>
    <row r="822" spans="67:67" x14ac:dyDescent="0.25">
      <c r="BO822"/>
    </row>
    <row r="823" spans="67:67" x14ac:dyDescent="0.25">
      <c r="BO823"/>
    </row>
    <row r="824" spans="67:67" x14ac:dyDescent="0.25">
      <c r="BO824"/>
    </row>
    <row r="825" spans="67:67" x14ac:dyDescent="0.25">
      <c r="BO825"/>
    </row>
    <row r="826" spans="67:67" x14ac:dyDescent="0.25">
      <c r="BO826"/>
    </row>
    <row r="827" spans="67:67" x14ac:dyDescent="0.25">
      <c r="BO827"/>
    </row>
    <row r="828" spans="67:67" x14ac:dyDescent="0.25">
      <c r="BO828"/>
    </row>
    <row r="829" spans="67:67" x14ac:dyDescent="0.25">
      <c r="BO829"/>
    </row>
    <row r="830" spans="67:67" x14ac:dyDescent="0.25">
      <c r="BO830"/>
    </row>
    <row r="831" spans="67:67" x14ac:dyDescent="0.25">
      <c r="BO831"/>
    </row>
    <row r="832" spans="67:67" x14ac:dyDescent="0.25">
      <c r="BO832"/>
    </row>
    <row r="833" spans="67:67" x14ac:dyDescent="0.25">
      <c r="BO833"/>
    </row>
    <row r="834" spans="67:67" x14ac:dyDescent="0.25">
      <c r="BO834"/>
    </row>
    <row r="835" spans="67:67" x14ac:dyDescent="0.25">
      <c r="BO835"/>
    </row>
    <row r="836" spans="67:67" x14ac:dyDescent="0.25">
      <c r="BO836"/>
    </row>
    <row r="837" spans="67:67" x14ac:dyDescent="0.25">
      <c r="BO837"/>
    </row>
    <row r="838" spans="67:67" x14ac:dyDescent="0.25">
      <c r="BO838"/>
    </row>
    <row r="839" spans="67:67" x14ac:dyDescent="0.25">
      <c r="BO839"/>
    </row>
    <row r="840" spans="67:67" x14ac:dyDescent="0.25">
      <c r="BO840"/>
    </row>
    <row r="841" spans="67:67" x14ac:dyDescent="0.25">
      <c r="BO841"/>
    </row>
    <row r="842" spans="67:67" x14ac:dyDescent="0.25">
      <c r="BO842"/>
    </row>
    <row r="843" spans="67:67" x14ac:dyDescent="0.25">
      <c r="BO843"/>
    </row>
    <row r="844" spans="67:67" x14ac:dyDescent="0.25">
      <c r="BO844"/>
    </row>
    <row r="845" spans="67:67" x14ac:dyDescent="0.25">
      <c r="BO845"/>
    </row>
    <row r="846" spans="67:67" x14ac:dyDescent="0.25">
      <c r="BO846"/>
    </row>
    <row r="847" spans="67:67" x14ac:dyDescent="0.25">
      <c r="BO847"/>
    </row>
    <row r="848" spans="67:67" x14ac:dyDescent="0.25">
      <c r="BO848"/>
    </row>
    <row r="849" spans="67:67" x14ac:dyDescent="0.25">
      <c r="BO849"/>
    </row>
    <row r="850" spans="67:67" x14ac:dyDescent="0.25">
      <c r="BO850"/>
    </row>
    <row r="851" spans="67:67" x14ac:dyDescent="0.25">
      <c r="BO851"/>
    </row>
    <row r="852" spans="67:67" x14ac:dyDescent="0.25">
      <c r="BO852"/>
    </row>
    <row r="853" spans="67:67" x14ac:dyDescent="0.25">
      <c r="BO853"/>
    </row>
    <row r="854" spans="67:67" x14ac:dyDescent="0.25">
      <c r="BO854"/>
    </row>
    <row r="855" spans="67:67" x14ac:dyDescent="0.25">
      <c r="BO855"/>
    </row>
    <row r="856" spans="67:67" x14ac:dyDescent="0.25">
      <c r="BO856"/>
    </row>
    <row r="857" spans="67:67" x14ac:dyDescent="0.25">
      <c r="BO857"/>
    </row>
    <row r="858" spans="67:67" x14ac:dyDescent="0.25">
      <c r="BO858"/>
    </row>
    <row r="859" spans="67:67" x14ac:dyDescent="0.25">
      <c r="BO859"/>
    </row>
    <row r="860" spans="67:67" x14ac:dyDescent="0.25">
      <c r="BO860"/>
    </row>
    <row r="861" spans="67:67" x14ac:dyDescent="0.25">
      <c r="BO861"/>
    </row>
    <row r="862" spans="67:67" x14ac:dyDescent="0.25">
      <c r="BO862"/>
    </row>
    <row r="863" spans="67:67" x14ac:dyDescent="0.25">
      <c r="BO863"/>
    </row>
    <row r="864" spans="67:67" x14ac:dyDescent="0.25">
      <c r="BO864"/>
    </row>
    <row r="865" spans="67:67" x14ac:dyDescent="0.25">
      <c r="BO865"/>
    </row>
    <row r="866" spans="67:67" x14ac:dyDescent="0.25">
      <c r="BO866"/>
    </row>
    <row r="867" spans="67:67" x14ac:dyDescent="0.25">
      <c r="BO867"/>
    </row>
    <row r="868" spans="67:67" x14ac:dyDescent="0.25">
      <c r="BO868"/>
    </row>
    <row r="869" spans="67:67" x14ac:dyDescent="0.25">
      <c r="BO869"/>
    </row>
    <row r="870" spans="67:67" x14ac:dyDescent="0.25">
      <c r="BO870"/>
    </row>
    <row r="871" spans="67:67" x14ac:dyDescent="0.25">
      <c r="BO871"/>
    </row>
    <row r="872" spans="67:67" x14ac:dyDescent="0.25">
      <c r="BO872"/>
    </row>
    <row r="873" spans="67:67" x14ac:dyDescent="0.25">
      <c r="BO873"/>
    </row>
    <row r="874" spans="67:67" x14ac:dyDescent="0.25">
      <c r="BO874"/>
    </row>
    <row r="875" spans="67:67" x14ac:dyDescent="0.25">
      <c r="BO875"/>
    </row>
    <row r="876" spans="67:67" x14ac:dyDescent="0.25">
      <c r="BO876"/>
    </row>
    <row r="877" spans="67:67" x14ac:dyDescent="0.25">
      <c r="BO877"/>
    </row>
    <row r="878" spans="67:67" x14ac:dyDescent="0.25">
      <c r="BO878"/>
    </row>
    <row r="879" spans="67:67" x14ac:dyDescent="0.25">
      <c r="BO879"/>
    </row>
    <row r="880" spans="67:67" x14ac:dyDescent="0.25">
      <c r="BO880"/>
    </row>
    <row r="881" spans="67:67" x14ac:dyDescent="0.25">
      <c r="BO881"/>
    </row>
    <row r="882" spans="67:67" x14ac:dyDescent="0.25">
      <c r="BO882"/>
    </row>
    <row r="883" spans="67:67" x14ac:dyDescent="0.25">
      <c r="BO883"/>
    </row>
    <row r="884" spans="67:67" x14ac:dyDescent="0.25">
      <c r="BO884"/>
    </row>
    <row r="885" spans="67:67" x14ac:dyDescent="0.25">
      <c r="BO885"/>
    </row>
    <row r="886" spans="67:67" x14ac:dyDescent="0.25">
      <c r="BO886"/>
    </row>
    <row r="887" spans="67:67" x14ac:dyDescent="0.25">
      <c r="BO887"/>
    </row>
    <row r="888" spans="67:67" x14ac:dyDescent="0.25">
      <c r="BO888"/>
    </row>
    <row r="889" spans="67:67" x14ac:dyDescent="0.25">
      <c r="BO889"/>
    </row>
    <row r="890" spans="67:67" x14ac:dyDescent="0.25">
      <c r="BO890"/>
    </row>
    <row r="891" spans="67:67" x14ac:dyDescent="0.25">
      <c r="BO891"/>
    </row>
    <row r="892" spans="67:67" x14ac:dyDescent="0.25">
      <c r="BO892"/>
    </row>
    <row r="893" spans="67:67" x14ac:dyDescent="0.25">
      <c r="BO893"/>
    </row>
    <row r="894" spans="67:67" x14ac:dyDescent="0.25">
      <c r="BO894"/>
    </row>
    <row r="895" spans="67:67" x14ac:dyDescent="0.25">
      <c r="BO895"/>
    </row>
    <row r="896" spans="67:67" x14ac:dyDescent="0.25">
      <c r="BO896"/>
    </row>
    <row r="897" spans="67:67" x14ac:dyDescent="0.25">
      <c r="BO897"/>
    </row>
    <row r="898" spans="67:67" x14ac:dyDescent="0.25">
      <c r="BO898"/>
    </row>
    <row r="899" spans="67:67" x14ac:dyDescent="0.25">
      <c r="BO899"/>
    </row>
    <row r="900" spans="67:67" x14ac:dyDescent="0.25">
      <c r="BO900"/>
    </row>
    <row r="901" spans="67:67" x14ac:dyDescent="0.25">
      <c r="BO901"/>
    </row>
    <row r="902" spans="67:67" x14ac:dyDescent="0.25">
      <c r="BO902"/>
    </row>
    <row r="903" spans="67:67" x14ac:dyDescent="0.25">
      <c r="BO903"/>
    </row>
    <row r="904" spans="67:67" x14ac:dyDescent="0.25">
      <c r="BO904"/>
    </row>
    <row r="905" spans="67:67" x14ac:dyDescent="0.25">
      <c r="BO905"/>
    </row>
    <row r="906" spans="67:67" x14ac:dyDescent="0.25">
      <c r="BO906"/>
    </row>
    <row r="907" spans="67:67" x14ac:dyDescent="0.25">
      <c r="BO907"/>
    </row>
    <row r="908" spans="67:67" x14ac:dyDescent="0.25">
      <c r="BO908"/>
    </row>
    <row r="909" spans="67:67" x14ac:dyDescent="0.25">
      <c r="BO909"/>
    </row>
    <row r="910" spans="67:67" x14ac:dyDescent="0.25">
      <c r="BO910"/>
    </row>
    <row r="911" spans="67:67" x14ac:dyDescent="0.25">
      <c r="BO911"/>
    </row>
    <row r="912" spans="67:67" x14ac:dyDescent="0.25">
      <c r="BO912"/>
    </row>
    <row r="913" spans="67:67" x14ac:dyDescent="0.25">
      <c r="BO913"/>
    </row>
    <row r="914" spans="67:67" x14ac:dyDescent="0.25">
      <c r="BO914"/>
    </row>
    <row r="915" spans="67:67" x14ac:dyDescent="0.25">
      <c r="BO915"/>
    </row>
    <row r="916" spans="67:67" x14ac:dyDescent="0.25">
      <c r="BO916"/>
    </row>
    <row r="917" spans="67:67" x14ac:dyDescent="0.25">
      <c r="BO917"/>
    </row>
    <row r="918" spans="67:67" x14ac:dyDescent="0.25">
      <c r="BO918"/>
    </row>
    <row r="919" spans="67:67" x14ac:dyDescent="0.25">
      <c r="BO919"/>
    </row>
    <row r="920" spans="67:67" x14ac:dyDescent="0.25">
      <c r="BO920"/>
    </row>
    <row r="921" spans="67:67" x14ac:dyDescent="0.25">
      <c r="BO921"/>
    </row>
    <row r="922" spans="67:67" x14ac:dyDescent="0.25">
      <c r="BO922"/>
    </row>
    <row r="923" spans="67:67" x14ac:dyDescent="0.25">
      <c r="BO923"/>
    </row>
    <row r="924" spans="67:67" x14ac:dyDescent="0.25">
      <c r="BO924"/>
    </row>
    <row r="925" spans="67:67" x14ac:dyDescent="0.25">
      <c r="BO925"/>
    </row>
    <row r="926" spans="67:67" x14ac:dyDescent="0.25">
      <c r="BO926"/>
    </row>
    <row r="927" spans="67:67" x14ac:dyDescent="0.25">
      <c r="BO927"/>
    </row>
    <row r="928" spans="67:67" x14ac:dyDescent="0.25">
      <c r="BO928"/>
    </row>
    <row r="929" spans="67:67" x14ac:dyDescent="0.25">
      <c r="BO929"/>
    </row>
    <row r="930" spans="67:67" x14ac:dyDescent="0.25">
      <c r="BO930"/>
    </row>
    <row r="931" spans="67:67" x14ac:dyDescent="0.25">
      <c r="BO931"/>
    </row>
    <row r="932" spans="67:67" x14ac:dyDescent="0.25">
      <c r="BO932"/>
    </row>
    <row r="933" spans="67:67" x14ac:dyDescent="0.25">
      <c r="BO933"/>
    </row>
    <row r="934" spans="67:67" x14ac:dyDescent="0.25">
      <c r="BO934"/>
    </row>
    <row r="935" spans="67:67" x14ac:dyDescent="0.25">
      <c r="BO935"/>
    </row>
    <row r="936" spans="67:67" x14ac:dyDescent="0.25">
      <c r="BO936"/>
    </row>
    <row r="937" spans="67:67" x14ac:dyDescent="0.25">
      <c r="BO937"/>
    </row>
    <row r="938" spans="67:67" x14ac:dyDescent="0.25">
      <c r="BO938"/>
    </row>
    <row r="939" spans="67:67" x14ac:dyDescent="0.25">
      <c r="BO939"/>
    </row>
    <row r="940" spans="67:67" x14ac:dyDescent="0.25">
      <c r="BO940"/>
    </row>
    <row r="941" spans="67:67" x14ac:dyDescent="0.25">
      <c r="BO941"/>
    </row>
    <row r="942" spans="67:67" x14ac:dyDescent="0.25">
      <c r="BO942"/>
    </row>
    <row r="943" spans="67:67" x14ac:dyDescent="0.25">
      <c r="BO943"/>
    </row>
    <row r="944" spans="67:67" x14ac:dyDescent="0.25">
      <c r="BO944"/>
    </row>
    <row r="945" spans="67:67" x14ac:dyDescent="0.25">
      <c r="BO945"/>
    </row>
    <row r="946" spans="67:67" x14ac:dyDescent="0.25">
      <c r="BO946"/>
    </row>
    <row r="947" spans="67:67" x14ac:dyDescent="0.25">
      <c r="BO947"/>
    </row>
    <row r="948" spans="67:67" x14ac:dyDescent="0.25">
      <c r="BO948"/>
    </row>
    <row r="949" spans="67:67" x14ac:dyDescent="0.25">
      <c r="BO949"/>
    </row>
    <row r="950" spans="67:67" x14ac:dyDescent="0.25">
      <c r="BO950"/>
    </row>
    <row r="951" spans="67:67" x14ac:dyDescent="0.25">
      <c r="BO951"/>
    </row>
    <row r="952" spans="67:67" x14ac:dyDescent="0.25">
      <c r="BO952"/>
    </row>
    <row r="953" spans="67:67" x14ac:dyDescent="0.25">
      <c r="BO953"/>
    </row>
    <row r="954" spans="67:67" x14ac:dyDescent="0.25">
      <c r="BO954"/>
    </row>
    <row r="955" spans="67:67" x14ac:dyDescent="0.25">
      <c r="BO955"/>
    </row>
    <row r="956" spans="67:67" x14ac:dyDescent="0.25">
      <c r="BO956"/>
    </row>
    <row r="957" spans="67:67" x14ac:dyDescent="0.25">
      <c r="BO957"/>
    </row>
    <row r="958" spans="67:67" x14ac:dyDescent="0.25">
      <c r="BO958"/>
    </row>
    <row r="959" spans="67:67" x14ac:dyDescent="0.25">
      <c r="BO959"/>
    </row>
    <row r="960" spans="67:67" x14ac:dyDescent="0.25">
      <c r="BO960"/>
    </row>
    <row r="961" spans="67:67" x14ac:dyDescent="0.25">
      <c r="BO961"/>
    </row>
    <row r="962" spans="67:67" x14ac:dyDescent="0.25">
      <c r="BO962"/>
    </row>
    <row r="963" spans="67:67" x14ac:dyDescent="0.25">
      <c r="BO963"/>
    </row>
    <row r="964" spans="67:67" x14ac:dyDescent="0.25">
      <c r="BO964"/>
    </row>
    <row r="965" spans="67:67" x14ac:dyDescent="0.25">
      <c r="BO965"/>
    </row>
    <row r="966" spans="67:67" x14ac:dyDescent="0.25">
      <c r="BO966"/>
    </row>
    <row r="967" spans="67:67" x14ac:dyDescent="0.25">
      <c r="BO967"/>
    </row>
    <row r="968" spans="67:67" x14ac:dyDescent="0.25">
      <c r="BO968"/>
    </row>
    <row r="969" spans="67:67" x14ac:dyDescent="0.25">
      <c r="BO969"/>
    </row>
    <row r="970" spans="67:67" x14ac:dyDescent="0.25">
      <c r="BO970"/>
    </row>
    <row r="971" spans="67:67" x14ac:dyDescent="0.25">
      <c r="BO971"/>
    </row>
    <row r="972" spans="67:67" x14ac:dyDescent="0.25">
      <c r="BO972"/>
    </row>
    <row r="973" spans="67:67" x14ac:dyDescent="0.25">
      <c r="BO973"/>
    </row>
    <row r="974" spans="67:67" x14ac:dyDescent="0.25">
      <c r="BO974"/>
    </row>
    <row r="975" spans="67:67" x14ac:dyDescent="0.25">
      <c r="BO975"/>
    </row>
    <row r="976" spans="67:67" x14ac:dyDescent="0.25">
      <c r="BO976"/>
    </row>
    <row r="977" spans="67:67" x14ac:dyDescent="0.25">
      <c r="BO977"/>
    </row>
    <row r="978" spans="67:67" x14ac:dyDescent="0.25">
      <c r="BO978"/>
    </row>
    <row r="979" spans="67:67" x14ac:dyDescent="0.25">
      <c r="BO979"/>
    </row>
    <row r="980" spans="67:67" x14ac:dyDescent="0.25">
      <c r="BO980"/>
    </row>
    <row r="981" spans="67:67" x14ac:dyDescent="0.25">
      <c r="BO981"/>
    </row>
    <row r="982" spans="67:67" x14ac:dyDescent="0.25">
      <c r="BO982"/>
    </row>
    <row r="983" spans="67:67" x14ac:dyDescent="0.25">
      <c r="BO983"/>
    </row>
    <row r="984" spans="67:67" x14ac:dyDescent="0.25">
      <c r="BO984"/>
    </row>
    <row r="985" spans="67:67" x14ac:dyDescent="0.25">
      <c r="BO985"/>
    </row>
    <row r="986" spans="67:67" x14ac:dyDescent="0.25">
      <c r="BO986"/>
    </row>
    <row r="987" spans="67:67" x14ac:dyDescent="0.25">
      <c r="BO987"/>
    </row>
    <row r="988" spans="67:67" x14ac:dyDescent="0.25">
      <c r="BO988"/>
    </row>
    <row r="989" spans="67:67" x14ac:dyDescent="0.25">
      <c r="BO989"/>
    </row>
    <row r="990" spans="67:67" x14ac:dyDescent="0.25">
      <c r="BO990"/>
    </row>
    <row r="991" spans="67:67" x14ac:dyDescent="0.25">
      <c r="BO991"/>
    </row>
    <row r="992" spans="67:67" x14ac:dyDescent="0.25">
      <c r="BO992"/>
    </row>
    <row r="993" spans="67:67" x14ac:dyDescent="0.25">
      <c r="BO993"/>
    </row>
    <row r="994" spans="67:67" x14ac:dyDescent="0.25">
      <c r="BO994"/>
    </row>
    <row r="995" spans="67:67" x14ac:dyDescent="0.25">
      <c r="BO995"/>
    </row>
    <row r="996" spans="67:67" x14ac:dyDescent="0.25">
      <c r="BO996"/>
    </row>
    <row r="997" spans="67:67" x14ac:dyDescent="0.25">
      <c r="BO997"/>
    </row>
    <row r="998" spans="67:67" x14ac:dyDescent="0.25">
      <c r="BO998"/>
    </row>
    <row r="999" spans="67:67" x14ac:dyDescent="0.25">
      <c r="BO999"/>
    </row>
    <row r="1000" spans="67:67" x14ac:dyDescent="0.25">
      <c r="BO1000"/>
    </row>
    <row r="1001" spans="67:67" x14ac:dyDescent="0.25">
      <c r="BO1001"/>
    </row>
    <row r="1002" spans="67:67" x14ac:dyDescent="0.25">
      <c r="BO1002"/>
    </row>
    <row r="1003" spans="67:67" x14ac:dyDescent="0.25">
      <c r="BO1003"/>
    </row>
    <row r="1004" spans="67:67" x14ac:dyDescent="0.25">
      <c r="BO1004"/>
    </row>
    <row r="1005" spans="67:67" x14ac:dyDescent="0.25">
      <c r="BO1005"/>
    </row>
    <row r="1006" spans="67:67" x14ac:dyDescent="0.25">
      <c r="BO1006"/>
    </row>
    <row r="1007" spans="67:67" x14ac:dyDescent="0.25">
      <c r="BO1007"/>
    </row>
    <row r="1008" spans="67:67" x14ac:dyDescent="0.25">
      <c r="BO1008"/>
    </row>
    <row r="1009" spans="67:67" x14ac:dyDescent="0.25">
      <c r="BO1009"/>
    </row>
    <row r="1010" spans="67:67" x14ac:dyDescent="0.25">
      <c r="BO1010"/>
    </row>
    <row r="1011" spans="67:67" x14ac:dyDescent="0.25">
      <c r="BO1011"/>
    </row>
    <row r="1012" spans="67:67" x14ac:dyDescent="0.25">
      <c r="BO1012"/>
    </row>
    <row r="1013" spans="67:67" x14ac:dyDescent="0.25">
      <c r="BO1013"/>
    </row>
    <row r="1014" spans="67:67" x14ac:dyDescent="0.25">
      <c r="BO1014"/>
    </row>
    <row r="1015" spans="67:67" x14ac:dyDescent="0.25">
      <c r="BO1015"/>
    </row>
    <row r="1016" spans="67:67" x14ac:dyDescent="0.25">
      <c r="BO1016"/>
    </row>
    <row r="1017" spans="67:67" x14ac:dyDescent="0.25">
      <c r="BO1017"/>
    </row>
    <row r="1018" spans="67:67" x14ac:dyDescent="0.25">
      <c r="BO1018"/>
    </row>
    <row r="1019" spans="67:67" x14ac:dyDescent="0.25">
      <c r="BO1019"/>
    </row>
    <row r="1020" spans="67:67" x14ac:dyDescent="0.25">
      <c r="BO1020"/>
    </row>
    <row r="1021" spans="67:67" x14ac:dyDescent="0.25">
      <c r="BO1021"/>
    </row>
    <row r="1022" spans="67:67" x14ac:dyDescent="0.25">
      <c r="BO1022"/>
    </row>
    <row r="1023" spans="67:67" x14ac:dyDescent="0.25">
      <c r="BO1023"/>
    </row>
    <row r="1024" spans="67:67" x14ac:dyDescent="0.25">
      <c r="BO1024"/>
    </row>
    <row r="1025" spans="67:67" x14ac:dyDescent="0.25">
      <c r="BO1025"/>
    </row>
    <row r="1026" spans="67:67" x14ac:dyDescent="0.25">
      <c r="BO1026"/>
    </row>
    <row r="1027" spans="67:67" x14ac:dyDescent="0.25">
      <c r="BO1027"/>
    </row>
    <row r="1028" spans="67:67" x14ac:dyDescent="0.25">
      <c r="BO1028"/>
    </row>
    <row r="1029" spans="67:67" x14ac:dyDescent="0.25">
      <c r="BO1029"/>
    </row>
    <row r="1030" spans="67:67" x14ac:dyDescent="0.25">
      <c r="BO1030"/>
    </row>
    <row r="1031" spans="67:67" x14ac:dyDescent="0.25">
      <c r="BO1031"/>
    </row>
    <row r="1032" spans="67:67" x14ac:dyDescent="0.25">
      <c r="BO1032"/>
    </row>
    <row r="1033" spans="67:67" x14ac:dyDescent="0.25">
      <c r="BO1033"/>
    </row>
    <row r="1034" spans="67:67" x14ac:dyDescent="0.25">
      <c r="BO1034"/>
    </row>
    <row r="1035" spans="67:67" x14ac:dyDescent="0.25">
      <c r="BO1035"/>
    </row>
    <row r="1036" spans="67:67" x14ac:dyDescent="0.25">
      <c r="BO1036"/>
    </row>
    <row r="1037" spans="67:67" x14ac:dyDescent="0.25">
      <c r="BO1037"/>
    </row>
    <row r="1038" spans="67:67" x14ac:dyDescent="0.25">
      <c r="BO1038"/>
    </row>
    <row r="1039" spans="67:67" x14ac:dyDescent="0.25">
      <c r="BO1039"/>
    </row>
    <row r="1040" spans="67:67" x14ac:dyDescent="0.25">
      <c r="BO1040"/>
    </row>
    <row r="1041" spans="67:67" x14ac:dyDescent="0.25">
      <c r="BO1041"/>
    </row>
    <row r="1042" spans="67:67" x14ac:dyDescent="0.25">
      <c r="BO1042"/>
    </row>
    <row r="1043" spans="67:67" x14ac:dyDescent="0.25">
      <c r="BO1043"/>
    </row>
    <row r="1044" spans="67:67" x14ac:dyDescent="0.25">
      <c r="BO1044"/>
    </row>
    <row r="1045" spans="67:67" x14ac:dyDescent="0.25">
      <c r="BO1045"/>
    </row>
    <row r="1046" spans="67:67" x14ac:dyDescent="0.25">
      <c r="BO1046"/>
    </row>
    <row r="1047" spans="67:67" x14ac:dyDescent="0.25">
      <c r="BO1047"/>
    </row>
    <row r="1048" spans="67:67" x14ac:dyDescent="0.25">
      <c r="BO1048"/>
    </row>
    <row r="1049" spans="67:67" x14ac:dyDescent="0.25">
      <c r="BO1049"/>
    </row>
    <row r="1050" spans="67:67" x14ac:dyDescent="0.25">
      <c r="BO1050"/>
    </row>
    <row r="1051" spans="67:67" x14ac:dyDescent="0.25">
      <c r="BO1051"/>
    </row>
    <row r="1052" spans="67:67" x14ac:dyDescent="0.25">
      <c r="BO1052"/>
    </row>
    <row r="1053" spans="67:67" x14ac:dyDescent="0.25">
      <c r="BO1053"/>
    </row>
    <row r="1054" spans="67:67" x14ac:dyDescent="0.25">
      <c r="BO1054"/>
    </row>
    <row r="1055" spans="67:67" x14ac:dyDescent="0.25">
      <c r="BO1055"/>
    </row>
    <row r="1056" spans="67:67" x14ac:dyDescent="0.25">
      <c r="BO1056"/>
    </row>
    <row r="1057" spans="67:67" x14ac:dyDescent="0.25">
      <c r="BO1057"/>
    </row>
    <row r="1058" spans="67:67" x14ac:dyDescent="0.25">
      <c r="BO1058"/>
    </row>
    <row r="1059" spans="67:67" x14ac:dyDescent="0.25">
      <c r="BO1059"/>
    </row>
    <row r="1060" spans="67:67" x14ac:dyDescent="0.25">
      <c r="BO1060"/>
    </row>
    <row r="1061" spans="67:67" x14ac:dyDescent="0.25">
      <c r="BO1061"/>
    </row>
    <row r="1062" spans="67:67" x14ac:dyDescent="0.25">
      <c r="BO1062"/>
    </row>
    <row r="1063" spans="67:67" x14ac:dyDescent="0.25">
      <c r="BO1063"/>
    </row>
    <row r="1064" spans="67:67" x14ac:dyDescent="0.25">
      <c r="BO1064"/>
    </row>
    <row r="1065" spans="67:67" x14ac:dyDescent="0.25">
      <c r="BO1065"/>
    </row>
    <row r="1066" spans="67:67" x14ac:dyDescent="0.25">
      <c r="BO1066"/>
    </row>
    <row r="1067" spans="67:67" x14ac:dyDescent="0.25">
      <c r="BO1067"/>
    </row>
    <row r="1068" spans="67:67" x14ac:dyDescent="0.25">
      <c r="BO1068"/>
    </row>
    <row r="1069" spans="67:67" x14ac:dyDescent="0.25">
      <c r="BO1069"/>
    </row>
    <row r="1070" spans="67:67" x14ac:dyDescent="0.25">
      <c r="BO1070"/>
    </row>
    <row r="1071" spans="67:67" x14ac:dyDescent="0.25">
      <c r="BO1071"/>
    </row>
    <row r="1072" spans="67:67" x14ac:dyDescent="0.25">
      <c r="BO1072"/>
    </row>
    <row r="1073" spans="67:67" x14ac:dyDescent="0.25">
      <c r="BO1073"/>
    </row>
    <row r="1074" spans="67:67" x14ac:dyDescent="0.25">
      <c r="BO1074"/>
    </row>
    <row r="1075" spans="67:67" x14ac:dyDescent="0.25">
      <c r="BO1075"/>
    </row>
    <row r="1076" spans="67:67" x14ac:dyDescent="0.25">
      <c r="BO1076"/>
    </row>
    <row r="1077" spans="67:67" x14ac:dyDescent="0.25">
      <c r="BO1077"/>
    </row>
    <row r="1078" spans="67:67" x14ac:dyDescent="0.25">
      <c r="BO1078"/>
    </row>
    <row r="1079" spans="67:67" x14ac:dyDescent="0.25">
      <c r="BO1079"/>
    </row>
    <row r="1080" spans="67:67" x14ac:dyDescent="0.25">
      <c r="BO1080"/>
    </row>
    <row r="1081" spans="67:67" x14ac:dyDescent="0.25">
      <c r="BO1081"/>
    </row>
    <row r="1082" spans="67:67" x14ac:dyDescent="0.25">
      <c r="BO1082"/>
    </row>
    <row r="1083" spans="67:67" x14ac:dyDescent="0.25">
      <c r="BO1083"/>
    </row>
    <row r="1084" spans="67:67" x14ac:dyDescent="0.25">
      <c r="BO1084"/>
    </row>
    <row r="1085" spans="67:67" x14ac:dyDescent="0.25">
      <c r="BO1085"/>
    </row>
    <row r="1086" spans="67:67" x14ac:dyDescent="0.25">
      <c r="BO1086"/>
    </row>
    <row r="1087" spans="67:67" x14ac:dyDescent="0.25">
      <c r="BO1087"/>
    </row>
    <row r="1088" spans="67:67" x14ac:dyDescent="0.25">
      <c r="BO1088"/>
    </row>
    <row r="1089" spans="67:67" x14ac:dyDescent="0.25">
      <c r="BO1089"/>
    </row>
    <row r="1090" spans="67:67" x14ac:dyDescent="0.25">
      <c r="BO1090"/>
    </row>
    <row r="1091" spans="67:67" x14ac:dyDescent="0.25">
      <c r="BO1091"/>
    </row>
    <row r="1092" spans="67:67" x14ac:dyDescent="0.25">
      <c r="BO1092"/>
    </row>
    <row r="1093" spans="67:67" x14ac:dyDescent="0.25">
      <c r="BO1093"/>
    </row>
    <row r="1094" spans="67:67" x14ac:dyDescent="0.25">
      <c r="BO1094"/>
    </row>
    <row r="1095" spans="67:67" x14ac:dyDescent="0.25">
      <c r="BO1095"/>
    </row>
    <row r="1096" spans="67:67" x14ac:dyDescent="0.25">
      <c r="BO1096"/>
    </row>
    <row r="1097" spans="67:67" x14ac:dyDescent="0.25">
      <c r="BO1097"/>
    </row>
    <row r="1098" spans="67:67" x14ac:dyDescent="0.25">
      <c r="BO1098"/>
    </row>
    <row r="1099" spans="67:67" x14ac:dyDescent="0.25">
      <c r="BO1099"/>
    </row>
    <row r="1100" spans="67:67" x14ac:dyDescent="0.25">
      <c r="BO1100"/>
    </row>
    <row r="1101" spans="67:67" x14ac:dyDescent="0.25">
      <c r="BO1101"/>
    </row>
    <row r="1102" spans="67:67" x14ac:dyDescent="0.25">
      <c r="BO1102"/>
    </row>
    <row r="1103" spans="67:67" x14ac:dyDescent="0.25">
      <c r="BO1103"/>
    </row>
    <row r="1104" spans="67:67" x14ac:dyDescent="0.25">
      <c r="BO1104"/>
    </row>
    <row r="1105" spans="67:67" x14ac:dyDescent="0.25">
      <c r="BO1105"/>
    </row>
    <row r="1106" spans="67:67" x14ac:dyDescent="0.25">
      <c r="BO1106"/>
    </row>
    <row r="1107" spans="67:67" x14ac:dyDescent="0.25">
      <c r="BO1107"/>
    </row>
    <row r="1108" spans="67:67" x14ac:dyDescent="0.25">
      <c r="BO1108"/>
    </row>
    <row r="1109" spans="67:67" x14ac:dyDescent="0.25">
      <c r="BO1109"/>
    </row>
    <row r="1110" spans="67:67" x14ac:dyDescent="0.25">
      <c r="BO1110"/>
    </row>
    <row r="1111" spans="67:67" x14ac:dyDescent="0.25">
      <c r="BO1111"/>
    </row>
    <row r="1112" spans="67:67" x14ac:dyDescent="0.25">
      <c r="BO1112"/>
    </row>
    <row r="1113" spans="67:67" x14ac:dyDescent="0.25">
      <c r="BO1113"/>
    </row>
    <row r="1114" spans="67:67" x14ac:dyDescent="0.25">
      <c r="BO1114"/>
    </row>
    <row r="1115" spans="67:67" x14ac:dyDescent="0.25">
      <c r="BO1115"/>
    </row>
    <row r="1116" spans="67:67" x14ac:dyDescent="0.25">
      <c r="BO1116"/>
    </row>
    <row r="1117" spans="67:67" x14ac:dyDescent="0.25">
      <c r="BO1117"/>
    </row>
    <row r="1118" spans="67:67" x14ac:dyDescent="0.25">
      <c r="BO1118"/>
    </row>
    <row r="1119" spans="67:67" x14ac:dyDescent="0.25">
      <c r="BO1119"/>
    </row>
    <row r="1120" spans="67:67" x14ac:dyDescent="0.25">
      <c r="BO1120"/>
    </row>
    <row r="1121" spans="67:67" x14ac:dyDescent="0.25">
      <c r="BO1121"/>
    </row>
    <row r="1122" spans="67:67" x14ac:dyDescent="0.25">
      <c r="BO1122"/>
    </row>
    <row r="1123" spans="67:67" x14ac:dyDescent="0.25">
      <c r="BO1123"/>
    </row>
    <row r="1124" spans="67:67" x14ac:dyDescent="0.25">
      <c r="BO1124"/>
    </row>
    <row r="1125" spans="67:67" x14ac:dyDescent="0.25">
      <c r="BO1125"/>
    </row>
    <row r="1126" spans="67:67" x14ac:dyDescent="0.25">
      <c r="BO1126"/>
    </row>
    <row r="1127" spans="67:67" x14ac:dyDescent="0.25">
      <c r="BO1127"/>
    </row>
    <row r="1128" spans="67:67" x14ac:dyDescent="0.25">
      <c r="BO1128"/>
    </row>
    <row r="1129" spans="67:67" x14ac:dyDescent="0.25">
      <c r="BO1129"/>
    </row>
    <row r="1130" spans="67:67" x14ac:dyDescent="0.25">
      <c r="BO1130"/>
    </row>
    <row r="1131" spans="67:67" x14ac:dyDescent="0.25">
      <c r="BO1131"/>
    </row>
    <row r="1132" spans="67:67" x14ac:dyDescent="0.25">
      <c r="BO1132"/>
    </row>
    <row r="1133" spans="67:67" x14ac:dyDescent="0.25">
      <c r="BO1133"/>
    </row>
    <row r="1134" spans="67:67" x14ac:dyDescent="0.25">
      <c r="BO1134"/>
    </row>
    <row r="1135" spans="67:67" x14ac:dyDescent="0.25">
      <c r="BO1135"/>
    </row>
    <row r="1136" spans="67:67" x14ac:dyDescent="0.25">
      <c r="BO1136"/>
    </row>
    <row r="1137" spans="67:67" x14ac:dyDescent="0.25">
      <c r="BO1137"/>
    </row>
  </sheetData>
  <sheetProtection algorithmName="SHA-512" hashValue="F3Yvd0Amf82aodT/UT3Yy7Q5ORVqjhJQOqTnrjE5PuC61N5uOqGycOFL6dq44/ekcSN3rNOv09v22IghvG2enQ==" saltValue="0wNRhMyVFHe3LPVx3g5zYA==" spinCount="100000" sheet="1" objects="1" selectLockedCells="1" autoFilter="0" pivotTables="0"/>
  <mergeCells count="88">
    <mergeCell ref="E31:F31"/>
    <mergeCell ref="M43:M44"/>
    <mergeCell ref="D35:D40"/>
    <mergeCell ref="E39:F39"/>
    <mergeCell ref="E40:F40"/>
    <mergeCell ref="G43:G44"/>
    <mergeCell ref="H43:H44"/>
    <mergeCell ref="J43:J44"/>
    <mergeCell ref="K43:K44"/>
    <mergeCell ref="L43:L44"/>
    <mergeCell ref="I41:I44"/>
    <mergeCell ref="E52:F52"/>
    <mergeCell ref="H33:H34"/>
    <mergeCell ref="H37:H38"/>
    <mergeCell ref="H35:H36"/>
    <mergeCell ref="N35:N36"/>
    <mergeCell ref="E51:F51"/>
    <mergeCell ref="E50:F50"/>
    <mergeCell ref="E48:F49"/>
    <mergeCell ref="E46:F46"/>
    <mergeCell ref="E35:F38"/>
    <mergeCell ref="E41:F44"/>
    <mergeCell ref="E47:F47"/>
    <mergeCell ref="N45:O45"/>
    <mergeCell ref="N46:O46"/>
    <mergeCell ref="N48:O48"/>
    <mergeCell ref="N49:O49"/>
    <mergeCell ref="P35:P36"/>
    <mergeCell ref="N39:N40"/>
    <mergeCell ref="M33:M34"/>
    <mergeCell ref="M35:M36"/>
    <mergeCell ref="M37:M38"/>
    <mergeCell ref="M39:M40"/>
    <mergeCell ref="N37:N38"/>
    <mergeCell ref="P37:P38"/>
    <mergeCell ref="P39:P40"/>
    <mergeCell ref="O33:O34"/>
    <mergeCell ref="O35:O36"/>
    <mergeCell ref="O37:O38"/>
    <mergeCell ref="O39:O40"/>
    <mergeCell ref="E57:F57"/>
    <mergeCell ref="E56:F56"/>
    <mergeCell ref="E55:F55"/>
    <mergeCell ref="E54:F54"/>
    <mergeCell ref="E53:F53"/>
    <mergeCell ref="C23:C25"/>
    <mergeCell ref="C53:C57"/>
    <mergeCell ref="C26:C46"/>
    <mergeCell ref="D56:D57"/>
    <mergeCell ref="D26:D30"/>
    <mergeCell ref="D45:D46"/>
    <mergeCell ref="D48:D49"/>
    <mergeCell ref="D53:D55"/>
    <mergeCell ref="D33:D34"/>
    <mergeCell ref="D41:D44"/>
    <mergeCell ref="C47:C52"/>
    <mergeCell ref="Q22:Q57"/>
    <mergeCell ref="E30:F30"/>
    <mergeCell ref="E29:F29"/>
    <mergeCell ref="E28:F28"/>
    <mergeCell ref="E45:F45"/>
    <mergeCell ref="E33:F34"/>
    <mergeCell ref="E32:F32"/>
    <mergeCell ref="E22:F22"/>
    <mergeCell ref="E23:F23"/>
    <mergeCell ref="E24:F24"/>
    <mergeCell ref="E26:F27"/>
    <mergeCell ref="E25:F25"/>
    <mergeCell ref="I52:P52"/>
    <mergeCell ref="N44:P44"/>
    <mergeCell ref="N33:N34"/>
    <mergeCell ref="P33:P34"/>
    <mergeCell ref="N23:O23"/>
    <mergeCell ref="N24:O24"/>
    <mergeCell ref="N25:O25"/>
    <mergeCell ref="N26:O26"/>
    <mergeCell ref="N27:O27"/>
    <mergeCell ref="N56:O56"/>
    <mergeCell ref="N57:O57"/>
    <mergeCell ref="N28:O28"/>
    <mergeCell ref="N29:O29"/>
    <mergeCell ref="N30:O30"/>
    <mergeCell ref="N31:O31"/>
    <mergeCell ref="N32:O32"/>
    <mergeCell ref="I50:O50"/>
    <mergeCell ref="I51:O51"/>
    <mergeCell ref="N53:O53"/>
    <mergeCell ref="N54:O54"/>
  </mergeCells>
  <dataValidations count="5">
    <dataValidation operator="notEqual" allowBlank="1" showInputMessage="1" showErrorMessage="1" sqref="I31:I32 J23:K49 M41:M42 J53:K57" xr:uid="{0922A651-4F0B-4183-A52A-C27DF000A5DA}"/>
    <dataValidation type="whole" allowBlank="1" showInputMessage="1" showErrorMessage="1" sqref="P23:P43 N45:N47 O47 P45:P49 O37 O33 O41:O43 O39 O35 N23:N40 N43" xr:uid="{EF634E77-814F-4029-8271-E28559C1B375}">
      <formula1>1</formula1>
      <formula2>1E+22</formula2>
    </dataValidation>
    <dataValidation type="whole" allowBlank="1" showInputMessage="1" showErrorMessage="1" sqref="O55 P53:P57 N55:N57" xr:uid="{7B36D5D0-FE5E-4C3E-9260-BAE3F8C1D8A6}">
      <formula1>1</formula1>
      <formula2>1E+21</formula2>
    </dataValidation>
    <dataValidation type="whole" allowBlank="1" showInputMessage="1" showErrorMessage="1" sqref="N48:N49" xr:uid="{D6DBE198-567D-41F1-9113-6DCD1D08461B}">
      <formula1>1</formula1>
      <formula2>10000000000000</formula2>
    </dataValidation>
    <dataValidation type="whole" allowBlank="1" showInputMessage="1" showErrorMessage="1" sqref="N41:N42" xr:uid="{657D3FC8-4954-4B9A-AFB7-1434A6CBB535}">
      <formula1>1</formula1>
      <formula2>1E+23</formula2>
    </dataValidation>
  </dataValidations>
  <hyperlinks>
    <hyperlink ref="P50" r:id="rId7" xr:uid="{3C9A9367-8B0B-48C3-99D2-1F6CD2561E47}"/>
    <hyperlink ref="P51" r:id="rId8" xr:uid="{FCAC96A3-1922-44A3-B679-9D08A3346C13}"/>
  </hyperlinks>
  <pageMargins left="0.70866141732283472" right="0.70866141732283472" top="0.74803149606299213" bottom="0.74803149606299213" header="0.31496062992125984" footer="0.31496062992125984"/>
  <pageSetup scale="32" fitToHeight="0" orientation="portrait" r:id="rId9"/>
  <ignoredErrors>
    <ignoredError sqref="N23:O25 M23:M25 P23:P25 M26:P26 N28:P28 N27:P27 N29:P29 N30:P30 M31:N31 P31:P32 M32:N32 J33:K33 M33:N34 O33:P34 J35:K35 M35:P35 J37:K37 M37:N38 O37:P38 J39 K40 K39 M39:P39 J41:P42 J43:P43 M45:P45 M46:P46 J47:K47 M48 N48:P48 J49:P49 M53:P53 K54 M54:P54 K55 M55 P55 M56:O56 M57:P57 M40:P40 J44:M44 O44:P44" unlockedFormula="1"/>
    <ignoredError sqref="L37:L38" formula="1"/>
    <ignoredError sqref="M27:M30 L47:P47 L55 L39:L40" formula="1" unlockedFormula="1"/>
  </ignoredErrors>
  <drawing r:id="rId10"/>
  <legacyDrawing r:id="rId11"/>
  <extLst>
    <ext xmlns:x14="http://schemas.microsoft.com/office/spreadsheetml/2009/9/main" uri="{A8765BA9-456A-4dab-B4F3-ACF838C121DE}">
      <x14:slicerList>
        <x14:slicer r:id="rId12"/>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8C1FB-FDC6-4491-89BA-28BCDCAD0387}">
  <sheetPr>
    <tabColor rgb="FF504F4E"/>
  </sheetPr>
  <dimension ref="A1:CF75"/>
  <sheetViews>
    <sheetView topLeftCell="C7" zoomScale="80" zoomScaleNormal="80" zoomScaleSheetLayoutView="55" zoomScalePageLayoutView="70" workbookViewId="0">
      <selection activeCell="J22" sqref="J22"/>
    </sheetView>
  </sheetViews>
  <sheetFormatPr baseColWidth="10" defaultColWidth="11.42578125" defaultRowHeight="15" x14ac:dyDescent="0.25"/>
  <cols>
    <col min="1" max="1" width="2.7109375" style="4" customWidth="1"/>
    <col min="2" max="2" width="2.140625" style="4" customWidth="1"/>
    <col min="3" max="3" width="18.28515625" style="4" customWidth="1"/>
    <col min="4" max="4" width="20.42578125" style="4" customWidth="1"/>
    <col min="5" max="5" width="25.85546875" style="4" bestFit="1" customWidth="1"/>
    <col min="6" max="6" width="15.7109375" style="4" customWidth="1"/>
    <col min="7" max="7" width="32.7109375" style="4" customWidth="1"/>
    <col min="8" max="8" width="20.85546875" style="4" customWidth="1"/>
    <col min="9" max="9" width="18.7109375" style="4" customWidth="1"/>
    <col min="10" max="10" width="17.28515625" style="4" customWidth="1"/>
    <col min="11" max="11" width="12.140625" style="4" customWidth="1"/>
    <col min="12" max="12" width="19.140625" style="4" customWidth="1"/>
    <col min="13" max="13" width="16.42578125" style="4" customWidth="1"/>
    <col min="14" max="14" width="17.85546875" style="4" customWidth="1"/>
    <col min="15" max="15" width="17.5703125" style="4" customWidth="1"/>
    <col min="16" max="16" width="16.140625" style="4" customWidth="1"/>
    <col min="17" max="17" width="1.85546875" style="4" customWidth="1"/>
    <col min="18" max="18" width="4.28515625" style="4" customWidth="1"/>
    <col min="19" max="19" width="12.28515625" style="11" customWidth="1"/>
    <col min="20" max="24" width="11.42578125" style="33"/>
    <col min="25" max="34" width="11.42578125" style="4"/>
    <col min="35" max="35" width="34.7109375" style="4" bestFit="1" customWidth="1"/>
    <col min="36" max="36" width="39.85546875" style="4" bestFit="1" customWidth="1"/>
    <col min="37" max="37" width="14.85546875" style="4" bestFit="1" customWidth="1"/>
    <col min="38" max="38" width="27.42578125" style="4" bestFit="1" customWidth="1"/>
    <col min="39" max="39" width="30.7109375" style="4" bestFit="1" customWidth="1"/>
    <col min="40" max="40" width="39.7109375" style="4" bestFit="1" customWidth="1"/>
    <col min="41" max="41" width="31.42578125" style="4" bestFit="1" customWidth="1"/>
    <col min="42" max="43" width="27.7109375" style="4" bestFit="1" customWidth="1"/>
    <col min="44" max="44" width="36.7109375" style="4" bestFit="1" customWidth="1"/>
    <col min="45" max="45" width="28.5703125" style="4" bestFit="1" customWidth="1"/>
    <col min="46" max="46" width="24.7109375" style="4" bestFit="1" customWidth="1"/>
    <col min="47" max="47" width="26.7109375" style="4" bestFit="1" customWidth="1"/>
    <col min="48" max="48" width="35.7109375" style="4" bestFit="1" customWidth="1"/>
    <col min="49" max="49" width="27.7109375" style="4" bestFit="1" customWidth="1"/>
    <col min="50" max="50" width="23.85546875" style="4" bestFit="1" customWidth="1"/>
    <col min="51" max="51" width="27.140625" style="4" bestFit="1" customWidth="1"/>
    <col min="52" max="52" width="36.140625" style="4" bestFit="1" customWidth="1"/>
    <col min="53" max="53" width="28" style="4" bestFit="1" customWidth="1"/>
    <col min="54" max="54" width="24.140625" style="4" bestFit="1" customWidth="1"/>
    <col min="55" max="55" width="25.5703125" style="4" bestFit="1" customWidth="1"/>
    <col min="56" max="56" width="34.7109375" style="4" bestFit="1" customWidth="1"/>
    <col min="57" max="57" width="26.28515625" style="4" bestFit="1" customWidth="1"/>
    <col min="58" max="58" width="22.7109375" style="4" bestFit="1" customWidth="1"/>
    <col min="59" max="59" width="27.42578125" style="4" bestFit="1" customWidth="1"/>
    <col min="60" max="60" width="36.42578125" style="4" bestFit="1" customWidth="1"/>
    <col min="61" max="61" width="28.28515625" style="4" bestFit="1" customWidth="1"/>
    <col min="62" max="62" width="24.5703125" style="4" bestFit="1" customWidth="1"/>
    <col min="63" max="63" width="18.28515625" style="4" bestFit="1" customWidth="1"/>
    <col min="64" max="64" width="35.42578125" style="4" bestFit="1" customWidth="1"/>
    <col min="65" max="68" width="11.42578125" style="4"/>
    <col min="69" max="69" width="12.5703125" style="4" bestFit="1" customWidth="1"/>
    <col min="70" max="16384" width="11.42578125" style="4"/>
  </cols>
  <sheetData>
    <row r="1" spans="1:84" ht="9" customHeight="1" x14ac:dyDescent="0.25">
      <c r="B1" s="21"/>
      <c r="C1" s="18"/>
      <c r="D1" s="18"/>
      <c r="E1" s="18"/>
      <c r="F1" s="18"/>
      <c r="G1" s="18"/>
      <c r="H1" s="18"/>
      <c r="I1" s="18"/>
      <c r="J1" s="18"/>
      <c r="K1" s="18"/>
      <c r="L1" s="18"/>
      <c r="M1" s="18"/>
      <c r="N1" s="18"/>
      <c r="O1" s="18"/>
      <c r="P1" s="18"/>
      <c r="Q1" s="42"/>
      <c r="W1" s="38"/>
      <c r="X1" s="4"/>
    </row>
    <row r="2" spans="1:84" x14ac:dyDescent="0.25">
      <c r="B2" s="17"/>
      <c r="D2" s="5"/>
      <c r="E2" s="5"/>
      <c r="F2" s="5"/>
      <c r="G2" s="5"/>
      <c r="H2" s="5"/>
      <c r="I2" s="5"/>
      <c r="J2" s="5"/>
      <c r="K2" s="5"/>
      <c r="L2" s="5"/>
      <c r="M2" s="5"/>
      <c r="N2" s="5"/>
      <c r="O2" s="5"/>
      <c r="P2" s="5"/>
      <c r="Q2" s="19"/>
      <c r="W2" s="38"/>
      <c r="X2" s="4"/>
    </row>
    <row r="3" spans="1:84" x14ac:dyDescent="0.25">
      <c r="B3" s="17"/>
      <c r="D3" s="5"/>
      <c r="E3" s="5"/>
      <c r="F3" s="5"/>
      <c r="G3" s="5"/>
      <c r="H3" s="5"/>
      <c r="I3" s="5"/>
      <c r="J3" s="5"/>
      <c r="K3" s="5"/>
      <c r="L3" s="5"/>
      <c r="M3" s="5"/>
      <c r="N3" s="5"/>
      <c r="O3" s="5"/>
      <c r="P3" s="5"/>
      <c r="Q3" s="19"/>
      <c r="W3" s="38"/>
      <c r="X3" s="4"/>
    </row>
    <row r="4" spans="1:84" x14ac:dyDescent="0.25">
      <c r="B4" s="17"/>
      <c r="D4" s="5"/>
      <c r="E4" s="5"/>
      <c r="F4" s="5"/>
      <c r="G4" s="5"/>
      <c r="H4" s="5"/>
      <c r="I4" s="5"/>
      <c r="J4" s="5"/>
      <c r="K4" s="5"/>
      <c r="L4" s="5"/>
      <c r="M4" s="5"/>
      <c r="N4" s="5"/>
      <c r="O4" s="5"/>
      <c r="P4" s="5"/>
      <c r="Q4" s="19"/>
      <c r="W4" s="38"/>
      <c r="X4" s="4"/>
      <c r="AI4" t="s">
        <v>1092</v>
      </c>
      <c r="AJ4" t="s">
        <v>1093</v>
      </c>
      <c r="AK4" t="s">
        <v>1094</v>
      </c>
      <c r="AL4" t="s">
        <v>1095</v>
      </c>
      <c r="AM4" t="s">
        <v>1096</v>
      </c>
      <c r="AN4" t="s">
        <v>1097</v>
      </c>
      <c r="AO4" t="s">
        <v>1098</v>
      </c>
      <c r="AP4" t="s">
        <v>1099</v>
      </c>
      <c r="AQ4" t="s">
        <v>1100</v>
      </c>
      <c r="AR4" t="s">
        <v>1101</v>
      </c>
      <c r="AS4" t="s">
        <v>1102</v>
      </c>
      <c r="AT4" t="s">
        <v>1103</v>
      </c>
      <c r="AU4" t="s">
        <v>1104</v>
      </c>
      <c r="AV4" t="s">
        <v>1105</v>
      </c>
      <c r="AW4" t="s">
        <v>1106</v>
      </c>
      <c r="AX4" t="s">
        <v>1107</v>
      </c>
      <c r="AY4" t="s">
        <v>1108</v>
      </c>
      <c r="AZ4" t="s">
        <v>1109</v>
      </c>
      <c r="BA4" t="s">
        <v>1110</v>
      </c>
      <c r="BB4" t="s">
        <v>1111</v>
      </c>
      <c r="BC4" t="s">
        <v>1112</v>
      </c>
      <c r="BD4" t="s">
        <v>1113</v>
      </c>
      <c r="BE4" t="s">
        <v>1114</v>
      </c>
      <c r="BF4" t="s">
        <v>1115</v>
      </c>
      <c r="BG4" t="s">
        <v>1116</v>
      </c>
      <c r="BH4" t="s">
        <v>1117</v>
      </c>
      <c r="BI4" t="s">
        <v>1118</v>
      </c>
      <c r="BJ4" t="s">
        <v>1119</v>
      </c>
      <c r="BK4" t="s">
        <v>1120</v>
      </c>
      <c r="BL4" t="s">
        <v>1121</v>
      </c>
      <c r="BM4"/>
      <c r="BO4" s="4" t="s">
        <v>30</v>
      </c>
      <c r="BQ4" s="177" t="s">
        <v>35</v>
      </c>
    </row>
    <row r="5" spans="1:84" x14ac:dyDescent="0.25">
      <c r="B5" s="17"/>
      <c r="D5" s="5"/>
      <c r="E5" s="5"/>
      <c r="F5" s="5"/>
      <c r="G5" s="5"/>
      <c r="H5" s="5"/>
      <c r="I5" s="5"/>
      <c r="J5" s="5"/>
      <c r="K5" s="5"/>
      <c r="L5" s="5"/>
      <c r="M5" s="5"/>
      <c r="N5" s="5"/>
      <c r="O5" s="5"/>
      <c r="P5" s="5"/>
      <c r="Q5" s="19"/>
      <c r="W5" s="38"/>
      <c r="X5" s="4"/>
      <c r="AI5" s="173">
        <v>56103</v>
      </c>
      <c r="AJ5" s="173">
        <v>6835</v>
      </c>
      <c r="AK5" s="173">
        <v>0</v>
      </c>
      <c r="AL5" s="174">
        <v>0.12182949218401869</v>
      </c>
      <c r="AM5" s="173">
        <v>79</v>
      </c>
      <c r="AN5" s="173">
        <v>0</v>
      </c>
      <c r="AO5" s="173">
        <v>0</v>
      </c>
      <c r="AP5" s="173">
        <v>0</v>
      </c>
      <c r="AQ5" s="173">
        <v>62</v>
      </c>
      <c r="AR5" s="173">
        <v>0</v>
      </c>
      <c r="AS5" s="173">
        <v>2</v>
      </c>
      <c r="AT5" s="173">
        <v>0</v>
      </c>
      <c r="AU5" s="173">
        <v>274</v>
      </c>
      <c r="AV5" s="173">
        <v>0</v>
      </c>
      <c r="AW5" s="173">
        <v>0</v>
      </c>
      <c r="AX5" s="173">
        <v>15</v>
      </c>
      <c r="AY5" s="173">
        <v>1689</v>
      </c>
      <c r="AZ5" s="173">
        <v>0</v>
      </c>
      <c r="BA5" s="173">
        <v>15</v>
      </c>
      <c r="BB5" s="173">
        <v>53</v>
      </c>
      <c r="BC5" s="173">
        <v>459</v>
      </c>
      <c r="BD5" s="173">
        <v>0</v>
      </c>
      <c r="BE5" s="173">
        <v>4</v>
      </c>
      <c r="BF5" s="173">
        <v>12</v>
      </c>
      <c r="BG5" s="173">
        <v>438</v>
      </c>
      <c r="BH5" s="173">
        <v>0</v>
      </c>
      <c r="BI5" s="173">
        <v>17</v>
      </c>
      <c r="BJ5" s="173">
        <v>16</v>
      </c>
      <c r="BK5" s="173">
        <v>0</v>
      </c>
      <c r="BL5" s="175">
        <v>2.88</v>
      </c>
      <c r="BM5"/>
      <c r="BN5" s="103"/>
      <c r="BO5" s="176">
        <v>0.12182949218401869</v>
      </c>
      <c r="BQ5" s="177">
        <v>0</v>
      </c>
    </row>
    <row r="6" spans="1:84" x14ac:dyDescent="0.25">
      <c r="B6" s="17"/>
      <c r="D6" s="5"/>
      <c r="E6" s="5"/>
      <c r="F6" s="5"/>
      <c r="G6" s="5"/>
      <c r="H6" s="5"/>
      <c r="I6" s="5"/>
      <c r="J6" s="5"/>
      <c r="K6" s="5"/>
      <c r="L6" s="5"/>
      <c r="M6" s="5"/>
      <c r="N6" s="5"/>
      <c r="O6" s="5"/>
      <c r="P6" s="5"/>
      <c r="Q6" s="19"/>
      <c r="W6" s="38"/>
      <c r="X6" s="4"/>
      <c r="AI6"/>
      <c r="AJ6"/>
      <c r="AK6"/>
      <c r="AL6"/>
      <c r="AM6"/>
      <c r="AN6"/>
      <c r="AO6"/>
      <c r="AP6"/>
      <c r="AQ6"/>
      <c r="AR6"/>
      <c r="AS6"/>
      <c r="AT6"/>
      <c r="AU6"/>
      <c r="AV6"/>
      <c r="AW6"/>
      <c r="AX6"/>
      <c r="AY6"/>
      <c r="AZ6"/>
      <c r="BA6"/>
      <c r="BB6"/>
      <c r="BC6"/>
      <c r="BD6"/>
      <c r="BE6"/>
      <c r="BF6"/>
      <c r="BG6"/>
      <c r="BH6"/>
      <c r="BI6"/>
      <c r="BJ6"/>
      <c r="BK6"/>
      <c r="BL6"/>
      <c r="BM6"/>
      <c r="BN6" s="103"/>
      <c r="BO6"/>
      <c r="BQ6"/>
    </row>
    <row r="7" spans="1:84" x14ac:dyDescent="0.25">
      <c r="B7" s="17"/>
      <c r="D7" s="5"/>
      <c r="E7" s="5"/>
      <c r="F7" s="5"/>
      <c r="G7" s="5"/>
      <c r="H7" s="5"/>
      <c r="I7" s="5"/>
      <c r="J7" s="5"/>
      <c r="K7" s="5"/>
      <c r="L7" s="5"/>
      <c r="M7" s="5"/>
      <c r="N7" s="5"/>
      <c r="O7" s="5"/>
      <c r="P7" s="5"/>
      <c r="Q7" s="19"/>
      <c r="T7" s="70"/>
      <c r="U7" s="70"/>
      <c r="V7" s="70"/>
      <c r="W7" s="123"/>
      <c r="X7" s="4"/>
      <c r="BO7"/>
    </row>
    <row r="8" spans="1:84" x14ac:dyDescent="0.25">
      <c r="B8" s="17"/>
      <c r="E8" s="5"/>
      <c r="F8" s="5"/>
      <c r="G8" s="5"/>
      <c r="H8" s="5"/>
      <c r="I8" s="5"/>
      <c r="J8" s="5"/>
      <c r="K8" s="5"/>
      <c r="L8" s="5"/>
      <c r="M8" s="5"/>
      <c r="N8" s="5"/>
      <c r="O8" s="5"/>
      <c r="Q8" s="19"/>
      <c r="T8" s="70"/>
      <c r="U8" s="70"/>
      <c r="V8" s="70"/>
      <c r="W8" s="123"/>
      <c r="X8" s="4"/>
    </row>
    <row r="9" spans="1:84" x14ac:dyDescent="0.25">
      <c r="B9" s="17"/>
      <c r="E9" s="5"/>
      <c r="F9" s="5"/>
      <c r="G9" s="5"/>
      <c r="H9" s="5"/>
      <c r="I9" s="5"/>
      <c r="J9" s="5"/>
      <c r="K9" s="5"/>
      <c r="L9" s="5"/>
      <c r="M9" s="5"/>
      <c r="N9" s="5"/>
      <c r="O9" s="5"/>
      <c r="Q9" s="19"/>
      <c r="S9" s="8"/>
      <c r="T9" s="4"/>
      <c r="U9" s="4"/>
      <c r="V9" s="4"/>
      <c r="W9" s="4"/>
      <c r="X9" s="4"/>
    </row>
    <row r="10" spans="1:84" s="33" customFormat="1" x14ac:dyDescent="0.25">
      <c r="A10" s="38"/>
      <c r="B10" s="40"/>
      <c r="Q10" s="43"/>
      <c r="R10" s="60"/>
      <c r="S10" s="8"/>
      <c r="T10" s="4"/>
      <c r="U10" s="4"/>
      <c r="V10" s="4"/>
      <c r="W10" s="4"/>
      <c r="X10" s="4"/>
      <c r="Y10" s="4"/>
      <c r="Z10" s="4"/>
      <c r="AA10" s="4"/>
      <c r="AB10" s="4"/>
      <c r="AC10" s="4"/>
      <c r="AD10" s="4"/>
      <c r="AE10" s="4"/>
      <c r="AF10" s="4"/>
      <c r="AG10" s="4"/>
      <c r="AH10" s="4"/>
      <c r="AI10" s="89" t="s">
        <v>36</v>
      </c>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row>
    <row r="11" spans="1:84" s="33" customFormat="1" x14ac:dyDescent="0.25">
      <c r="A11" s="38"/>
      <c r="B11" s="40"/>
      <c r="Q11" s="43"/>
      <c r="R11" s="60"/>
      <c r="S11" s="8"/>
      <c r="T11" s="4"/>
      <c r="U11" s="4"/>
      <c r="V11" s="4"/>
      <c r="W11" s="4"/>
      <c r="X11" s="4"/>
      <c r="Y11" s="4"/>
      <c r="Z11" s="4"/>
      <c r="AA11" s="4"/>
      <c r="AB11" s="4"/>
      <c r="AC11" s="4"/>
      <c r="AD11" s="4"/>
      <c r="AE11" s="4"/>
      <c r="AF11" s="4"/>
      <c r="AG11" s="4"/>
      <c r="AH11" s="4"/>
      <c r="AI11" t="s">
        <v>46</v>
      </c>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row>
    <row r="12" spans="1:84" s="33" customFormat="1" x14ac:dyDescent="0.25">
      <c r="A12" s="38"/>
      <c r="B12" s="40"/>
      <c r="C12" s="70"/>
      <c r="D12" s="70"/>
      <c r="E12" s="70"/>
      <c r="F12" s="70"/>
      <c r="G12" s="70"/>
      <c r="H12" s="70"/>
      <c r="I12" s="70"/>
      <c r="J12" s="70"/>
      <c r="K12" s="70"/>
      <c r="L12" s="70"/>
      <c r="M12" s="70"/>
      <c r="N12" s="70"/>
      <c r="O12" s="70"/>
      <c r="P12" s="52"/>
      <c r="Q12" s="53"/>
      <c r="R12" s="61"/>
      <c r="S12" s="8"/>
      <c r="T12" s="4"/>
      <c r="U12" s="4"/>
      <c r="V12" s="4"/>
      <c r="W12" s="4"/>
      <c r="X12" s="4"/>
      <c r="Y12" s="4"/>
      <c r="Z12" s="4"/>
      <c r="AA12" s="4"/>
      <c r="AB12" s="4"/>
      <c r="AC12" s="4"/>
      <c r="AD12" s="4"/>
      <c r="AE12" s="4"/>
      <c r="AF12" s="4"/>
      <c r="AG12" s="4"/>
      <c r="AH12" s="4"/>
      <c r="AI12"/>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row>
    <row r="13" spans="1:84" s="33" customFormat="1" x14ac:dyDescent="0.25">
      <c r="A13" s="38"/>
      <c r="B13" s="40"/>
      <c r="C13" s="70"/>
      <c r="D13" s="70"/>
      <c r="E13" s="70"/>
      <c r="F13" s="70"/>
      <c r="G13" s="70"/>
      <c r="H13" s="70"/>
      <c r="I13" s="70"/>
      <c r="J13" s="70"/>
      <c r="K13" s="70"/>
      <c r="L13" s="70"/>
      <c r="M13" s="70"/>
      <c r="N13" s="70"/>
      <c r="O13" s="70"/>
      <c r="Q13" s="53"/>
      <c r="R13" s="61"/>
      <c r="S13" s="8"/>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row>
    <row r="14" spans="1:84" s="33" customFormat="1" x14ac:dyDescent="0.25">
      <c r="A14" s="38"/>
      <c r="B14" s="40"/>
      <c r="C14" s="70"/>
      <c r="D14" s="70"/>
      <c r="E14" s="4"/>
      <c r="F14" s="4"/>
      <c r="G14" s="4"/>
      <c r="H14" s="4"/>
      <c r="I14" s="4"/>
      <c r="J14" s="4"/>
      <c r="K14" s="4"/>
      <c r="L14" s="4"/>
      <c r="M14" s="85"/>
      <c r="N14" s="70"/>
      <c r="O14" s="70"/>
      <c r="Q14" s="53"/>
      <c r="R14" s="61"/>
      <c r="S14" s="8"/>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row>
    <row r="15" spans="1:84" s="34" customFormat="1" x14ac:dyDescent="0.25">
      <c r="A15" s="39"/>
      <c r="B15" s="41"/>
      <c r="C15" s="72"/>
      <c r="D15" s="72"/>
      <c r="E15" s="4"/>
      <c r="F15" s="4"/>
      <c r="G15" s="4"/>
      <c r="H15" s="4"/>
      <c r="I15" s="4"/>
      <c r="J15" s="4"/>
      <c r="K15" s="4"/>
      <c r="L15" s="4"/>
      <c r="M15" s="86"/>
      <c r="N15" s="70"/>
      <c r="O15" s="70"/>
      <c r="Q15" s="54"/>
      <c r="R15" s="62"/>
      <c r="S15" s="8"/>
      <c r="T15" s="4"/>
      <c r="U15" s="4"/>
      <c r="V15" s="4"/>
      <c r="W15" s="4"/>
      <c r="X15" s="4"/>
      <c r="Y15" s="4"/>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4"/>
      <c r="BP15" s="7"/>
      <c r="BQ15" s="7"/>
      <c r="BR15" s="7"/>
      <c r="BS15" s="7"/>
      <c r="BT15" s="7"/>
      <c r="BU15" s="7"/>
      <c r="BV15" s="7"/>
      <c r="BW15" s="7"/>
      <c r="BX15" s="7"/>
      <c r="BY15" s="7"/>
      <c r="BZ15" s="7"/>
      <c r="CA15" s="7"/>
      <c r="CB15" s="7"/>
      <c r="CC15" s="7"/>
      <c r="CD15" s="7"/>
      <c r="CE15" s="7"/>
      <c r="CF15" s="7"/>
    </row>
    <row r="16" spans="1:84" s="34" customFormat="1" x14ac:dyDescent="0.25">
      <c r="A16" s="39"/>
      <c r="B16" s="41"/>
      <c r="C16" s="72"/>
      <c r="D16" s="72"/>
      <c r="E16" s="82"/>
      <c r="F16" s="82"/>
      <c r="G16" s="87"/>
      <c r="H16" s="4"/>
      <c r="I16" s="70"/>
      <c r="J16" s="72"/>
      <c r="K16" s="70"/>
      <c r="L16" s="82"/>
      <c r="M16" s="82"/>
      <c r="N16" s="82"/>
      <c r="O16" s="82"/>
      <c r="P16" s="55"/>
      <c r="Q16" s="54"/>
      <c r="R16" s="62"/>
      <c r="S16" s="8"/>
      <c r="T16" s="4"/>
      <c r="U16" s="4"/>
      <c r="V16" s="4"/>
      <c r="W16" s="4"/>
      <c r="X16" s="4"/>
      <c r="Y16" s="4"/>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4"/>
      <c r="BP16" s="7"/>
      <c r="BQ16" s="7"/>
      <c r="BR16" s="7"/>
      <c r="BS16" s="7"/>
      <c r="BT16" s="7"/>
      <c r="BU16" s="7"/>
      <c r="BV16" s="7"/>
      <c r="BW16" s="7"/>
      <c r="BX16" s="7"/>
      <c r="BY16" s="7"/>
      <c r="BZ16" s="7"/>
      <c r="CA16" s="7"/>
      <c r="CB16" s="7"/>
      <c r="CC16" s="7"/>
      <c r="CD16" s="7"/>
      <c r="CE16" s="7"/>
      <c r="CF16" s="7"/>
    </row>
    <row r="17" spans="1:84" s="34" customFormat="1" x14ac:dyDescent="0.25">
      <c r="A17" s="39"/>
      <c r="B17" s="41"/>
      <c r="C17" s="72"/>
      <c r="D17" s="72"/>
      <c r="E17" s="82"/>
      <c r="F17" s="82"/>
      <c r="G17" s="87"/>
      <c r="H17" s="4"/>
      <c r="I17" s="70"/>
      <c r="J17" s="82"/>
      <c r="K17" s="82"/>
      <c r="L17" s="82"/>
      <c r="M17" s="82"/>
      <c r="N17" s="72"/>
      <c r="O17" s="72"/>
      <c r="Q17" s="54"/>
      <c r="R17" s="62"/>
      <c r="S17" s="8"/>
      <c r="T17" s="4"/>
      <c r="U17" s="4"/>
      <c r="V17" s="4"/>
      <c r="W17" s="4"/>
      <c r="X17" s="4"/>
      <c r="Y17" s="4"/>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4"/>
      <c r="BP17" s="7"/>
      <c r="BQ17" s="7"/>
      <c r="BR17" s="7"/>
      <c r="BS17" s="7"/>
      <c r="BT17" s="7"/>
      <c r="BU17" s="7"/>
      <c r="BV17" s="7"/>
      <c r="BW17" s="7"/>
      <c r="BX17" s="7"/>
      <c r="BY17" s="7"/>
      <c r="BZ17" s="7"/>
      <c r="CA17" s="7"/>
      <c r="CB17" s="7"/>
      <c r="CC17" s="7"/>
      <c r="CD17" s="7"/>
      <c r="CE17" s="7"/>
      <c r="CF17" s="7"/>
    </row>
    <row r="18" spans="1:84" s="34" customFormat="1" x14ac:dyDescent="0.25">
      <c r="A18" s="39"/>
      <c r="B18" s="41"/>
      <c r="C18" s="72"/>
      <c r="D18" s="72"/>
      <c r="E18" s="82"/>
      <c r="F18" s="82"/>
      <c r="G18" s="87"/>
      <c r="H18" s="88"/>
      <c r="I18" s="82"/>
      <c r="J18" s="82"/>
      <c r="K18" s="82"/>
      <c r="L18" s="82"/>
      <c r="M18" s="82"/>
      <c r="N18" s="72"/>
      <c r="O18" s="72"/>
      <c r="Q18" s="56"/>
      <c r="R18" s="63"/>
      <c r="S18" s="8"/>
      <c r="T18" s="4"/>
      <c r="U18" s="4"/>
      <c r="V18" s="4"/>
      <c r="W18" s="4"/>
      <c r="X18" s="4"/>
      <c r="Y18" s="4"/>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4"/>
      <c r="BP18" s="7"/>
      <c r="BQ18" s="7"/>
      <c r="BR18" s="7"/>
      <c r="BS18" s="7"/>
      <c r="BT18" s="7"/>
      <c r="BU18" s="7"/>
      <c r="BV18" s="7"/>
      <c r="BW18" s="7"/>
      <c r="BX18" s="7"/>
      <c r="BY18" s="7"/>
      <c r="BZ18" s="7"/>
      <c r="CA18" s="7"/>
      <c r="CB18" s="7"/>
      <c r="CC18" s="7"/>
      <c r="CD18" s="7"/>
      <c r="CE18" s="7"/>
      <c r="CF18" s="7"/>
    </row>
    <row r="19" spans="1:84" s="34" customFormat="1" x14ac:dyDescent="0.25">
      <c r="A19" s="39"/>
      <c r="B19" s="41"/>
      <c r="E19" s="35"/>
      <c r="F19" s="35"/>
      <c r="G19" s="36"/>
      <c r="H19" s="37"/>
      <c r="I19" s="35"/>
      <c r="J19" s="35"/>
      <c r="K19" s="35"/>
      <c r="L19" s="35"/>
      <c r="M19" s="35"/>
      <c r="N19" s="50"/>
      <c r="O19" s="91"/>
      <c r="P19" s="16"/>
      <c r="Q19" s="56"/>
      <c r="R19" s="63"/>
      <c r="S19" s="8"/>
      <c r="T19" s="4"/>
      <c r="U19" s="4"/>
      <c r="V19" s="4"/>
      <c r="W19" s="4"/>
      <c r="X19" s="4"/>
      <c r="Y19" s="4"/>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4"/>
      <c r="BP19" s="7"/>
      <c r="BQ19" s="7"/>
      <c r="BR19" s="7"/>
      <c r="BS19" s="7"/>
      <c r="BT19" s="7"/>
      <c r="BU19" s="7"/>
      <c r="BV19" s="7"/>
      <c r="BW19" s="7"/>
      <c r="BX19" s="7"/>
      <c r="BY19" s="7"/>
      <c r="BZ19" s="7"/>
      <c r="CA19" s="7"/>
      <c r="CB19" s="7"/>
      <c r="CC19" s="7"/>
      <c r="CD19" s="7"/>
      <c r="CE19" s="7"/>
      <c r="CF19" s="7"/>
    </row>
    <row r="20" spans="1:84" ht="72.599999999999994" customHeight="1" thickBot="1" x14ac:dyDescent="0.3">
      <c r="B20" s="17"/>
      <c r="D20" s="6"/>
      <c r="P20" s="16"/>
      <c r="Q20" s="57"/>
      <c r="R20" s="16"/>
      <c r="S20" s="11" t="str">
        <f>IF(BQ5&gt;0,"Si","No")</f>
        <v>No</v>
      </c>
      <c r="T20" s="4"/>
      <c r="U20" s="4"/>
      <c r="V20" s="4"/>
      <c r="W20" s="4"/>
      <c r="X20" s="4"/>
    </row>
    <row r="21" spans="1:84" s="20" customFormat="1" ht="43.5" thickBot="1" x14ac:dyDescent="0.3">
      <c r="B21" s="22"/>
      <c r="C21" s="13" t="s">
        <v>1122</v>
      </c>
      <c r="D21" s="15" t="s">
        <v>1123</v>
      </c>
      <c r="E21" s="238" t="s">
        <v>1124</v>
      </c>
      <c r="F21" s="239"/>
      <c r="G21" s="15" t="s">
        <v>1125</v>
      </c>
      <c r="H21" s="12" t="s">
        <v>1126</v>
      </c>
      <c r="I21" s="117" t="s">
        <v>1229</v>
      </c>
      <c r="J21" s="12" t="s">
        <v>1230</v>
      </c>
      <c r="K21" s="12" t="s">
        <v>1129</v>
      </c>
      <c r="L21" s="117" t="s">
        <v>1130</v>
      </c>
      <c r="M21" s="118" t="s">
        <v>1131</v>
      </c>
      <c r="N21" s="119" t="s">
        <v>1132</v>
      </c>
      <c r="O21" s="120" t="s">
        <v>1133</v>
      </c>
      <c r="P21" s="121" t="s">
        <v>1134</v>
      </c>
      <c r="Q21" s="58"/>
      <c r="R21" s="59"/>
      <c r="S21" s="122"/>
      <c r="T21" s="64"/>
      <c r="U21" s="64"/>
      <c r="V21" s="64"/>
      <c r="W21" s="124"/>
      <c r="BO21" s="4"/>
    </row>
    <row r="22" spans="1:84" s="20" customFormat="1" ht="30.6" customHeight="1" x14ac:dyDescent="0.25">
      <c r="B22" s="22"/>
      <c r="C22" s="202" t="s">
        <v>1231</v>
      </c>
      <c r="D22" s="199" t="s">
        <v>1136</v>
      </c>
      <c r="E22" s="199" t="s">
        <v>1232</v>
      </c>
      <c r="F22" s="199"/>
      <c r="G22" s="96" t="s">
        <v>1233</v>
      </c>
      <c r="H22" s="96" t="s">
        <v>1234</v>
      </c>
      <c r="I22" s="101">
        <v>4</v>
      </c>
      <c r="J22" s="98"/>
      <c r="K22" s="98"/>
      <c r="L22" s="113">
        <v>4</v>
      </c>
      <c r="M22" s="107">
        <f t="shared" ref="M22:M27" si="0">J22</f>
        <v>0</v>
      </c>
      <c r="N22" s="107"/>
      <c r="O22" s="107"/>
      <c r="P22" s="48">
        <f>(N22+O22)/4</f>
        <v>0</v>
      </c>
      <c r="Q22" s="44"/>
      <c r="S22" s="122"/>
      <c r="T22" s="64"/>
      <c r="U22" s="64"/>
      <c r="V22" s="64"/>
      <c r="W22" s="124"/>
      <c r="BO22" s="4"/>
    </row>
    <row r="23" spans="1:84" s="20" customFormat="1" ht="30.6" customHeight="1" x14ac:dyDescent="0.25">
      <c r="B23" s="22"/>
      <c r="C23" s="197"/>
      <c r="D23" s="186"/>
      <c r="E23" s="186"/>
      <c r="F23" s="186"/>
      <c r="G23" s="9" t="s">
        <v>1235</v>
      </c>
      <c r="H23" s="9" t="s">
        <v>1146</v>
      </c>
      <c r="I23" s="30">
        <v>1</v>
      </c>
      <c r="J23" s="31"/>
      <c r="K23" s="31"/>
      <c r="L23" s="29">
        <f>+I23</f>
        <v>1</v>
      </c>
      <c r="M23" s="31">
        <f t="shared" si="0"/>
        <v>0</v>
      </c>
      <c r="N23" s="31"/>
      <c r="O23" s="31"/>
      <c r="P23" s="31">
        <f>(N23+O23)/4</f>
        <v>0</v>
      </c>
      <c r="Q23" s="44"/>
      <c r="S23" s="122"/>
      <c r="T23" s="64"/>
      <c r="U23" s="64"/>
      <c r="V23" s="64"/>
      <c r="W23" s="124"/>
      <c r="BO23" s="4"/>
    </row>
    <row r="24" spans="1:84" s="20" customFormat="1" ht="30.6" customHeight="1" x14ac:dyDescent="0.25">
      <c r="B24" s="22"/>
      <c r="C24" s="197"/>
      <c r="D24" s="186"/>
      <c r="E24" s="186" t="s">
        <v>1236</v>
      </c>
      <c r="F24" s="186"/>
      <c r="G24" s="9" t="s">
        <v>1237</v>
      </c>
      <c r="H24" s="9" t="s">
        <v>1238</v>
      </c>
      <c r="I24" s="30">
        <v>4</v>
      </c>
      <c r="J24" s="31"/>
      <c r="K24" s="31"/>
      <c r="L24" s="29">
        <v>4</v>
      </c>
      <c r="M24" s="31">
        <f t="shared" si="0"/>
        <v>0</v>
      </c>
      <c r="N24" s="31"/>
      <c r="O24" s="31"/>
      <c r="P24" s="31">
        <f t="shared" ref="P24:P44" si="1">(N24+O24)/4</f>
        <v>0</v>
      </c>
      <c r="Q24" s="44"/>
      <c r="S24" s="122"/>
      <c r="T24" s="64"/>
      <c r="U24" s="64"/>
      <c r="V24" s="64"/>
      <c r="W24" s="124"/>
      <c r="BO24" s="4"/>
    </row>
    <row r="25" spans="1:84" s="20" customFormat="1" ht="30.6" customHeight="1" x14ac:dyDescent="0.25">
      <c r="B25" s="22"/>
      <c r="C25" s="197"/>
      <c r="D25" s="186"/>
      <c r="E25" s="186"/>
      <c r="F25" s="186"/>
      <c r="G25" s="9" t="s">
        <v>1239</v>
      </c>
      <c r="H25" s="96" t="s">
        <v>1234</v>
      </c>
      <c r="I25" s="30">
        <v>1</v>
      </c>
      <c r="J25" s="31"/>
      <c r="K25" s="31"/>
      <c r="L25" s="29">
        <f>I25</f>
        <v>1</v>
      </c>
      <c r="M25" s="31">
        <f t="shared" si="0"/>
        <v>0</v>
      </c>
      <c r="N25" s="31"/>
      <c r="O25" s="31"/>
      <c r="P25" s="31">
        <f t="shared" si="1"/>
        <v>0</v>
      </c>
      <c r="Q25" s="44"/>
      <c r="S25" s="122"/>
      <c r="T25" s="64"/>
      <c r="U25" s="64"/>
      <c r="V25" s="64"/>
      <c r="W25" s="124"/>
      <c r="BO25" s="4"/>
    </row>
    <row r="26" spans="1:84" s="20" customFormat="1" ht="35.25" customHeight="1" x14ac:dyDescent="0.25">
      <c r="B26" s="22"/>
      <c r="C26" s="197"/>
      <c r="D26" s="186"/>
      <c r="E26" s="186"/>
      <c r="F26" s="186"/>
      <c r="G26" s="9" t="s">
        <v>1240</v>
      </c>
      <c r="H26" s="9" t="s">
        <v>1241</v>
      </c>
      <c r="I26" s="30">
        <v>1</v>
      </c>
      <c r="J26" s="31"/>
      <c r="K26" s="31"/>
      <c r="L26" s="29">
        <f>+I26</f>
        <v>1</v>
      </c>
      <c r="M26" s="31">
        <f t="shared" si="0"/>
        <v>0</v>
      </c>
      <c r="N26" s="31"/>
      <c r="O26" s="31"/>
      <c r="P26" s="31">
        <f t="shared" si="1"/>
        <v>0</v>
      </c>
      <c r="Q26" s="44"/>
      <c r="S26" s="122"/>
      <c r="T26" s="64"/>
      <c r="U26" s="64"/>
      <c r="V26" s="64"/>
      <c r="W26" s="124"/>
      <c r="BO26" s="4"/>
    </row>
    <row r="27" spans="1:84" s="20" customFormat="1" ht="30" customHeight="1" x14ac:dyDescent="0.25">
      <c r="B27" s="22"/>
      <c r="C27" s="197"/>
      <c r="D27" s="186"/>
      <c r="E27" s="186" t="s">
        <v>1242</v>
      </c>
      <c r="F27" s="186"/>
      <c r="G27" s="9" t="s">
        <v>1237</v>
      </c>
      <c r="H27" s="9" t="s">
        <v>1238</v>
      </c>
      <c r="I27" s="30">
        <v>1</v>
      </c>
      <c r="J27" s="31"/>
      <c r="K27" s="31"/>
      <c r="L27" s="29">
        <f>+I27</f>
        <v>1</v>
      </c>
      <c r="M27" s="31">
        <f t="shared" si="0"/>
        <v>0</v>
      </c>
      <c r="N27" s="31"/>
      <c r="O27" s="31"/>
      <c r="P27" s="31">
        <f t="shared" si="1"/>
        <v>0</v>
      </c>
      <c r="Q27" s="44"/>
      <c r="S27" s="122"/>
      <c r="T27" s="64"/>
      <c r="U27" s="64"/>
      <c r="V27" s="64"/>
      <c r="W27" s="124"/>
      <c r="BO27" s="4"/>
    </row>
    <row r="28" spans="1:84" s="20" customFormat="1" ht="30" customHeight="1" x14ac:dyDescent="0.25">
      <c r="B28" s="22"/>
      <c r="C28" s="197"/>
      <c r="D28" s="186"/>
      <c r="E28" s="186"/>
      <c r="F28" s="186"/>
      <c r="G28" s="9" t="s">
        <v>1239</v>
      </c>
      <c r="H28" s="96" t="s">
        <v>1234</v>
      </c>
      <c r="I28" s="30">
        <v>1</v>
      </c>
      <c r="J28" s="31"/>
      <c r="K28" s="31"/>
      <c r="L28" s="29">
        <f>+I28</f>
        <v>1</v>
      </c>
      <c r="M28" s="31">
        <f t="shared" ref="M28:M29" si="2">J28</f>
        <v>0</v>
      </c>
      <c r="N28" s="31"/>
      <c r="O28" s="31"/>
      <c r="P28" s="31">
        <f t="shared" si="1"/>
        <v>0</v>
      </c>
      <c r="Q28" s="44"/>
      <c r="S28" s="122"/>
      <c r="T28" s="64"/>
      <c r="U28" s="64"/>
      <c r="V28" s="64"/>
      <c r="W28" s="124"/>
      <c r="BO28" s="4"/>
    </row>
    <row r="29" spans="1:84" ht="52.5" customHeight="1" x14ac:dyDescent="0.25">
      <c r="B29" s="17"/>
      <c r="C29" s="197"/>
      <c r="D29" s="186"/>
      <c r="E29" s="186" t="s">
        <v>1243</v>
      </c>
      <c r="F29" s="186"/>
      <c r="G29" s="9" t="s">
        <v>1244</v>
      </c>
      <c r="H29" s="96" t="s">
        <v>1234</v>
      </c>
      <c r="I29" s="30">
        <v>4</v>
      </c>
      <c r="J29" s="31"/>
      <c r="K29" s="31"/>
      <c r="L29" s="29">
        <f>+I29</f>
        <v>4</v>
      </c>
      <c r="M29" s="31">
        <f t="shared" si="2"/>
        <v>0</v>
      </c>
      <c r="N29" s="31"/>
      <c r="O29" s="31"/>
      <c r="P29" s="31">
        <f t="shared" si="1"/>
        <v>0</v>
      </c>
      <c r="Q29" s="19"/>
      <c r="W29" s="38"/>
      <c r="X29" s="4"/>
    </row>
    <row r="30" spans="1:84" ht="30" customHeight="1" x14ac:dyDescent="0.25">
      <c r="B30" s="17"/>
      <c r="C30" s="197"/>
      <c r="D30" s="190" t="s">
        <v>1143</v>
      </c>
      <c r="E30" s="186" t="s">
        <v>1245</v>
      </c>
      <c r="F30" s="186"/>
      <c r="G30" s="9" t="s">
        <v>1237</v>
      </c>
      <c r="H30" s="9" t="s">
        <v>1238</v>
      </c>
      <c r="I30" s="30">
        <v>4</v>
      </c>
      <c r="J30" s="31"/>
      <c r="K30" s="31"/>
      <c r="L30" s="29">
        <v>4</v>
      </c>
      <c r="M30" s="31">
        <f>J30</f>
        <v>0</v>
      </c>
      <c r="N30" s="31"/>
      <c r="O30" s="31"/>
      <c r="P30" s="31">
        <f t="shared" si="1"/>
        <v>0</v>
      </c>
      <c r="Q30" s="19"/>
      <c r="W30" s="38"/>
      <c r="X30" s="4"/>
    </row>
    <row r="31" spans="1:84" ht="30" customHeight="1" x14ac:dyDescent="0.25">
      <c r="B31" s="17"/>
      <c r="C31" s="197"/>
      <c r="D31" s="190"/>
      <c r="E31" s="186"/>
      <c r="F31" s="186"/>
      <c r="G31" s="9" t="s">
        <v>1239</v>
      </c>
      <c r="H31" s="96" t="s">
        <v>1234</v>
      </c>
      <c r="I31" s="30">
        <v>1</v>
      </c>
      <c r="J31" s="31"/>
      <c r="K31" s="31"/>
      <c r="L31" s="29">
        <v>4</v>
      </c>
      <c r="M31" s="31">
        <f>J31</f>
        <v>0</v>
      </c>
      <c r="N31" s="31"/>
      <c r="O31" s="31"/>
      <c r="P31" s="31">
        <f t="shared" si="1"/>
        <v>0</v>
      </c>
      <c r="Q31" s="19"/>
      <c r="W31" s="38"/>
      <c r="X31" s="4"/>
    </row>
    <row r="32" spans="1:84" ht="56.45" customHeight="1" x14ac:dyDescent="0.25">
      <c r="B32" s="17"/>
      <c r="C32" s="197"/>
      <c r="D32" s="190"/>
      <c r="E32" s="186" t="s">
        <v>1246</v>
      </c>
      <c r="F32" s="186"/>
      <c r="G32" s="9" t="s">
        <v>1247</v>
      </c>
      <c r="H32" s="9" t="s">
        <v>1248</v>
      </c>
      <c r="I32" s="30" t="s">
        <v>1165</v>
      </c>
      <c r="J32" s="31"/>
      <c r="K32" s="31"/>
      <c r="L32" s="29" t="s">
        <v>1165</v>
      </c>
      <c r="M32" s="31">
        <f>J32</f>
        <v>0</v>
      </c>
      <c r="N32" s="31"/>
      <c r="O32" s="31"/>
      <c r="P32" s="31">
        <f t="shared" si="1"/>
        <v>0</v>
      </c>
      <c r="Q32" s="19"/>
      <c r="W32" s="38"/>
      <c r="X32" s="4"/>
    </row>
    <row r="33" spans="2:24" ht="56.45" customHeight="1" x14ac:dyDescent="0.25">
      <c r="B33" s="17"/>
      <c r="C33" s="197"/>
      <c r="D33" s="190"/>
      <c r="E33" s="186"/>
      <c r="F33" s="186"/>
      <c r="G33" s="9" t="s">
        <v>1249</v>
      </c>
      <c r="H33" s="9" t="s">
        <v>1248</v>
      </c>
      <c r="I33" s="30" t="s">
        <v>1165</v>
      </c>
      <c r="J33" s="31"/>
      <c r="K33" s="31"/>
      <c r="L33" s="29" t="s">
        <v>1165</v>
      </c>
      <c r="M33" s="31">
        <f t="shared" ref="M33:M35" si="3">J33</f>
        <v>0</v>
      </c>
      <c r="N33" s="31"/>
      <c r="O33" s="31"/>
      <c r="P33" s="31">
        <f t="shared" si="1"/>
        <v>0</v>
      </c>
      <c r="Q33" s="19"/>
      <c r="W33" s="38"/>
      <c r="X33" s="4"/>
    </row>
    <row r="34" spans="2:24" ht="64.5" customHeight="1" x14ac:dyDescent="0.25">
      <c r="B34" s="17"/>
      <c r="C34" s="197"/>
      <c r="D34" s="10" t="s">
        <v>1250</v>
      </c>
      <c r="E34" s="237" t="s">
        <v>1251</v>
      </c>
      <c r="F34" s="237"/>
      <c r="G34" s="102" t="s">
        <v>1252</v>
      </c>
      <c r="H34" s="102" t="s">
        <v>1253</v>
      </c>
      <c r="I34" s="100" t="s">
        <v>1165</v>
      </c>
      <c r="J34" s="97"/>
      <c r="K34" s="97"/>
      <c r="L34" s="114" t="s">
        <v>1165</v>
      </c>
      <c r="M34" s="31">
        <f t="shared" si="3"/>
        <v>0</v>
      </c>
      <c r="N34" s="97"/>
      <c r="O34" s="97"/>
      <c r="P34" s="31">
        <f t="shared" si="1"/>
        <v>0</v>
      </c>
      <c r="Q34" s="19"/>
      <c r="W34" s="38"/>
      <c r="X34" s="4"/>
    </row>
    <row r="35" spans="2:24" ht="45.75" customHeight="1" x14ac:dyDescent="0.25">
      <c r="B35" s="17"/>
      <c r="C35" s="197" t="s">
        <v>1254</v>
      </c>
      <c r="D35" s="10" t="s">
        <v>1255</v>
      </c>
      <c r="E35" s="186" t="s">
        <v>1256</v>
      </c>
      <c r="F35" s="186"/>
      <c r="G35" s="9" t="s">
        <v>1257</v>
      </c>
      <c r="H35" s="9" t="s">
        <v>1164</v>
      </c>
      <c r="I35" s="30" t="s">
        <v>1165</v>
      </c>
      <c r="J35" s="31"/>
      <c r="K35" s="31"/>
      <c r="L35" s="29" t="str">
        <f>I35</f>
        <v>-</v>
      </c>
      <c r="M35" s="31">
        <f t="shared" si="3"/>
        <v>0</v>
      </c>
      <c r="N35" s="31"/>
      <c r="O35" s="31"/>
      <c r="P35" s="31">
        <f t="shared" si="1"/>
        <v>0</v>
      </c>
      <c r="Q35" s="19"/>
      <c r="W35" s="38"/>
      <c r="X35" s="4"/>
    </row>
    <row r="36" spans="2:24" ht="39" customHeight="1" x14ac:dyDescent="0.25">
      <c r="B36" s="17"/>
      <c r="C36" s="197"/>
      <c r="D36" s="230" t="s">
        <v>1258</v>
      </c>
      <c r="E36" s="232" t="s">
        <v>1259</v>
      </c>
      <c r="F36" s="233"/>
      <c r="G36" s="236" t="s">
        <v>1260</v>
      </c>
      <c r="H36" s="96" t="s">
        <v>1171</v>
      </c>
      <c r="I36" s="101">
        <f>AY5+AZ5+BA5+BB5</f>
        <v>1757</v>
      </c>
      <c r="J36" s="98"/>
      <c r="K36" s="98"/>
      <c r="L36" s="113">
        <f>K36*BO5</f>
        <v>0</v>
      </c>
      <c r="M36" s="31">
        <f>I36</f>
        <v>1757</v>
      </c>
      <c r="N36" s="98">
        <f>M36-($AZ$5+$BA$5+$BB$5)</f>
        <v>1689</v>
      </c>
      <c r="O36" s="98">
        <f>$AZ$5+$BA$5+$BB$5</f>
        <v>68</v>
      </c>
      <c r="P36" s="31">
        <f t="shared" si="1"/>
        <v>439.25</v>
      </c>
      <c r="Q36" s="19"/>
      <c r="W36" s="38"/>
      <c r="X36" s="4"/>
    </row>
    <row r="37" spans="2:24" ht="39" customHeight="1" x14ac:dyDescent="0.25">
      <c r="B37" s="17"/>
      <c r="C37" s="197"/>
      <c r="D37" s="236"/>
      <c r="E37" s="234"/>
      <c r="F37" s="235"/>
      <c r="G37" s="199"/>
      <c r="H37" s="9" t="s">
        <v>1164</v>
      </c>
      <c r="I37" s="30">
        <f>I36/BL5</f>
        <v>610.06944444444446</v>
      </c>
      <c r="J37" s="31"/>
      <c r="K37" s="31"/>
      <c r="L37" s="29">
        <f>K37*BO5</f>
        <v>0</v>
      </c>
      <c r="M37" s="31">
        <f t="shared" ref="M37:M74" si="4">I37</f>
        <v>610.06944444444446</v>
      </c>
      <c r="N37" s="98">
        <f>M37-(($AZ$5+$BA$5+$BB$5)/$BL$5)</f>
        <v>586.45833333333337</v>
      </c>
      <c r="O37" s="98">
        <f>($AZ$5+$BA$5+$BB$5)/$BL$5</f>
        <v>23.611111111111111</v>
      </c>
      <c r="P37" s="31">
        <f t="shared" si="1"/>
        <v>152.51736111111111</v>
      </c>
      <c r="Q37" s="19"/>
      <c r="W37" s="38"/>
      <c r="X37" s="4"/>
    </row>
    <row r="38" spans="2:24" ht="35.25" customHeight="1" x14ac:dyDescent="0.25">
      <c r="B38" s="17"/>
      <c r="C38" s="197"/>
      <c r="D38" s="236"/>
      <c r="E38" s="210" t="s">
        <v>1261</v>
      </c>
      <c r="F38" s="211"/>
      <c r="G38" s="230" t="s">
        <v>1262</v>
      </c>
      <c r="H38" s="9" t="s">
        <v>1171</v>
      </c>
      <c r="I38" s="30">
        <f>$AY$5+$AZ$5+$BA$5+$BB$5</f>
        <v>1757</v>
      </c>
      <c r="J38" s="31"/>
      <c r="K38" s="31"/>
      <c r="L38" s="29">
        <f>K38*BO5</f>
        <v>0</v>
      </c>
      <c r="M38" s="31">
        <f>I38</f>
        <v>1757</v>
      </c>
      <c r="N38" s="98">
        <f>M38-($AZ$5+$BA$5+$BB$5)</f>
        <v>1689</v>
      </c>
      <c r="O38" s="98">
        <f>$AZ$5+$BA$5+$BB$5</f>
        <v>68</v>
      </c>
      <c r="P38" s="31">
        <f t="shared" si="1"/>
        <v>439.25</v>
      </c>
      <c r="Q38" s="19"/>
      <c r="W38" s="38"/>
      <c r="X38" s="4"/>
    </row>
    <row r="39" spans="2:24" ht="35.25" customHeight="1" x14ac:dyDescent="0.25">
      <c r="B39" s="17"/>
      <c r="C39" s="197"/>
      <c r="D39" s="236"/>
      <c r="E39" s="221"/>
      <c r="F39" s="222"/>
      <c r="G39" s="199"/>
      <c r="H39" s="9" t="s">
        <v>1164</v>
      </c>
      <c r="I39" s="30">
        <f>$I$36/$BL$5</f>
        <v>610.06944444444446</v>
      </c>
      <c r="J39" s="31"/>
      <c r="K39" s="31"/>
      <c r="L39" s="29">
        <f t="shared" ref="L39:L44" si="5">K39*$BO$5</f>
        <v>0</v>
      </c>
      <c r="M39" s="31">
        <f>I39</f>
        <v>610.06944444444446</v>
      </c>
      <c r="N39" s="98">
        <f>M39-(($AZ$5+$BA$5+$BB$5)/$BL$5)</f>
        <v>586.45833333333337</v>
      </c>
      <c r="O39" s="98">
        <f>($AZ$5+$BA$5+$BB$5)/$BL$5</f>
        <v>23.611111111111111</v>
      </c>
      <c r="P39" s="31">
        <f t="shared" si="1"/>
        <v>152.51736111111111</v>
      </c>
      <c r="Q39" s="19"/>
      <c r="W39" s="38"/>
      <c r="X39" s="4"/>
    </row>
    <row r="40" spans="2:24" ht="33" customHeight="1" x14ac:dyDescent="0.25">
      <c r="B40" s="17"/>
      <c r="C40" s="197"/>
      <c r="D40" s="236"/>
      <c r="E40" s="221"/>
      <c r="F40" s="222"/>
      <c r="G40" s="230" t="s">
        <v>1263</v>
      </c>
      <c r="H40" s="9" t="s">
        <v>1171</v>
      </c>
      <c r="I40" s="30">
        <f>$AY$5+$AZ$5+$BA$5+$BB$5</f>
        <v>1757</v>
      </c>
      <c r="J40" s="31"/>
      <c r="K40" s="31"/>
      <c r="L40" s="29">
        <f t="shared" si="5"/>
        <v>0</v>
      </c>
      <c r="M40" s="31">
        <f t="shared" si="4"/>
        <v>1757</v>
      </c>
      <c r="N40" s="98">
        <f>M40-($AZ$5+$BA$5+$BB$5)</f>
        <v>1689</v>
      </c>
      <c r="O40" s="98">
        <f>$AZ$5+$BA$5+$BB$5</f>
        <v>68</v>
      </c>
      <c r="P40" s="31">
        <f t="shared" si="1"/>
        <v>439.25</v>
      </c>
      <c r="Q40" s="19"/>
      <c r="W40" s="38"/>
      <c r="X40" s="4"/>
    </row>
    <row r="41" spans="2:24" ht="33" customHeight="1" x14ac:dyDescent="0.25">
      <c r="B41" s="17"/>
      <c r="C41" s="197"/>
      <c r="D41" s="236"/>
      <c r="E41" s="217"/>
      <c r="F41" s="218"/>
      <c r="G41" s="199"/>
      <c r="H41" s="9" t="s">
        <v>1164</v>
      </c>
      <c r="I41" s="30">
        <f>$I$36/$BL$5</f>
        <v>610.06944444444446</v>
      </c>
      <c r="J41" s="31"/>
      <c r="K41" s="31"/>
      <c r="L41" s="29">
        <f t="shared" si="5"/>
        <v>0</v>
      </c>
      <c r="M41" s="31">
        <f t="shared" si="4"/>
        <v>610.06944444444446</v>
      </c>
      <c r="N41" s="98">
        <f>M41-(($AZ$5+$BA$5+$BB$5)/$BL$5)</f>
        <v>586.45833333333337</v>
      </c>
      <c r="O41" s="98">
        <f>($AZ$5+$BA$5+$BB$5)/$BL$5</f>
        <v>23.611111111111111</v>
      </c>
      <c r="P41" s="31">
        <f t="shared" si="1"/>
        <v>152.51736111111111</v>
      </c>
      <c r="Q41" s="19"/>
      <c r="W41" s="38"/>
      <c r="X41" s="4"/>
    </row>
    <row r="42" spans="2:24" ht="40.15" customHeight="1" x14ac:dyDescent="0.25">
      <c r="B42" s="17"/>
      <c r="C42" s="197"/>
      <c r="D42" s="236"/>
      <c r="E42" s="231" t="s">
        <v>1264</v>
      </c>
      <c r="F42" s="231"/>
      <c r="G42" s="45" t="s">
        <v>1265</v>
      </c>
      <c r="H42" s="45" t="s">
        <v>1164</v>
      </c>
      <c r="I42" s="108">
        <f>$I$36/$BL$5</f>
        <v>610.06944444444446</v>
      </c>
      <c r="J42" s="109"/>
      <c r="K42" s="109"/>
      <c r="L42" s="115">
        <f t="shared" si="5"/>
        <v>0</v>
      </c>
      <c r="M42" s="109">
        <f t="shared" si="4"/>
        <v>610.06944444444446</v>
      </c>
      <c r="N42" s="110">
        <f>M42-(($AZ$5+$BA$5+$BB$5)/$BL$5)</f>
        <v>586.45833333333337</v>
      </c>
      <c r="O42" s="110">
        <f>($AZ$5+$BA$5+$BB$5)/$BL$5</f>
        <v>23.611111111111111</v>
      </c>
      <c r="P42" s="109">
        <f t="shared" si="1"/>
        <v>152.51736111111111</v>
      </c>
      <c r="Q42" s="19"/>
      <c r="W42" s="38"/>
      <c r="X42" s="4"/>
    </row>
    <row r="43" spans="2:24" ht="49.5" customHeight="1" x14ac:dyDescent="0.25">
      <c r="B43" s="17"/>
      <c r="C43" s="197"/>
      <c r="D43" s="236"/>
      <c r="E43" s="231" t="s">
        <v>1266</v>
      </c>
      <c r="F43" s="231"/>
      <c r="G43" s="45" t="s">
        <v>1267</v>
      </c>
      <c r="H43" s="45" t="s">
        <v>1164</v>
      </c>
      <c r="I43" s="108">
        <f>$I$36/$BL$5</f>
        <v>610.06944444444446</v>
      </c>
      <c r="J43" s="109"/>
      <c r="K43" s="109"/>
      <c r="L43" s="115">
        <f t="shared" si="5"/>
        <v>0</v>
      </c>
      <c r="M43" s="109">
        <f t="shared" si="4"/>
        <v>610.06944444444446</v>
      </c>
      <c r="N43" s="110">
        <f>M43-(($AZ$5+$BA$5+$BB$5)/$BL$5)</f>
        <v>586.45833333333337</v>
      </c>
      <c r="O43" s="110">
        <f>($AZ$5+$BA$5+$BB$5)/$BL$5</f>
        <v>23.611111111111111</v>
      </c>
      <c r="P43" s="109">
        <f t="shared" si="1"/>
        <v>152.51736111111111</v>
      </c>
      <c r="Q43" s="19"/>
      <c r="W43" s="38"/>
      <c r="X43" s="4"/>
    </row>
    <row r="44" spans="2:24" ht="42.75" customHeight="1" thickBot="1" x14ac:dyDescent="0.3">
      <c r="B44" s="17"/>
      <c r="C44" s="197"/>
      <c r="D44" s="236"/>
      <c r="E44" s="223" t="s">
        <v>1268</v>
      </c>
      <c r="F44" s="224"/>
      <c r="G44" s="230" t="s">
        <v>1269</v>
      </c>
      <c r="H44" s="210" t="s">
        <v>1164</v>
      </c>
      <c r="I44" s="245">
        <v>27540.520446096656</v>
      </c>
      <c r="J44" s="246"/>
      <c r="K44" s="203"/>
      <c r="L44" s="227">
        <f t="shared" si="5"/>
        <v>0</v>
      </c>
      <c r="M44" s="240">
        <f>I44</f>
        <v>27540.520446096656</v>
      </c>
      <c r="N44" s="98">
        <f>M44-(($AZ$5+$BA$5+$BB$5)/$BL$5)</f>
        <v>27516.909334985547</v>
      </c>
      <c r="O44" s="98">
        <f>($AZ$5+$BA$5+$BB$5)/$BL$5</f>
        <v>23.611111111111111</v>
      </c>
      <c r="P44" s="31">
        <f t="shared" si="1"/>
        <v>6885.130111524164</v>
      </c>
      <c r="Q44" s="19"/>
      <c r="W44" s="38"/>
      <c r="X44" s="4"/>
    </row>
    <row r="45" spans="2:24" ht="72" customHeight="1" thickBot="1" x14ac:dyDescent="0.3">
      <c r="B45" s="17"/>
      <c r="C45" s="197"/>
      <c r="D45" s="199"/>
      <c r="E45" s="225"/>
      <c r="F45" s="226"/>
      <c r="G45" s="199"/>
      <c r="H45" s="217"/>
      <c r="I45" s="245"/>
      <c r="J45" s="247"/>
      <c r="K45" s="204"/>
      <c r="L45" s="228"/>
      <c r="M45" s="241"/>
      <c r="N45" s="219" t="str">
        <f>IF((N36+N37+N38+N39+N40+N41+N44)&gt;0,"","La entidad territorial debe tener, como mínimo, un programa de vivienda para la atención a las víctimas.")</f>
        <v/>
      </c>
      <c r="O45" s="193"/>
      <c r="P45" s="220"/>
      <c r="Q45" s="19"/>
      <c r="W45" s="38"/>
      <c r="X45" s="4"/>
    </row>
    <row r="46" spans="2:24" ht="33" customHeight="1" x14ac:dyDescent="0.25">
      <c r="B46" s="17"/>
      <c r="C46" s="197"/>
      <c r="D46" s="186" t="s">
        <v>1168</v>
      </c>
      <c r="E46" s="186" t="s">
        <v>1270</v>
      </c>
      <c r="F46" s="186"/>
      <c r="G46" s="9" t="s">
        <v>1271</v>
      </c>
      <c r="H46" s="99" t="s">
        <v>1171</v>
      </c>
      <c r="I46" s="111">
        <f>AJ5</f>
        <v>6835</v>
      </c>
      <c r="J46" s="95"/>
      <c r="K46" s="94"/>
      <c r="L46" s="116">
        <f>K46*$BO$5</f>
        <v>0</v>
      </c>
      <c r="M46" s="31">
        <f>I46</f>
        <v>6835</v>
      </c>
      <c r="N46" s="98">
        <f>M46-($AZ$5+$BA$5+$BB$5)</f>
        <v>6767</v>
      </c>
      <c r="O46" s="98">
        <f>$AZ$5+$BA$5+$BB$5</f>
        <v>68</v>
      </c>
      <c r="P46" s="98">
        <f>(N46+O46)/4</f>
        <v>1708.75</v>
      </c>
      <c r="Q46" s="19"/>
      <c r="W46" s="38"/>
      <c r="X46" s="4"/>
    </row>
    <row r="47" spans="2:24" ht="33" customHeight="1" x14ac:dyDescent="0.25">
      <c r="B47" s="17"/>
      <c r="C47" s="197"/>
      <c r="D47" s="186"/>
      <c r="E47" s="186"/>
      <c r="F47" s="186"/>
      <c r="G47" s="9" t="s">
        <v>1272</v>
      </c>
      <c r="H47" s="99" t="s">
        <v>1171</v>
      </c>
      <c r="I47" s="111">
        <f>AJ5</f>
        <v>6835</v>
      </c>
      <c r="J47" s="95"/>
      <c r="K47" s="94"/>
      <c r="L47" s="116">
        <f>K47*$BO$5</f>
        <v>0</v>
      </c>
      <c r="M47" s="31">
        <f t="shared" si="4"/>
        <v>6835</v>
      </c>
      <c r="N47" s="98">
        <f>M47-($AZ$5+$BA$5+$BB$5)</f>
        <v>6767</v>
      </c>
      <c r="O47" s="98">
        <f>$AZ$5+$BA$5+$BB$5</f>
        <v>68</v>
      </c>
      <c r="P47" s="98">
        <f t="shared" ref="P47:P48" si="6">(N47+O47)/4</f>
        <v>1708.75</v>
      </c>
      <c r="Q47" s="19"/>
      <c r="W47" s="38"/>
      <c r="X47" s="4"/>
    </row>
    <row r="48" spans="2:24" ht="33" customHeight="1" x14ac:dyDescent="0.25">
      <c r="B48" s="17"/>
      <c r="C48" s="197"/>
      <c r="D48" s="186"/>
      <c r="E48" s="186"/>
      <c r="F48" s="186"/>
      <c r="G48" s="9" t="s">
        <v>1273</v>
      </c>
      <c r="H48" s="99" t="s">
        <v>1171</v>
      </c>
      <c r="I48" s="111">
        <f>AJ5</f>
        <v>6835</v>
      </c>
      <c r="J48" s="95"/>
      <c r="K48" s="94"/>
      <c r="L48" s="116">
        <f>K48*$BO$5</f>
        <v>0</v>
      </c>
      <c r="M48" s="31">
        <f t="shared" si="4"/>
        <v>6835</v>
      </c>
      <c r="N48" s="98">
        <f>M48-($AZ$5+$BA$5+$BB$5)</f>
        <v>6767</v>
      </c>
      <c r="O48" s="98">
        <f>$AZ$5+$BA$5+$BB$5</f>
        <v>68</v>
      </c>
      <c r="P48" s="98">
        <f t="shared" si="6"/>
        <v>1708.75</v>
      </c>
      <c r="Q48" s="19"/>
      <c r="W48" s="38"/>
      <c r="X48" s="4"/>
    </row>
    <row r="49" spans="2:24" ht="53.25" customHeight="1" x14ac:dyDescent="0.25">
      <c r="B49" s="17"/>
      <c r="C49" s="197"/>
      <c r="D49" s="186"/>
      <c r="E49" s="186" t="s">
        <v>1274</v>
      </c>
      <c r="F49" s="186"/>
      <c r="G49" s="9" t="s">
        <v>1275</v>
      </c>
      <c r="H49" s="9" t="s">
        <v>1171</v>
      </c>
      <c r="I49" s="101" t="s">
        <v>1165</v>
      </c>
      <c r="J49" s="31"/>
      <c r="K49" s="31"/>
      <c r="L49" s="113" t="s">
        <v>1165</v>
      </c>
      <c r="M49" s="31">
        <f>J49</f>
        <v>0</v>
      </c>
      <c r="N49" s="31"/>
      <c r="O49" s="31"/>
      <c r="P49" s="98">
        <f>(N49+O49)/4</f>
        <v>0</v>
      </c>
      <c r="Q49" s="19"/>
      <c r="W49" s="38"/>
      <c r="X49" s="4"/>
    </row>
    <row r="50" spans="2:24" ht="76.5" customHeight="1" x14ac:dyDescent="0.25">
      <c r="B50" s="17"/>
      <c r="C50" s="197"/>
      <c r="D50" s="186"/>
      <c r="E50" s="242" t="s">
        <v>1276</v>
      </c>
      <c r="F50" s="242"/>
      <c r="G50" s="9" t="s">
        <v>1277</v>
      </c>
      <c r="H50" s="9" t="s">
        <v>1171</v>
      </c>
      <c r="I50" s="30" t="s">
        <v>1165</v>
      </c>
      <c r="J50" s="31"/>
      <c r="K50" s="31"/>
      <c r="L50" s="29" t="s">
        <v>1165</v>
      </c>
      <c r="M50" s="31">
        <f>J50</f>
        <v>0</v>
      </c>
      <c r="N50" s="31"/>
      <c r="O50" s="31"/>
      <c r="P50" s="98">
        <f>(N50+O50)/4</f>
        <v>0</v>
      </c>
      <c r="Q50" s="19"/>
      <c r="W50" s="38"/>
      <c r="X50" s="4"/>
    </row>
    <row r="51" spans="2:24" ht="60.75" customHeight="1" x14ac:dyDescent="0.25">
      <c r="B51" s="17"/>
      <c r="C51" s="197"/>
      <c r="D51" s="186" t="s">
        <v>1173</v>
      </c>
      <c r="E51" s="186" t="s">
        <v>1278</v>
      </c>
      <c r="F51" s="186"/>
      <c r="G51" s="9" t="s">
        <v>1279</v>
      </c>
      <c r="H51" s="9" t="s">
        <v>1171</v>
      </c>
      <c r="I51" s="30">
        <f>$AQ$5+$AR$5+$AS$5+$AT$5</f>
        <v>64</v>
      </c>
      <c r="J51" s="31"/>
      <c r="K51" s="31"/>
      <c r="L51" s="29">
        <f>I51</f>
        <v>64</v>
      </c>
      <c r="M51" s="31">
        <f>I51</f>
        <v>64</v>
      </c>
      <c r="N51" s="31">
        <f>AQ5</f>
        <v>62</v>
      </c>
      <c r="O51" s="31">
        <f>AR5+AS5+AT5</f>
        <v>2</v>
      </c>
      <c r="P51" s="98">
        <f t="shared" ref="P51:P61" si="7">(N51+O51)/4</f>
        <v>16</v>
      </c>
      <c r="Q51" s="19"/>
      <c r="W51" s="38"/>
      <c r="X51" s="4"/>
    </row>
    <row r="52" spans="2:24" ht="56.25" customHeight="1" x14ac:dyDescent="0.25">
      <c r="B52" s="17"/>
      <c r="C52" s="197"/>
      <c r="D52" s="186"/>
      <c r="E52" s="186" t="s">
        <v>1280</v>
      </c>
      <c r="F52" s="186"/>
      <c r="G52" s="9" t="s">
        <v>1281</v>
      </c>
      <c r="H52" s="9" t="s">
        <v>1171</v>
      </c>
      <c r="I52" s="30" t="s">
        <v>1165</v>
      </c>
      <c r="J52" s="31"/>
      <c r="K52" s="31"/>
      <c r="L52" s="29" t="s">
        <v>1165</v>
      </c>
      <c r="M52" s="31">
        <f>J52</f>
        <v>0</v>
      </c>
      <c r="N52" s="31"/>
      <c r="O52" s="31"/>
      <c r="P52" s="98">
        <f>(N52+O52)/4</f>
        <v>0</v>
      </c>
      <c r="Q52" s="19"/>
      <c r="W52" s="38"/>
      <c r="X52" s="4"/>
    </row>
    <row r="53" spans="2:24" ht="38.25" customHeight="1" x14ac:dyDescent="0.25">
      <c r="B53" s="17"/>
      <c r="C53" s="197"/>
      <c r="D53" s="186"/>
      <c r="E53" s="243" t="s">
        <v>1282</v>
      </c>
      <c r="F53" s="244"/>
      <c r="G53" s="9" t="s">
        <v>1283</v>
      </c>
      <c r="H53" s="9" t="s">
        <v>1171</v>
      </c>
      <c r="I53" s="30" t="s">
        <v>1165</v>
      </c>
      <c r="J53" s="31"/>
      <c r="K53" s="31"/>
      <c r="L53" s="29" t="s">
        <v>1165</v>
      </c>
      <c r="M53" s="31">
        <f>J53</f>
        <v>0</v>
      </c>
      <c r="N53" s="31"/>
      <c r="O53" s="31"/>
      <c r="P53" s="98">
        <f t="shared" si="7"/>
        <v>0</v>
      </c>
      <c r="Q53" s="19"/>
      <c r="W53" s="38"/>
      <c r="X53" s="4"/>
    </row>
    <row r="54" spans="2:24" ht="49.5" customHeight="1" x14ac:dyDescent="0.25">
      <c r="B54" s="17"/>
      <c r="C54" s="197"/>
      <c r="D54" s="186"/>
      <c r="E54" s="232"/>
      <c r="F54" s="233"/>
      <c r="G54" s="9" t="s">
        <v>1284</v>
      </c>
      <c r="H54" s="9" t="s">
        <v>1171</v>
      </c>
      <c r="I54" s="30" t="s">
        <v>1165</v>
      </c>
      <c r="J54" s="31"/>
      <c r="K54" s="31"/>
      <c r="L54" s="29" t="s">
        <v>1165</v>
      </c>
      <c r="M54" s="31">
        <f>J54</f>
        <v>0</v>
      </c>
      <c r="N54" s="31"/>
      <c r="O54" s="31"/>
      <c r="P54" s="98">
        <f>(N54+O54)/4</f>
        <v>0</v>
      </c>
      <c r="Q54" s="19"/>
      <c r="W54" s="38"/>
      <c r="X54" s="4"/>
    </row>
    <row r="55" spans="2:24" ht="35.25" customHeight="1" x14ac:dyDescent="0.25">
      <c r="B55" s="17"/>
      <c r="C55" s="197"/>
      <c r="D55" s="186"/>
      <c r="E55" s="232"/>
      <c r="F55" s="233"/>
      <c r="G55" s="9" t="s">
        <v>1285</v>
      </c>
      <c r="H55" s="9" t="s">
        <v>1286</v>
      </c>
      <c r="I55" s="30" t="s">
        <v>1165</v>
      </c>
      <c r="J55" s="31"/>
      <c r="K55" s="31"/>
      <c r="L55" s="29" t="s">
        <v>1165</v>
      </c>
      <c r="M55" s="31">
        <f>J55</f>
        <v>0</v>
      </c>
      <c r="N55" s="31"/>
      <c r="O55" s="31"/>
      <c r="P55" s="98">
        <f t="shared" si="7"/>
        <v>0</v>
      </c>
      <c r="Q55" s="19"/>
      <c r="W55" s="38"/>
      <c r="X55" s="4"/>
    </row>
    <row r="56" spans="2:24" ht="38.25" customHeight="1" x14ac:dyDescent="0.25">
      <c r="B56" s="17"/>
      <c r="C56" s="197"/>
      <c r="D56" s="186"/>
      <c r="E56" s="234"/>
      <c r="F56" s="235"/>
      <c r="G56" s="9" t="s">
        <v>1287</v>
      </c>
      <c r="H56" s="9" t="s">
        <v>1171</v>
      </c>
      <c r="I56" s="30" t="s">
        <v>1165</v>
      </c>
      <c r="J56" s="31"/>
      <c r="K56" s="31"/>
      <c r="L56" s="29" t="s">
        <v>1165</v>
      </c>
      <c r="M56" s="31">
        <f>J56</f>
        <v>0</v>
      </c>
      <c r="N56" s="31"/>
      <c r="O56" s="31"/>
      <c r="P56" s="98">
        <f t="shared" si="7"/>
        <v>0</v>
      </c>
      <c r="Q56" s="19"/>
      <c r="W56" s="38"/>
      <c r="X56" s="4"/>
    </row>
    <row r="57" spans="2:24" ht="60" customHeight="1" x14ac:dyDescent="0.25">
      <c r="B57" s="17"/>
      <c r="C57" s="197"/>
      <c r="D57" s="186" t="s">
        <v>1288</v>
      </c>
      <c r="E57" s="186" t="s">
        <v>1289</v>
      </c>
      <c r="F57" s="186"/>
      <c r="G57" s="9" t="s">
        <v>1290</v>
      </c>
      <c r="H57" s="9" t="s">
        <v>1171</v>
      </c>
      <c r="I57" s="30">
        <f>$BC$5+$BD$5+$BE$5+$BF$5</f>
        <v>475</v>
      </c>
      <c r="J57" s="31"/>
      <c r="K57" s="31"/>
      <c r="L57" s="29">
        <f>K57*$BO$5</f>
        <v>0</v>
      </c>
      <c r="M57" s="31">
        <f t="shared" si="4"/>
        <v>475</v>
      </c>
      <c r="N57" s="31">
        <f>$BC$5</f>
        <v>459</v>
      </c>
      <c r="O57" s="31">
        <f>$BD$5+$BE$5+$BF$5</f>
        <v>16</v>
      </c>
      <c r="P57" s="98">
        <f t="shared" si="7"/>
        <v>118.75</v>
      </c>
      <c r="Q57" s="19"/>
      <c r="W57" s="38"/>
      <c r="X57" s="4"/>
    </row>
    <row r="58" spans="2:24" ht="43.5" customHeight="1" x14ac:dyDescent="0.25">
      <c r="B58" s="17"/>
      <c r="C58" s="197"/>
      <c r="D58" s="186"/>
      <c r="E58" s="186"/>
      <c r="F58" s="186"/>
      <c r="G58" s="9" t="s">
        <v>1291</v>
      </c>
      <c r="H58" s="9" t="s">
        <v>1171</v>
      </c>
      <c r="I58" s="30" t="s">
        <v>1165</v>
      </c>
      <c r="J58" s="31"/>
      <c r="K58" s="31"/>
      <c r="L58" s="29">
        <f>K58*$BO$5</f>
        <v>0</v>
      </c>
      <c r="M58" s="31" t="str">
        <f t="shared" si="4"/>
        <v>-</v>
      </c>
      <c r="N58" s="31"/>
      <c r="O58" s="31"/>
      <c r="P58" s="98">
        <f>(N58+O58)/4</f>
        <v>0</v>
      </c>
      <c r="Q58" s="19"/>
      <c r="W58" s="38"/>
      <c r="X58" s="4"/>
    </row>
    <row r="59" spans="2:24" ht="60.75" customHeight="1" x14ac:dyDescent="0.25">
      <c r="B59" s="17"/>
      <c r="C59" s="197"/>
      <c r="D59" s="186"/>
      <c r="E59" s="186" t="s">
        <v>1292</v>
      </c>
      <c r="F59" s="186"/>
      <c r="G59" s="9" t="s">
        <v>1293</v>
      </c>
      <c r="H59" s="9" t="s">
        <v>1171</v>
      </c>
      <c r="I59" s="30">
        <f>$BC$5+$BD$5+$BE$5+$BF$5</f>
        <v>475</v>
      </c>
      <c r="J59" s="31"/>
      <c r="K59" s="31"/>
      <c r="L59" s="29">
        <f>K59*$BO$5</f>
        <v>0</v>
      </c>
      <c r="M59" s="31">
        <f t="shared" si="4"/>
        <v>475</v>
      </c>
      <c r="N59" s="31">
        <f>$BC$5</f>
        <v>459</v>
      </c>
      <c r="O59" s="31">
        <f>$BD$5+$BE$5+$BF$5</f>
        <v>16</v>
      </c>
      <c r="P59" s="98">
        <f t="shared" si="7"/>
        <v>118.75</v>
      </c>
      <c r="Q59" s="19"/>
      <c r="W59" s="38"/>
      <c r="X59" s="4"/>
    </row>
    <row r="60" spans="2:24" ht="47.25" customHeight="1" x14ac:dyDescent="0.25">
      <c r="B60" s="17"/>
      <c r="C60" s="197"/>
      <c r="D60" s="186"/>
      <c r="E60" s="210" t="s">
        <v>1294</v>
      </c>
      <c r="F60" s="211"/>
      <c r="G60" s="9" t="s">
        <v>1295</v>
      </c>
      <c r="H60" s="9" t="s">
        <v>1296</v>
      </c>
      <c r="I60" s="30">
        <f>$BC$5+$BD$5+$BE$5+$BF$5</f>
        <v>475</v>
      </c>
      <c r="J60" s="31"/>
      <c r="K60" s="31"/>
      <c r="L60" s="29">
        <f>K60*$BO$5</f>
        <v>0</v>
      </c>
      <c r="M60" s="31">
        <f t="shared" si="4"/>
        <v>475</v>
      </c>
      <c r="N60" s="31">
        <f>$BC$5</f>
        <v>459</v>
      </c>
      <c r="O60" s="31">
        <f>$BD$5+$BE$5+$BF$5</f>
        <v>16</v>
      </c>
      <c r="P60" s="98">
        <f t="shared" si="7"/>
        <v>118.75</v>
      </c>
      <c r="Q60" s="19"/>
      <c r="W60" s="38"/>
      <c r="X60" s="4"/>
    </row>
    <row r="61" spans="2:24" ht="42" customHeight="1" x14ac:dyDescent="0.25">
      <c r="B61" s="17"/>
      <c r="C61" s="197"/>
      <c r="D61" s="186"/>
      <c r="E61" s="221"/>
      <c r="F61" s="222"/>
      <c r="G61" s="102" t="s">
        <v>1297</v>
      </c>
      <c r="H61" s="9" t="s">
        <v>1296</v>
      </c>
      <c r="I61" s="30">
        <f>$BC$5+$BD$5+$BE$5+$BF$5</f>
        <v>475</v>
      </c>
      <c r="J61" s="97"/>
      <c r="K61" s="31"/>
      <c r="L61" s="29">
        <f>K61*$BO$5</f>
        <v>0</v>
      </c>
      <c r="M61" s="31">
        <f t="shared" si="4"/>
        <v>475</v>
      </c>
      <c r="N61" s="31">
        <f>$BC$5</f>
        <v>459</v>
      </c>
      <c r="O61" s="31">
        <f>$BD$5+$BE$5+$BF$5</f>
        <v>16</v>
      </c>
      <c r="P61" s="98">
        <f t="shared" si="7"/>
        <v>118.75</v>
      </c>
      <c r="Q61" s="19"/>
      <c r="W61" s="38"/>
      <c r="X61" s="4"/>
    </row>
    <row r="62" spans="2:24" ht="42.75" customHeight="1" thickBot="1" x14ac:dyDescent="0.3">
      <c r="B62" s="17"/>
      <c r="C62" s="197"/>
      <c r="D62" s="186"/>
      <c r="E62" s="210" t="s">
        <v>1298</v>
      </c>
      <c r="F62" s="211"/>
      <c r="G62" s="230" t="s">
        <v>1299</v>
      </c>
      <c r="H62" s="230" t="s">
        <v>1286</v>
      </c>
      <c r="I62" s="214" t="s">
        <v>1165</v>
      </c>
      <c r="J62" s="203"/>
      <c r="K62" s="203"/>
      <c r="L62" s="227">
        <f>(K62*$G$15)</f>
        <v>0</v>
      </c>
      <c r="M62" s="240">
        <f>J62</f>
        <v>0</v>
      </c>
      <c r="N62" s="112"/>
      <c r="O62" s="112"/>
      <c r="P62" s="98">
        <f>(N62+O62)/4</f>
        <v>0</v>
      </c>
      <c r="Q62" s="19"/>
      <c r="W62" s="38"/>
      <c r="X62" s="4"/>
    </row>
    <row r="63" spans="2:24" ht="74.25" customHeight="1" thickBot="1" x14ac:dyDescent="0.3">
      <c r="B63" s="17"/>
      <c r="C63" s="197"/>
      <c r="D63" s="186"/>
      <c r="E63" s="217"/>
      <c r="F63" s="218"/>
      <c r="G63" s="199"/>
      <c r="H63" s="199"/>
      <c r="I63" s="216"/>
      <c r="J63" s="204"/>
      <c r="K63" s="204"/>
      <c r="L63" s="229"/>
      <c r="M63" s="241"/>
      <c r="N63" s="219" t="str">
        <f>IF(SUM(N59:N62)&gt;0,"","La entidad territorial debe tener, como mínimo, un programa de generación de ingresos para la atención a las víctimas.")</f>
        <v/>
      </c>
      <c r="O63" s="193"/>
      <c r="P63" s="220"/>
      <c r="Q63" s="19"/>
      <c r="W63" s="38"/>
      <c r="X63" s="4"/>
    </row>
    <row r="64" spans="2:24" ht="46.5" customHeight="1" x14ac:dyDescent="0.25">
      <c r="B64" s="17"/>
      <c r="C64" s="197" t="s">
        <v>1300</v>
      </c>
      <c r="D64" s="186" t="s">
        <v>1192</v>
      </c>
      <c r="E64" s="186" t="s">
        <v>1301</v>
      </c>
      <c r="F64" s="186"/>
      <c r="G64" s="9" t="s">
        <v>1302</v>
      </c>
      <c r="H64" s="9" t="s">
        <v>1146</v>
      </c>
      <c r="I64" s="30">
        <v>4</v>
      </c>
      <c r="J64" s="31"/>
      <c r="K64" s="31"/>
      <c r="L64" s="29">
        <f>I64</f>
        <v>4</v>
      </c>
      <c r="M64" s="31">
        <f t="shared" si="4"/>
        <v>4</v>
      </c>
      <c r="N64" s="98"/>
      <c r="O64" s="98"/>
      <c r="P64" s="98">
        <f>(N64+O64)/4</f>
        <v>0</v>
      </c>
      <c r="Q64" s="19"/>
      <c r="W64" s="38"/>
      <c r="X64" s="4"/>
    </row>
    <row r="65" spans="2:24" ht="69.75" customHeight="1" x14ac:dyDescent="0.25">
      <c r="B65" s="17"/>
      <c r="C65" s="197"/>
      <c r="D65" s="186"/>
      <c r="E65" s="186" t="s">
        <v>1303</v>
      </c>
      <c r="F65" s="186"/>
      <c r="G65" s="9" t="s">
        <v>1304</v>
      </c>
      <c r="H65" s="9" t="s">
        <v>1305</v>
      </c>
      <c r="I65" s="30" t="s">
        <v>1165</v>
      </c>
      <c r="J65" s="31"/>
      <c r="K65" s="31"/>
      <c r="L65" s="29" t="s">
        <v>1165</v>
      </c>
      <c r="M65" s="31">
        <f>J65</f>
        <v>0</v>
      </c>
      <c r="N65" s="31"/>
      <c r="O65" s="31"/>
      <c r="P65" s="98">
        <f t="shared" ref="P65:P73" si="8">(N65+O65)/4</f>
        <v>0</v>
      </c>
      <c r="Q65" s="19"/>
      <c r="W65" s="38"/>
      <c r="X65" s="4"/>
    </row>
    <row r="66" spans="2:24" ht="30" customHeight="1" x14ac:dyDescent="0.25">
      <c r="B66" s="17"/>
      <c r="C66" s="197"/>
      <c r="D66" s="186" t="s">
        <v>1195</v>
      </c>
      <c r="E66" s="186" t="s">
        <v>1306</v>
      </c>
      <c r="F66" s="186"/>
      <c r="G66" s="9" t="s">
        <v>1307</v>
      </c>
      <c r="H66" s="9" t="s">
        <v>1308</v>
      </c>
      <c r="I66" s="30" t="s">
        <v>1165</v>
      </c>
      <c r="J66" s="31"/>
      <c r="K66" s="31"/>
      <c r="L66" s="29" t="s">
        <v>1165</v>
      </c>
      <c r="M66" s="31">
        <f t="shared" ref="M66:M73" si="9">J66</f>
        <v>0</v>
      </c>
      <c r="N66" s="31"/>
      <c r="O66" s="31"/>
      <c r="P66" s="98">
        <f t="shared" si="8"/>
        <v>0</v>
      </c>
      <c r="Q66" s="19"/>
      <c r="W66" s="38"/>
      <c r="X66" s="4"/>
    </row>
    <row r="67" spans="2:24" ht="30" customHeight="1" x14ac:dyDescent="0.25">
      <c r="B67" s="17"/>
      <c r="C67" s="197"/>
      <c r="D67" s="186"/>
      <c r="E67" s="186"/>
      <c r="F67" s="186"/>
      <c r="G67" s="9" t="s">
        <v>1309</v>
      </c>
      <c r="H67" s="9" t="s">
        <v>1310</v>
      </c>
      <c r="I67" s="30" t="s">
        <v>1165</v>
      </c>
      <c r="J67" s="31"/>
      <c r="K67" s="31"/>
      <c r="L67" s="29" t="s">
        <v>1165</v>
      </c>
      <c r="M67" s="31">
        <f t="shared" si="9"/>
        <v>0</v>
      </c>
      <c r="N67" s="31"/>
      <c r="O67" s="31"/>
      <c r="P67" s="98">
        <f t="shared" si="8"/>
        <v>0</v>
      </c>
      <c r="Q67" s="19"/>
      <c r="W67" s="38"/>
      <c r="X67" s="4"/>
    </row>
    <row r="68" spans="2:24" ht="30" customHeight="1" x14ac:dyDescent="0.25">
      <c r="B68" s="17"/>
      <c r="C68" s="197"/>
      <c r="D68" s="186"/>
      <c r="E68" s="186"/>
      <c r="F68" s="186"/>
      <c r="G68" s="9" t="s">
        <v>1311</v>
      </c>
      <c r="H68" s="9" t="s">
        <v>1234</v>
      </c>
      <c r="I68" s="30" t="s">
        <v>1165</v>
      </c>
      <c r="J68" s="31"/>
      <c r="K68" s="31"/>
      <c r="L68" s="29" t="s">
        <v>1165</v>
      </c>
      <c r="M68" s="31">
        <f t="shared" si="9"/>
        <v>0</v>
      </c>
      <c r="N68" s="31"/>
      <c r="O68" s="31"/>
      <c r="P68" s="98">
        <f t="shared" si="8"/>
        <v>0</v>
      </c>
      <c r="Q68" s="19"/>
      <c r="W68" s="38"/>
      <c r="X68" s="4"/>
    </row>
    <row r="69" spans="2:24" ht="30" customHeight="1" x14ac:dyDescent="0.25">
      <c r="B69" s="17"/>
      <c r="C69" s="197"/>
      <c r="D69" s="186"/>
      <c r="E69" s="186"/>
      <c r="F69" s="186"/>
      <c r="G69" s="9" t="s">
        <v>1312</v>
      </c>
      <c r="H69" s="9" t="s">
        <v>1313</v>
      </c>
      <c r="I69" s="30" t="s">
        <v>1165</v>
      </c>
      <c r="J69" s="31"/>
      <c r="K69" s="31"/>
      <c r="L69" s="29" t="s">
        <v>1165</v>
      </c>
      <c r="M69" s="31">
        <f t="shared" si="9"/>
        <v>0</v>
      </c>
      <c r="N69" s="31"/>
      <c r="O69" s="31"/>
      <c r="P69" s="98">
        <f t="shared" si="8"/>
        <v>0</v>
      </c>
      <c r="Q69" s="19"/>
      <c r="W69" s="38"/>
      <c r="X69" s="4"/>
    </row>
    <row r="70" spans="2:24" ht="81.75" customHeight="1" x14ac:dyDescent="0.25">
      <c r="B70" s="17"/>
      <c r="C70" s="197"/>
      <c r="D70" s="186" t="s">
        <v>1314</v>
      </c>
      <c r="E70" s="186" t="s">
        <v>1315</v>
      </c>
      <c r="F70" s="186"/>
      <c r="G70" s="9" t="s">
        <v>1316</v>
      </c>
      <c r="H70" s="9" t="s">
        <v>1171</v>
      </c>
      <c r="I70" s="30" t="s">
        <v>1165</v>
      </c>
      <c r="J70" s="31"/>
      <c r="K70" s="31"/>
      <c r="L70" s="29" t="s">
        <v>1165</v>
      </c>
      <c r="M70" s="31">
        <f t="shared" si="9"/>
        <v>0</v>
      </c>
      <c r="N70" s="31"/>
      <c r="O70" s="31"/>
      <c r="P70" s="98">
        <f t="shared" si="8"/>
        <v>0</v>
      </c>
      <c r="Q70" s="19"/>
      <c r="W70" s="38"/>
      <c r="X70" s="4"/>
    </row>
    <row r="71" spans="2:24" ht="79.5" customHeight="1" x14ac:dyDescent="0.25">
      <c r="B71" s="17"/>
      <c r="C71" s="197"/>
      <c r="D71" s="186"/>
      <c r="E71" s="186" t="s">
        <v>1317</v>
      </c>
      <c r="F71" s="186"/>
      <c r="G71" s="9" t="s">
        <v>1318</v>
      </c>
      <c r="H71" s="9" t="s">
        <v>1319</v>
      </c>
      <c r="I71" s="30" t="s">
        <v>1165</v>
      </c>
      <c r="J71" s="31"/>
      <c r="K71" s="31"/>
      <c r="L71" s="29" t="s">
        <v>1165</v>
      </c>
      <c r="M71" s="31">
        <f t="shared" si="9"/>
        <v>0</v>
      </c>
      <c r="N71" s="31"/>
      <c r="O71" s="31"/>
      <c r="P71" s="98">
        <f t="shared" si="8"/>
        <v>0</v>
      </c>
      <c r="Q71" s="19"/>
      <c r="W71" s="38"/>
      <c r="X71" s="4"/>
    </row>
    <row r="72" spans="2:24" ht="81" customHeight="1" x14ac:dyDescent="0.25">
      <c r="B72" s="17"/>
      <c r="C72" s="197"/>
      <c r="D72" s="186"/>
      <c r="E72" s="186" t="s">
        <v>1320</v>
      </c>
      <c r="F72" s="186"/>
      <c r="G72" s="9" t="s">
        <v>1321</v>
      </c>
      <c r="H72" s="9" t="s">
        <v>1319</v>
      </c>
      <c r="I72" s="30" t="s">
        <v>1165</v>
      </c>
      <c r="J72" s="31"/>
      <c r="K72" s="31"/>
      <c r="L72" s="29" t="s">
        <v>1165</v>
      </c>
      <c r="M72" s="31">
        <f t="shared" si="9"/>
        <v>0</v>
      </c>
      <c r="N72" s="31"/>
      <c r="O72" s="31"/>
      <c r="P72" s="98">
        <f t="shared" si="8"/>
        <v>0</v>
      </c>
      <c r="Q72" s="19"/>
      <c r="W72" s="38"/>
      <c r="X72" s="4"/>
    </row>
    <row r="73" spans="2:24" ht="88.5" customHeight="1" x14ac:dyDescent="0.25">
      <c r="B73" s="17"/>
      <c r="C73" s="197" t="s">
        <v>1212</v>
      </c>
      <c r="D73" s="9" t="s">
        <v>1213</v>
      </c>
      <c r="E73" s="186" t="s">
        <v>1322</v>
      </c>
      <c r="F73" s="186"/>
      <c r="G73" s="9" t="s">
        <v>1323</v>
      </c>
      <c r="H73" s="9" t="s">
        <v>1324</v>
      </c>
      <c r="I73" s="30" t="s">
        <v>1165</v>
      </c>
      <c r="J73" s="31"/>
      <c r="K73" s="31"/>
      <c r="L73" s="29" t="s">
        <v>1165</v>
      </c>
      <c r="M73" s="31">
        <f t="shared" si="9"/>
        <v>0</v>
      </c>
      <c r="N73" s="31"/>
      <c r="O73" s="31"/>
      <c r="P73" s="98">
        <f t="shared" si="8"/>
        <v>0</v>
      </c>
      <c r="Q73" s="19"/>
      <c r="W73" s="38"/>
      <c r="X73" s="4"/>
    </row>
    <row r="74" spans="2:24" ht="48" customHeight="1" x14ac:dyDescent="0.25">
      <c r="B74" s="17"/>
      <c r="C74" s="197"/>
      <c r="D74" s="9" t="s">
        <v>1325</v>
      </c>
      <c r="E74" s="186" t="s">
        <v>1326</v>
      </c>
      <c r="F74" s="186"/>
      <c r="G74" s="9" t="s">
        <v>1327</v>
      </c>
      <c r="H74" s="9" t="s">
        <v>1238</v>
      </c>
      <c r="I74" s="30">
        <v>4</v>
      </c>
      <c r="J74" s="31">
        <v>4</v>
      </c>
      <c r="K74" s="31">
        <v>4</v>
      </c>
      <c r="L74" s="29">
        <f>I74</f>
        <v>4</v>
      </c>
      <c r="M74" s="31">
        <f t="shared" si="4"/>
        <v>4</v>
      </c>
      <c r="N74" s="178">
        <f>K74</f>
        <v>4</v>
      </c>
      <c r="O74" s="179"/>
      <c r="P74" s="98">
        <f>(N74+O74)/4</f>
        <v>1</v>
      </c>
      <c r="Q74" s="19"/>
      <c r="X74" s="125"/>
    </row>
    <row r="75" spans="2:24" ht="12" customHeight="1" thickBot="1" x14ac:dyDescent="0.3">
      <c r="B75" s="23"/>
      <c r="C75" s="26"/>
      <c r="D75" s="26"/>
      <c r="E75" s="26"/>
      <c r="F75" s="26"/>
      <c r="G75" s="26"/>
      <c r="H75" s="26"/>
      <c r="I75" s="26"/>
      <c r="J75" s="26"/>
      <c r="K75" s="26"/>
      <c r="L75" s="26"/>
      <c r="M75" s="26"/>
      <c r="N75" s="26"/>
      <c r="O75" s="26"/>
      <c r="P75" s="26"/>
      <c r="Q75" s="24"/>
    </row>
  </sheetData>
  <sheetProtection algorithmName="SHA-512" hashValue="vmpSbofo7H70LIU5SLEpDrsXPJUc3n/NxLg9zZNsoWfCNM4c9YtsCdiSzifskpnm+rSIUCEK94QqNYY0VyjIyw==" saltValue="VtP/Io5vf5tDAEcBLgQ61A==" spinCount="100000" sheet="1" objects="1" selectLockedCells="1" autoFilter="0" pivotTables="0"/>
  <mergeCells count="65">
    <mergeCell ref="M62:M63"/>
    <mergeCell ref="M44:M45"/>
    <mergeCell ref="E66:F69"/>
    <mergeCell ref="E65:F65"/>
    <mergeCell ref="E64:F64"/>
    <mergeCell ref="E50:F50"/>
    <mergeCell ref="E53:F56"/>
    <mergeCell ref="E52:F52"/>
    <mergeCell ref="E59:F59"/>
    <mergeCell ref="E57:F58"/>
    <mergeCell ref="E51:F51"/>
    <mergeCell ref="G44:G45"/>
    <mergeCell ref="H44:H45"/>
    <mergeCell ref="I44:I45"/>
    <mergeCell ref="J44:J45"/>
    <mergeCell ref="G62:G63"/>
    <mergeCell ref="E74:F74"/>
    <mergeCell ref="E73:F73"/>
    <mergeCell ref="E72:F72"/>
    <mergeCell ref="E71:F71"/>
    <mergeCell ref="E70:F70"/>
    <mergeCell ref="E34:F34"/>
    <mergeCell ref="E32:F33"/>
    <mergeCell ref="E30:F31"/>
    <mergeCell ref="E21:F21"/>
    <mergeCell ref="E29:F29"/>
    <mergeCell ref="E27:F28"/>
    <mergeCell ref="E24:F26"/>
    <mergeCell ref="E22:F23"/>
    <mergeCell ref="C22:C34"/>
    <mergeCell ref="C35:C63"/>
    <mergeCell ref="C73:C74"/>
    <mergeCell ref="C64:C72"/>
    <mergeCell ref="D64:D65"/>
    <mergeCell ref="D70:D72"/>
    <mergeCell ref="D46:D50"/>
    <mergeCell ref="D51:D56"/>
    <mergeCell ref="D66:D69"/>
    <mergeCell ref="D22:D29"/>
    <mergeCell ref="D30:D33"/>
    <mergeCell ref="D57:D63"/>
    <mergeCell ref="D36:D45"/>
    <mergeCell ref="E43:F43"/>
    <mergeCell ref="E42:F42"/>
    <mergeCell ref="E36:F37"/>
    <mergeCell ref="G36:G37"/>
    <mergeCell ref="G38:G39"/>
    <mergeCell ref="E38:F41"/>
    <mergeCell ref="G40:G41"/>
    <mergeCell ref="N74:O74"/>
    <mergeCell ref="E62:F63"/>
    <mergeCell ref="N63:P63"/>
    <mergeCell ref="E60:F61"/>
    <mergeCell ref="E35:F35"/>
    <mergeCell ref="E44:F45"/>
    <mergeCell ref="K44:K45"/>
    <mergeCell ref="L44:L45"/>
    <mergeCell ref="N45:P45"/>
    <mergeCell ref="E49:F49"/>
    <mergeCell ref="E46:F48"/>
    <mergeCell ref="L62:L63"/>
    <mergeCell ref="K62:K63"/>
    <mergeCell ref="J62:J63"/>
    <mergeCell ref="I62:I63"/>
    <mergeCell ref="H62:H63"/>
  </mergeCells>
  <dataValidations count="2">
    <dataValidation operator="notEqual" allowBlank="1" showInputMessage="1" showErrorMessage="1" sqref="J36:K45" xr:uid="{EAF4F9B5-3928-4C4C-BC79-B9559F145479}"/>
    <dataValidation type="whole" allowBlank="1" showInputMessage="1" showErrorMessage="1" sqref="P22" xr:uid="{2CD9A54F-171D-432A-8616-4294FAB623DE}">
      <formula1>1</formula1>
      <formula2>1E+22</formula2>
    </dataValidation>
  </dataValidations>
  <printOptions verticalCentered="1"/>
  <pageMargins left="0.11811023622047245" right="0.11811023622047245" top="0.35433070866141736" bottom="0.35433070866141736" header="0" footer="0"/>
  <pageSetup scale="37" orientation="portrait" r:id="rId5"/>
  <headerFooter scaleWithDoc="0" alignWithMargins="0">
    <oddFooter>Página &amp;P</oddFooter>
  </headerFooter>
  <rowBreaks count="1" manualBreakCount="1">
    <brk id="56" max="17" man="1"/>
  </rowBreaks>
  <ignoredErrors>
    <ignoredError sqref="Q48:Q50 Q51 I39:I40" formula="1"/>
    <ignoredError sqref="M64:P69 M70:P74 M58:P63 M51:P51 M48:P50 N37 O37 N39 O38:O39 N38 N40:O40" formula="1" unlockedFormula="1"/>
    <ignoredError sqref="M52:P57 M46:P47 M42:P45 M35:P36 M41:P41 M37 P37 M38 P38:P39 M39 M25:P34 M23:P24 M40 P40 M22:N22 P22" unlockedFormula="1"/>
  </ignoredErrors>
  <drawing r:id="rId6"/>
  <legacyDrawing r:id="rId7"/>
  <extLst>
    <ext xmlns:x14="http://schemas.microsoft.com/office/spreadsheetml/2009/9/main" uri="{A8765BA9-456A-4dab-B4F3-ACF838C121DE}">
      <x14:slicerList>
        <x14:slicer r:id="rId8"/>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C4B6A-EDD8-4827-AB96-D51EFE519861}">
  <sheetPr>
    <tabColor theme="3"/>
  </sheetPr>
  <dimension ref="A1:C7"/>
  <sheetViews>
    <sheetView zoomScale="80" zoomScaleNormal="80" workbookViewId="0">
      <selection activeCell="A2" sqref="A2:B2"/>
    </sheetView>
  </sheetViews>
  <sheetFormatPr baseColWidth="10" defaultColWidth="11.42578125" defaultRowHeight="15" x14ac:dyDescent="0.25"/>
  <cols>
    <col min="1" max="1" width="29.5703125" style="4" customWidth="1"/>
    <col min="2" max="2" width="125.28515625" style="4" customWidth="1"/>
    <col min="3" max="3" width="76" style="4" customWidth="1"/>
    <col min="4" max="16384" width="11.42578125" style="4"/>
  </cols>
  <sheetData>
    <row r="1" spans="1:3" ht="95.45" customHeight="1" x14ac:dyDescent="0.25">
      <c r="A1" s="248"/>
      <c r="B1" s="249"/>
    </row>
    <row r="2" spans="1:3" ht="35.25" customHeight="1" x14ac:dyDescent="0.25">
      <c r="A2" s="250" t="s">
        <v>1328</v>
      </c>
      <c r="B2" s="251"/>
    </row>
    <row r="3" spans="1:3" ht="32.25" customHeight="1" x14ac:dyDescent="0.25">
      <c r="A3" s="129" t="s">
        <v>1329</v>
      </c>
      <c r="B3" s="130" t="s">
        <v>1342</v>
      </c>
    </row>
    <row r="4" spans="1:3" ht="62.45" customHeight="1" x14ac:dyDescent="0.25">
      <c r="A4" s="129" t="s">
        <v>1330</v>
      </c>
      <c r="B4" s="131" t="s">
        <v>1331</v>
      </c>
    </row>
    <row r="5" spans="1:3" ht="391.5" customHeight="1" x14ac:dyDescent="0.25">
      <c r="A5" s="129" t="s">
        <v>1332</v>
      </c>
      <c r="B5" s="130" t="s">
        <v>1341</v>
      </c>
      <c r="C5" s="65"/>
    </row>
    <row r="6" spans="1:3" ht="243.75" customHeight="1" x14ac:dyDescent="0.25">
      <c r="A6" s="129" t="s">
        <v>1333</v>
      </c>
      <c r="B6" s="130" t="s">
        <v>1340</v>
      </c>
      <c r="C6" s="65"/>
    </row>
    <row r="7" spans="1:3" ht="48" customHeight="1" thickBot="1" x14ac:dyDescent="0.3">
      <c r="A7" s="132" t="s">
        <v>1334</v>
      </c>
      <c r="B7" s="133" t="s">
        <v>1335</v>
      </c>
    </row>
  </sheetData>
  <sheetProtection algorithmName="SHA-512" hashValue="6nCAYAA4Ycu5Kf2lrueCUYp+RHCxf5uydXBhoy4/81/yMpKQwO8RZYU/oh4Z0Tnb1cSF88Fql4a1yD7k4bY37g==" saltValue="5SVomVzQglBgPfUWVl3bKg==" spinCount="100000" sheet="1" objects="1" scenarios="1" selectLockedCells="1" selectUnlockedCells="1"/>
  <mergeCells count="2">
    <mergeCell ref="A1:B1"/>
    <mergeCell ref="A2:B2"/>
  </mergeCells>
  <pageMargins left="0.23622047244094491" right="0.23622047244094491" top="0.74803149606299213" bottom="0.74803149606299213" header="0.31496062992125984" footer="0.31496062992125984"/>
  <pageSetup scale="66" orientation="portrait" r:id="rId1"/>
  <colBreaks count="1" manualBreakCount="1">
    <brk id="2" max="6"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50ce39c-18e4-43ae-9786-96b4b9ae910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3096540E0FF134F932DE76C7D787A8A" ma:contentTypeVersion="16" ma:contentTypeDescription="Crear nuevo documento." ma:contentTypeScope="" ma:versionID="dc1690731f07888cf3628229a28e1faa">
  <xsd:schema xmlns:xsd="http://www.w3.org/2001/XMLSchema" xmlns:xs="http://www.w3.org/2001/XMLSchema" xmlns:p="http://schemas.microsoft.com/office/2006/metadata/properties" xmlns:ns3="150ce39c-18e4-43ae-9786-96b4b9ae910b" xmlns:ns4="afed403c-a068-428c-bb31-e7fefd2008a5" targetNamespace="http://schemas.microsoft.com/office/2006/metadata/properties" ma:root="true" ma:fieldsID="7bf3d959122cb2c4972eb427aefcc149" ns3:_="" ns4:_="">
    <xsd:import namespace="150ce39c-18e4-43ae-9786-96b4b9ae910b"/>
    <xsd:import namespace="afed403c-a068-428c-bb31-e7fefd2008a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ce39c-18e4-43ae-9786-96b4b9ae91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ed403c-a068-428c-bb31-e7fefd2008a5"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BE3A58-3A90-4CC5-A36D-2D2936A62F5C}">
  <ds:schemaRefs>
    <ds:schemaRef ds:uri="http://schemas.microsoft.com/office/2006/documentManagement/types"/>
    <ds:schemaRef ds:uri="http://www.w3.org/XML/1998/namespace"/>
    <ds:schemaRef ds:uri="http://purl.org/dc/elements/1.1/"/>
    <ds:schemaRef ds:uri="http://schemas.microsoft.com/office/infopath/2007/PartnerControls"/>
    <ds:schemaRef ds:uri="http://purl.org/dc/dcmitype/"/>
    <ds:schemaRef ds:uri="afed403c-a068-428c-bb31-e7fefd2008a5"/>
    <ds:schemaRef ds:uri="http://purl.org/dc/terms/"/>
    <ds:schemaRef ds:uri="http://schemas.openxmlformats.org/package/2006/metadata/core-properties"/>
    <ds:schemaRef ds:uri="150ce39c-18e4-43ae-9786-96b4b9ae910b"/>
    <ds:schemaRef ds:uri="http://schemas.microsoft.com/office/2006/metadata/properties"/>
  </ds:schemaRefs>
</ds:datastoreItem>
</file>

<file path=customXml/itemProps2.xml><?xml version="1.0" encoding="utf-8"?>
<ds:datastoreItem xmlns:ds="http://schemas.openxmlformats.org/officeDocument/2006/customXml" ds:itemID="{1DCB1DB4-7E1E-495B-B71C-962F987B1F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0ce39c-18e4-43ae-9786-96b4b9ae910b"/>
    <ds:schemaRef ds:uri="afed403c-a068-428c-bb31-e7fefd2008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B82125-3982-4093-BC99-E6EE1488C9E2}">
  <ds:schemaRefs>
    <ds:schemaRef ds:uri="http://schemas.microsoft.com/sharepoint/v3/contenttype/forms"/>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ALL SF_F</vt:lpstr>
      <vt:lpstr>ANUALIZACIÓN OBLIGATORIA </vt:lpstr>
      <vt:lpstr>ANUALIZACIÓN DER. PROGRESIVOS</vt:lpstr>
      <vt:lpstr>FICHA TÉCNICA</vt:lpstr>
      <vt:lpstr>'ANUALIZACIÓN DER. PROGRESIVOS'!Área_de_impresión</vt:lpstr>
      <vt:lpstr>'ANUALIZACIÓN OBLIGATORIA '!Área_de_impresión</vt:lpstr>
      <vt:lpstr>'FICHA TÉCNICA'!Área_de_impresión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Mónica Ríos García;JULIAN DAVID ZAMBRANO ESPINOSA</dc:creator>
  <cp:keywords/>
  <dc:description/>
  <cp:lastModifiedBy>JULIAN DAVID ZAMBRANO ESPINOSA</cp:lastModifiedBy>
  <cp:revision/>
  <cp:lastPrinted>2024-04-22T22:03:12Z</cp:lastPrinted>
  <dcterms:created xsi:type="dcterms:W3CDTF">2023-08-15T13:17:27Z</dcterms:created>
  <dcterms:modified xsi:type="dcterms:W3CDTF">2024-05-06T21:27:11Z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0x010100A3096540E0FF134F932DE76C7D787A8A</vt:lpwstr>
  </property>
</Properties>
</file>