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charts/chart12.xml" ContentType="application/vnd.openxmlformats-officedocument.drawingml.chart+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hidePivotFieldList="1"/>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4/Administrativa/05-03-2025/"/>
    </mc:Choice>
  </mc:AlternateContent>
  <xr:revisionPtr revIDLastSave="0" documentId="8_{C811F474-F3BC-4DBB-BCDC-8C44B97AE55B}" xr6:coauthVersionLast="47" xr6:coauthVersionMax="47" xr10:uidLastSave="{00000000-0000-0000-0000-000000000000}"/>
  <workbookProtection workbookAlgorithmName="SHA-512" workbookHashValue="jazwL8RfNFAA2R3LVFHbP5FS5LP1eXV96YOAuqCotpY/j4Cx+G/yee+pIpoyvVPNStCfkO39uYqg8pQT2ODCcg==" workbookSaltValue="RkpY4ABGTSawUMdG+t2npQ==" workbookSpinCount="100000" lockStructure="1"/>
  <bookViews>
    <workbookView xWindow="20370" yWindow="-120" windowWidth="24240" windowHeight="13020" tabRatio="759" firstSheet="1" activeTab="1" xr2:uid="{00000000-000D-0000-FFFF-FFFF00000000}"/>
  </bookViews>
  <sheets>
    <sheet name="Desplegables" sheetId="13" state="hidden" r:id="rId1"/>
    <sheet name="RESPEL - RME" sheetId="1" r:id="rId2"/>
    <sheet name="RS Aprovechables" sheetId="2" r:id="rId3"/>
    <sheet name="Tablas" sheetId="14" r:id="rId4"/>
    <sheet name="control gestión" sheetId="11" state="hidden" r:id="rId5"/>
    <sheet name="Control de cambios" sheetId="12" r:id="rId6"/>
  </sheets>
  <definedNames>
    <definedName name="_xlnm._FilterDatabase" localSheetId="1" hidden="1">'RESPEL - RME'!$A$11:$AE$25</definedName>
    <definedName name="_xlnm._FilterDatabase" localSheetId="2" hidden="1">'RS Aprovechables'!$A$11:$H$11</definedName>
    <definedName name="_xlnm.Print_Area" localSheetId="1">'RESPEL - RME'!$A$1:$AE$30</definedName>
    <definedName name="_xlnm.Print_Area" localSheetId="2">'RS Aprovechables'!$A$1:$H$155</definedName>
    <definedName name="_xlnm.Print_Area" localSheetId="3">Tablas!$A$1:$S$58</definedName>
    <definedName name="_xlnm.Print_Titles" localSheetId="1">'RESPEL - RME'!$1:$11</definedName>
    <definedName name="_xlnm.Print_Titles" localSheetId="2">'RS Aprovechables'!$1:$11</definedName>
    <definedName name="_xlnm.Print_Titles" localSheetId="3">Tablas!$33:$34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 i="14" l="1"/>
  <c r="F38" i="14"/>
  <c r="L10" i="14" l="1"/>
  <c r="W16" i="14" l="1"/>
  <c r="S37" i="14" l="1"/>
  <c r="O61" i="14"/>
  <c r="I17" i="2"/>
  <c r="Q38" i="14"/>
  <c r="P61" i="14" s="1"/>
  <c r="G38" i="14"/>
  <c r="I150" i="2"/>
  <c r="J150" i="2" s="1"/>
  <c r="I149" i="2"/>
  <c r="J149" i="2" s="1"/>
  <c r="I148" i="2"/>
  <c r="J148" i="2" s="1"/>
  <c r="I147" i="2"/>
  <c r="J147" i="2" s="1"/>
  <c r="I146" i="2"/>
  <c r="J146" i="2" s="1"/>
  <c r="I145" i="2"/>
  <c r="J145" i="2" s="1"/>
  <c r="I138" i="2"/>
  <c r="J138" i="2" s="1"/>
  <c r="I137" i="2"/>
  <c r="J137" i="2" s="1"/>
  <c r="I136" i="2"/>
  <c r="J136" i="2" s="1"/>
  <c r="I135" i="2"/>
  <c r="J135" i="2" s="1"/>
  <c r="I134" i="2"/>
  <c r="J134" i="2" s="1"/>
  <c r="I133" i="2"/>
  <c r="J133" i="2" s="1"/>
  <c r="I112" i="2"/>
  <c r="J112" i="2" s="1"/>
  <c r="I111" i="2"/>
  <c r="J111" i="2" s="1"/>
  <c r="I110" i="2"/>
  <c r="J110" i="2" s="1"/>
  <c r="I109" i="2"/>
  <c r="J109" i="2" s="1"/>
  <c r="I101" i="2" l="1"/>
  <c r="J101" i="2" s="1"/>
  <c r="I100" i="2"/>
  <c r="J100" i="2" s="1"/>
  <c r="I99" i="2"/>
  <c r="J99" i="2" s="1"/>
  <c r="I98" i="2"/>
  <c r="J98" i="2" s="1"/>
  <c r="I97" i="2"/>
  <c r="J97" i="2" s="1"/>
  <c r="I88" i="2"/>
  <c r="J88" i="2" s="1"/>
  <c r="I89" i="2"/>
  <c r="J89" i="2" s="1"/>
  <c r="I90" i="2"/>
  <c r="J90" i="2" s="1"/>
  <c r="I87" i="2"/>
  <c r="J87" i="2" s="1"/>
  <c r="I78" i="2"/>
  <c r="J78" i="2" s="1"/>
  <c r="I77" i="2"/>
  <c r="J77" i="2" s="1"/>
  <c r="I73" i="2"/>
  <c r="J73" i="2" s="1"/>
  <c r="I54" i="2"/>
  <c r="J54" i="2" s="1"/>
  <c r="I51" i="2"/>
  <c r="J51" i="2" s="1"/>
  <c r="I52" i="2"/>
  <c r="J52" i="2" s="1"/>
  <c r="I53" i="2"/>
  <c r="J53" i="2" s="1"/>
  <c r="I50" i="2" l="1"/>
  <c r="J50" i="2" s="1"/>
  <c r="I49" i="2"/>
  <c r="J49" i="2" s="1"/>
  <c r="L14" i="14" l="1"/>
  <c r="R30" i="14" s="1"/>
  <c r="L13" i="14"/>
  <c r="R29" i="14" s="1"/>
  <c r="I25" i="2" l="1"/>
  <c r="J25" i="2" s="1"/>
  <c r="I29" i="2"/>
  <c r="J29" i="2" s="1"/>
  <c r="I28" i="2"/>
  <c r="J28" i="2" s="1"/>
  <c r="I27" i="2"/>
  <c r="J27" i="2" s="1"/>
  <c r="I26" i="2"/>
  <c r="J26" i="2" s="1"/>
  <c r="I18" i="2" l="1"/>
  <c r="J18" i="2" s="1"/>
  <c r="J17" i="2"/>
  <c r="I16" i="2"/>
  <c r="J16" i="2" s="1"/>
  <c r="I15" i="2"/>
  <c r="J15" i="2" s="1"/>
  <c r="I14" i="2"/>
  <c r="J14" i="2" s="1"/>
  <c r="H10" i="14" l="1"/>
  <c r="H26" i="14" s="1"/>
  <c r="H11" i="14"/>
  <c r="H27" i="14" s="1"/>
  <c r="V15" i="14" l="1"/>
  <c r="W15" i="14" s="1"/>
  <c r="AB3" i="14" s="1"/>
  <c r="V14" i="14"/>
  <c r="W14" i="14" s="1"/>
  <c r="V6" i="14" l="1"/>
  <c r="Y6" i="14" s="1"/>
  <c r="V9" i="14"/>
  <c r="Y9" i="14" s="1"/>
  <c r="V3" i="14"/>
  <c r="Y3" i="14" s="1"/>
  <c r="AG3" i="14"/>
  <c r="AB6" i="14"/>
  <c r="AG6" i="14" s="1"/>
  <c r="AB9" i="14"/>
  <c r="AG9" i="14" s="1"/>
  <c r="L11" i="14"/>
  <c r="R27" i="14" s="1"/>
  <c r="AI8" i="14" l="1"/>
  <c r="AI2" i="14"/>
  <c r="AI5" i="14"/>
  <c r="E38" i="14"/>
  <c r="D38" i="14"/>
  <c r="C38" i="14"/>
  <c r="B38" i="14"/>
  <c r="O38" i="14"/>
  <c r="L12" i="14"/>
  <c r="R28" i="14" s="1"/>
  <c r="L15" i="14"/>
  <c r="R31" i="14" s="1"/>
  <c r="L16" i="14"/>
  <c r="R32" i="14" s="1"/>
  <c r="L17" i="14"/>
  <c r="R33" i="14" s="1"/>
  <c r="L18" i="14"/>
  <c r="R34" i="14" s="1"/>
  <c r="L19" i="14"/>
  <c r="R35" i="14" s="1"/>
  <c r="L20" i="14"/>
  <c r="R36" i="14" s="1"/>
  <c r="L21" i="14"/>
  <c r="R37" i="14" s="1"/>
  <c r="M38" i="14"/>
  <c r="L38" i="14"/>
  <c r="N38" i="14"/>
  <c r="M15" i="14" l="1"/>
  <c r="R26" i="14"/>
  <c r="R38" i="14" s="1"/>
  <c r="H12" i="14"/>
  <c r="H28" i="14" s="1"/>
  <c r="H13" i="14"/>
  <c r="H29" i="14" s="1"/>
  <c r="H14" i="14"/>
  <c r="H30" i="14" s="1"/>
  <c r="H15" i="14"/>
  <c r="H31" i="14" s="1"/>
  <c r="H16" i="14"/>
  <c r="H32" i="14" s="1"/>
  <c r="H17" i="14"/>
  <c r="H33" i="14" s="1"/>
  <c r="H18" i="14"/>
  <c r="H34" i="14" s="1"/>
  <c r="H19" i="14"/>
  <c r="H35" i="14" s="1"/>
  <c r="H20" i="14"/>
  <c r="H36" i="14" s="1"/>
  <c r="H21" i="14"/>
  <c r="H37" i="14" s="1"/>
  <c r="Q61" i="14" l="1"/>
  <c r="I33" i="14"/>
  <c r="I32" i="14"/>
  <c r="I37" i="14"/>
  <c r="I36" i="14"/>
  <c r="I35" i="14"/>
  <c r="I34" i="14"/>
  <c r="I31" i="14"/>
  <c r="I30" i="14"/>
  <c r="I29" i="14"/>
  <c r="I28" i="14"/>
  <c r="H38" i="14"/>
  <c r="M21" i="14"/>
  <c r="M17" i="14"/>
  <c r="M16" i="14"/>
  <c r="M20" i="14"/>
  <c r="M19" i="14"/>
  <c r="M18" i="14"/>
  <c r="V18" i="14" l="1" a="1"/>
  <c r="V18" i="14" s="1"/>
  <c r="I38" i="14"/>
  <c r="J9" i="14" a="1"/>
  <c r="J9" i="14" l="1"/>
  <c r="S26" i="14" s="1"/>
  <c r="S35" i="14" s="1"/>
  <c r="S34" i="14" s="1"/>
  <c r="S33" i="14" s="1"/>
  <c r="S32" i="14" s="1"/>
  <c r="S31" i="14" s="1"/>
  <c r="S30" i="14" l="1"/>
  <c r="S36" i="14"/>
  <c r="S38" i="14" s="1"/>
  <c r="S29" i="14"/>
  <c r="S28" i="14" s="1"/>
  <c r="S27"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<sst xmlns="http://schemas.openxmlformats.org/spreadsheetml/2006/main" count="363" uniqueCount="264">
  <si>
    <t>BITÁCORA DE GENERACIÓN DE RESIDUOS</t>
  </si>
  <si>
    <t>Dirección Territorial</t>
  </si>
  <si>
    <t>Nombre del residuo</t>
  </si>
  <si>
    <t>Área de almacenamiento temporal</t>
  </si>
  <si>
    <t>Peso (Kg)</t>
  </si>
  <si>
    <t>Fecha de entrega</t>
  </si>
  <si>
    <t>Nombre del gestor</t>
  </si>
  <si>
    <t>N° certificado</t>
  </si>
  <si>
    <t>Observaciones</t>
  </si>
  <si>
    <t>Comburente</t>
  </si>
  <si>
    <t>Corrosivo</t>
  </si>
  <si>
    <t>Explosivo</t>
  </si>
  <si>
    <t>Inflamable</t>
  </si>
  <si>
    <t>Irritante</t>
  </si>
  <si>
    <t>Patógeno</t>
  </si>
  <si>
    <t>Tóxico</t>
  </si>
  <si>
    <t>Otro</t>
  </si>
  <si>
    <t>Cartuchos tóner</t>
  </si>
  <si>
    <t>Residuos químicos</t>
  </si>
  <si>
    <t>Santander</t>
  </si>
  <si>
    <t>Baterías y/o pilas</t>
  </si>
  <si>
    <t>RAEE´s</t>
  </si>
  <si>
    <t>Mes</t>
  </si>
  <si>
    <t>ENERO</t>
  </si>
  <si>
    <t>FEBRERO</t>
  </si>
  <si>
    <t>MARZO</t>
  </si>
  <si>
    <t>Cartón</t>
  </si>
  <si>
    <t>Plástico</t>
  </si>
  <si>
    <t>Vidrio</t>
  </si>
  <si>
    <t>PET</t>
  </si>
  <si>
    <t>ABRIL</t>
  </si>
  <si>
    <t>Plegadiza</t>
  </si>
  <si>
    <t>MAYO</t>
  </si>
  <si>
    <t>Chatarra - Metal</t>
  </si>
  <si>
    <t>JUNIO</t>
  </si>
  <si>
    <t>JULIO</t>
  </si>
  <si>
    <t>AGOSTO</t>
  </si>
  <si>
    <t>SEPTIEMBRE</t>
  </si>
  <si>
    <t>OCTUBRE</t>
  </si>
  <si>
    <t>NOVIEMBRE</t>
  </si>
  <si>
    <t>DICIEMBRE</t>
  </si>
  <si>
    <t>DIRECCIÓN TERRITORIAL</t>
  </si>
  <si>
    <t>NOMBRE DEL RESIDUO</t>
  </si>
  <si>
    <t>Antioquia</t>
  </si>
  <si>
    <t>Aceites usados</t>
  </si>
  <si>
    <t>Atlántico</t>
  </si>
  <si>
    <t>Bolívar / San Andrés</t>
  </si>
  <si>
    <t>Caquetá / Huila - Florencia</t>
  </si>
  <si>
    <t>Cortopunzantes</t>
  </si>
  <si>
    <t>Caquetá / Huila - Neiva</t>
  </si>
  <si>
    <t>Envases y/o empaques contaminados</t>
  </si>
  <si>
    <t>Cauca</t>
  </si>
  <si>
    <t>Extintores totalmente y/o parcialmente descargados</t>
  </si>
  <si>
    <t>Central - Bogotá</t>
  </si>
  <si>
    <t>Llantas usadas</t>
  </si>
  <si>
    <t>Central - Ibagué</t>
  </si>
  <si>
    <t>Luminarias</t>
  </si>
  <si>
    <t>Central - Tunja</t>
  </si>
  <si>
    <t>Medicamentos vencidos</t>
  </si>
  <si>
    <t>Cesar / Guajira - Riohacha</t>
  </si>
  <si>
    <t>Cesar / Guajira - Valledupar</t>
  </si>
  <si>
    <t>RCD´s (Residuos de construcción y/o demolición)</t>
  </si>
  <si>
    <t>Choco</t>
  </si>
  <si>
    <t>Residuos con pintura</t>
  </si>
  <si>
    <t>Córdoba</t>
  </si>
  <si>
    <t>Residuos con tinta</t>
  </si>
  <si>
    <t>Eje cafetero - Armenia</t>
  </si>
  <si>
    <t>Residuos de atención médica</t>
  </si>
  <si>
    <t>Eje cafetero - Manizales</t>
  </si>
  <si>
    <t>Residuos de fertilizantes</t>
  </si>
  <si>
    <t>Eje cafetero - Pereira</t>
  </si>
  <si>
    <t>Residuos de plaguicidas</t>
  </si>
  <si>
    <t>Llanos Orientales y Amazonia - Inírida</t>
  </si>
  <si>
    <t>Residuos impregnados con combustibles</t>
  </si>
  <si>
    <t>Llanos Orientales y Amazonia - Leticia</t>
  </si>
  <si>
    <t>Llanos Orientales y Amazonia - Mitú</t>
  </si>
  <si>
    <t>Sustancias químicas vencidas</t>
  </si>
  <si>
    <t>Llanos Orientales y Amazonia - Puerto Carreño</t>
  </si>
  <si>
    <t>Llanos Orientales y Amazonia - San José del Guaviare</t>
  </si>
  <si>
    <t>Llanos Orientales y Amazonia - Villavicencio</t>
  </si>
  <si>
    <t>Llanos Orientales y Amazonia - Yopal</t>
  </si>
  <si>
    <t>Magdalena medio</t>
  </si>
  <si>
    <t>Magdalena</t>
  </si>
  <si>
    <t>Nariño</t>
  </si>
  <si>
    <t>Norte de Santander y Arauca - Arauca</t>
  </si>
  <si>
    <t>Norte de Santander y Arauca - Cúcuta</t>
  </si>
  <si>
    <t>Putumayo</t>
  </si>
  <si>
    <t>Sucre</t>
  </si>
  <si>
    <t>Urabá</t>
  </si>
  <si>
    <t>Valle</t>
  </si>
  <si>
    <t>MES GRÁFICA</t>
  </si>
  <si>
    <t>MEDIA MÓVIL</t>
  </si>
  <si>
    <t>ENE</t>
  </si>
  <si>
    <t>FEB</t>
  </si>
  <si>
    <t>MAR</t>
  </si>
  <si>
    <t>ABR</t>
  </si>
  <si>
    <t>MAY</t>
  </si>
  <si>
    <t>JUN</t>
  </si>
  <si>
    <t>JUL</t>
  </si>
  <si>
    <t>AGO</t>
  </si>
  <si>
    <t>SEP</t>
  </si>
  <si>
    <t>OCT</t>
  </si>
  <si>
    <t>NOV</t>
  </si>
  <si>
    <t>DIC</t>
  </si>
  <si>
    <t>MEDIA MÓVIL GENERACIÓN RESIDUOS PELIGROSOS</t>
  </si>
  <si>
    <t>MES </t>
  </si>
  <si>
    <t>Generación 2019
(Kg/mes)</t>
  </si>
  <si>
    <t>Generación 2020
(Kg/mes)</t>
  </si>
  <si>
    <t>Generación 2021
(Kg/mes)</t>
  </si>
  <si>
    <t>Generación 2022
(Kg/mes)</t>
  </si>
  <si>
    <t>Generación 2023
(Kg/mes)</t>
  </si>
  <si>
    <t>Enero </t>
  </si>
  <si>
    <t>TOTAL </t>
  </si>
  <si>
    <t>Febrero </t>
  </si>
  <si>
    <t>Marzo </t>
  </si>
  <si>
    <t>Abril </t>
  </si>
  <si>
    <t>Mayo </t>
  </si>
  <si>
    <t>Junio </t>
  </si>
  <si>
    <t>Julio </t>
  </si>
  <si>
    <t>Agosto </t>
  </si>
  <si>
    <t>Septiembre </t>
  </si>
  <si>
    <t>Octubre </t>
  </si>
  <si>
    <t>Noviembre </t>
  </si>
  <si>
    <t>MEDIA MÓVIL GENERACIÓN RESIDUOS SÓLIDOS CONVENCIONALES</t>
  </si>
  <si>
    <t>Diciembre </t>
  </si>
  <si>
    <r>
      <t>TOTAL</t>
    </r>
    <r>
      <rPr>
        <sz val="10"/>
        <color theme="0"/>
        <rFont val="Verdana"/>
        <family val="2"/>
      </rPr>
      <t> </t>
    </r>
  </si>
  <si>
    <t>GESTIÓN POR TIPO DE MATERIAL</t>
  </si>
  <si>
    <t>Conversión</t>
  </si>
  <si>
    <t>MATERIAL GENERADO</t>
  </si>
  <si>
    <t>Peso total (kg)</t>
  </si>
  <si>
    <t>kg de papel</t>
  </si>
  <si>
    <t>ahorra</t>
  </si>
  <si>
    <t>árboles</t>
  </si>
  <si>
    <t>kg de cartón</t>
  </si>
  <si>
    <t>x</t>
  </si>
  <si>
    <t>se evitan la emisión</t>
  </si>
  <si>
    <t>kg CO2</t>
  </si>
  <si>
    <t>L agua</t>
  </si>
  <si>
    <t xml:space="preserve">ITEM </t>
  </si>
  <si>
    <t>ENTIDAD</t>
  </si>
  <si>
    <t>RESIDUOS ORDINARIOS APROVECHABLES</t>
  </si>
  <si>
    <t>RESIDUOS PELIGROSOS</t>
  </si>
  <si>
    <t>RESIDUOS DE MANEJO DIFERENCIADO (RAEES)</t>
  </si>
  <si>
    <t>RESIDUOS ESPECIALES</t>
  </si>
  <si>
    <t>CANTIDAD GENERADA (kg)</t>
  </si>
  <si>
    <t>CANTIDAD GESTIONADA (Aprovechada) (Kg)</t>
  </si>
  <si>
    <t>CANTIDAD GESTIONADA (Dispuesta) (Kg)</t>
  </si>
  <si>
    <t>Residuos Aprovechables</t>
  </si>
  <si>
    <t>Residuos de Manejo Especial</t>
  </si>
  <si>
    <t>Residuos Peligrosos</t>
  </si>
  <si>
    <t>Versión</t>
  </si>
  <si>
    <t>Fecha de Cambio</t>
  </si>
  <si>
    <t>Descripción de la modificación</t>
  </si>
  <si>
    <t>Creación del documento como  control al Programa de Gestión de Residuos Solidos que se encuentra en el PIGA</t>
  </si>
  <si>
    <t>Eliminación de hoja de Residuos de Manejo Especial (se compila con hoja de Respel), inclusión de listas desplegables para facilitar diligenciamiento, inclusión y automatización de cálculo “Media móvil” para el registro de Respel y inclusión y automatización de gráfica para el registro de residuos aprovechables</t>
  </si>
  <si>
    <t>TOTAL GLOBAL</t>
  </si>
  <si>
    <t>Generación 2024
(Kg/mes)</t>
  </si>
  <si>
    <t>TIPO DE RESIDUO</t>
  </si>
  <si>
    <t>PESO (kg)</t>
  </si>
  <si>
    <t>AÑO</t>
  </si>
  <si>
    <t>Generación 2025
(Kg/mes)</t>
  </si>
  <si>
    <t>Media Móvil 2025
(Kg/mes)</t>
  </si>
  <si>
    <t>PROCESO DE GESTIÓN ADMINISTRATIVA</t>
  </si>
  <si>
    <t>SISTEMA DE GESTIÓN AMBIENTAL</t>
  </si>
  <si>
    <t>RESIDUOS PELIGROSOS Y DE MANEJO ESPECIAL</t>
  </si>
  <si>
    <t>RESIDUOS APROVECHABLES</t>
  </si>
  <si>
    <t xml:space="preserve"> </t>
  </si>
  <si>
    <t>TABLA DE CLASIFICACIONES DE RESIDUOS PELIGROSOS Y DE MANEJO ESPECIAL</t>
  </si>
  <si>
    <t>Estado materia del RESPEL
(Marque con una x)</t>
  </si>
  <si>
    <t>Características de Peligrosidad
(Marque con una x)</t>
  </si>
  <si>
    <t>Peligroso al
Medio Ambiente</t>
  </si>
  <si>
    <t>Gases
Comprimidos</t>
  </si>
  <si>
    <t>Bolsas</t>
  </si>
  <si>
    <t>Envases</t>
  </si>
  <si>
    <t>Cajas</t>
  </si>
  <si>
    <t>Galones</t>
  </si>
  <si>
    <t>Bidones</t>
  </si>
  <si>
    <t>Unidad de medida</t>
  </si>
  <si>
    <t>Fecha de GENERACIÓN del RESPEL- RME
(DD/MM/AA)</t>
  </si>
  <si>
    <t>GESTIÓN BRINDADA AL RESPEL</t>
  </si>
  <si>
    <t>Devolución al operador</t>
  </si>
  <si>
    <t>Entrega en campaña posconsumo</t>
  </si>
  <si>
    <t>Entrega a la organización recicladora de oficio</t>
  </si>
  <si>
    <t>Entrega realizada por la sede/ proceso</t>
  </si>
  <si>
    <t>Envío a Nivel Nacional</t>
  </si>
  <si>
    <t>Soplado</t>
  </si>
  <si>
    <t>Papel - Archivo</t>
  </si>
  <si>
    <t>Dotación con imagen institucional antigua</t>
  </si>
  <si>
    <t>PROCESO</t>
  </si>
  <si>
    <t xml:space="preserve">Control Interno Disciplinario </t>
  </si>
  <si>
    <t>Comunicación Estratégica</t>
  </si>
  <si>
    <t>Direccionamiento Estratégico</t>
  </si>
  <si>
    <t>Evaluación Independiente</t>
  </si>
  <si>
    <t>Gestión Contractual</t>
  </si>
  <si>
    <t>Gestión de Talento Humano</t>
  </si>
  <si>
    <t>Gestión Documental</t>
  </si>
  <si>
    <t>Gestión Financiera</t>
  </si>
  <si>
    <t>Gestión Interinstitucional</t>
  </si>
  <si>
    <t>Gestión Jurídica</t>
  </si>
  <si>
    <t>Gestión para la Asistencia</t>
  </si>
  <si>
    <t>Participación y Visibilización</t>
  </si>
  <si>
    <t>Prevención Urgente y Atención en la Inmediatez</t>
  </si>
  <si>
    <t>Registro y Valoración</t>
  </si>
  <si>
    <t>Reparación Integral</t>
  </si>
  <si>
    <t>Relación con el Ciudadano</t>
  </si>
  <si>
    <t>N/A</t>
  </si>
  <si>
    <t>Fecha de salida del residuos del lugar de almacenamiento</t>
  </si>
  <si>
    <t>Cantidad</t>
  </si>
  <si>
    <t>Gestión brindada al RESPEL - RME</t>
  </si>
  <si>
    <t>Código del RESPEL- RME (revisar la tabla de clasificación que se encuentra al inferior de la matriz)</t>
  </si>
  <si>
    <t>Gestión de la Información - OTI</t>
  </si>
  <si>
    <t>Gestión de la Información - SRNI</t>
  </si>
  <si>
    <t>Gestión Administrativa GGAD</t>
  </si>
  <si>
    <t>Dirección de Asuntos Étnicos</t>
  </si>
  <si>
    <t>Colaborador (indicar el nombre en las obcervaciones)</t>
  </si>
  <si>
    <t>N° Bolsas / Ítems</t>
  </si>
  <si>
    <t>Unidades</t>
  </si>
  <si>
    <t>Volumen (m3)</t>
  </si>
  <si>
    <t>Textiles</t>
  </si>
  <si>
    <t>Tapas Plásticas</t>
  </si>
  <si>
    <t>CÓDIGO CLASE RESPEL-RME</t>
  </si>
  <si>
    <t>UD. DE MEDIDA</t>
  </si>
  <si>
    <t>Otro (indicar el nombre en las obcervaciones)</t>
  </si>
  <si>
    <t>Dependencia - Proceso u operador donde se genero el residuo</t>
  </si>
  <si>
    <t>Sólido</t>
  </si>
  <si>
    <t>Líquido</t>
  </si>
  <si>
    <t>Gaseoso</t>
  </si>
  <si>
    <t>Presentación del RESPEL - RME
(indique el número)</t>
  </si>
  <si>
    <r>
      <t xml:space="preserve">Esta matriz tiene el propósito de registrar la información respecto a la entrega de residuos peligrosos (RESPEL) Y DE MANEJO ESPECIAL (RME) a los gestores autorizados, como parte al seguimiento del </t>
    </r>
    <r>
      <rPr>
        <i/>
        <u/>
        <sz val="9"/>
        <rFont val="Verdana"/>
        <family val="2"/>
      </rPr>
      <t xml:space="preserve">programa de Manejo Integral de Residuos Sólidos establecido en el Plan Institucional de Gestión Ambiental  el cual da alcance al cumplimiento de los principios 7, 8 Y 9 del Pacto Global de las Naciones Unidas y los ODS.
</t>
    </r>
    <r>
      <rPr>
        <b/>
        <sz val="9"/>
        <rFont val="Verdana"/>
        <family val="2"/>
      </rPr>
      <t>IMPORTANTE</t>
    </r>
    <r>
      <rPr>
        <sz val="9"/>
        <rFont val="Verdana"/>
        <family val="2"/>
      </rPr>
      <t>: 
1. Por favor, lea atentamente las indicaciones sobre el diligenciamiento los cuales se encuentran tanto en el encabezado , cómo en los mensajes emergentes localizados en cada celda.
2. Tener en cuenta que esta información DEBE estar armonizada con lo presentado en el Formato Registro  Generación para este tipo de Residuos y la Matriz de Seguimiento a Programas de Gestión Ambiental  - hoja de Residuos Sólidos.</t>
    </r>
  </si>
  <si>
    <t>Nivel Nacional - (San Cayetano)</t>
  </si>
  <si>
    <r>
      <t>FECHA</t>
    </r>
    <r>
      <rPr>
        <b/>
        <sz val="8"/>
        <color theme="1"/>
        <rFont val="Verdana"/>
        <family val="2"/>
      </rPr>
      <t xml:space="preserve"> (Se modifica por vigencia)</t>
    </r>
  </si>
  <si>
    <t>CANTIDAD</t>
  </si>
  <si>
    <r>
      <t>FECHA</t>
    </r>
    <r>
      <rPr>
        <b/>
        <sz val="8"/>
        <color theme="0"/>
        <rFont val="Verdana"/>
        <family val="2"/>
      </rPr>
      <t xml:space="preserve"> (Se modifica por vigencia)</t>
    </r>
  </si>
  <si>
    <r>
      <t xml:space="preserve">Esta matriz tiene el propósito de registrar la información respecto a la entrega de residuos peligrosos (RESPEL) Y DE MANEJO ESPECIAL (RME) a los gestores autorizados, como parte al seguimiento del </t>
    </r>
    <r>
      <rPr>
        <i/>
        <u/>
        <sz val="9"/>
        <rFont val="Verdana"/>
        <family val="2"/>
      </rPr>
      <t xml:space="preserve">programa de Manejo Integral de Residuos Sólidos establecido en el Plan Institucional de Gestión Ambiental  el cual da alcance al cumplimiento de los principios 7, 8 Y 9 del Pacto Global de las Naciones Unidas y los ODS.
</t>
    </r>
    <r>
      <rPr>
        <b/>
        <sz val="9"/>
        <rFont val="Verdana"/>
        <family val="2"/>
      </rPr>
      <t>IMPORTANTE</t>
    </r>
    <r>
      <rPr>
        <sz val="9"/>
        <rFont val="Verdana"/>
        <family val="2"/>
      </rPr>
      <t>: 
1. Su diligenciamiento solamente aplica si la información proporcionada corresponde a unidades de peso (Kg/mes)
2.Por favor, lea atentamente las indicaciones sobre el diligenciamiento los cuales se encuentran tanto en el encabezado , cómo en los mensajes emergentes localizados en cada celda.
3.Tener en cuenta que esta información DEBE estar armonizada con lo presentado en el Formato Registro  Generación para este tipo de Residuos y la Matriz de Seguimiento a Programas de Gestión Ambiental  - hoja de Residuos Sólidos.</t>
    </r>
  </si>
  <si>
    <t>Evidencia de la información</t>
  </si>
  <si>
    <r>
      <rPr>
        <b/>
        <sz val="9"/>
        <color theme="1"/>
        <rFont val="Verdana"/>
        <family val="2"/>
      </rPr>
      <t xml:space="preserve">1. </t>
    </r>
    <r>
      <rPr>
        <sz val="9"/>
        <color theme="1"/>
        <rFont val="Verdana"/>
        <family val="2"/>
      </rPr>
      <t>Aceites usados</t>
    </r>
  </si>
  <si>
    <r>
      <rPr>
        <b/>
        <sz val="9"/>
        <color theme="1"/>
        <rFont val="Verdana"/>
        <family val="2"/>
      </rPr>
      <t xml:space="preserve">2. </t>
    </r>
    <r>
      <rPr>
        <sz val="9"/>
        <color theme="1"/>
        <rFont val="Verdana"/>
        <family val="2"/>
      </rPr>
      <t>Baterías y/o pilas</t>
    </r>
  </si>
  <si>
    <r>
      <rPr>
        <b/>
        <sz val="9"/>
        <color theme="1"/>
        <rFont val="Verdana"/>
        <family val="2"/>
      </rPr>
      <t xml:space="preserve">3. </t>
    </r>
    <r>
      <rPr>
        <sz val="9"/>
        <color theme="1"/>
        <rFont val="Verdana"/>
        <family val="2"/>
      </rPr>
      <t>Cartuchos tóner</t>
    </r>
  </si>
  <si>
    <r>
      <rPr>
        <b/>
        <sz val="9"/>
        <color theme="1"/>
        <rFont val="Verdana"/>
        <family val="2"/>
      </rPr>
      <t xml:space="preserve">4. </t>
    </r>
    <r>
      <rPr>
        <sz val="9"/>
        <color theme="1"/>
        <rFont val="Verdana"/>
        <family val="2"/>
      </rPr>
      <t>Cortopunzantes</t>
    </r>
  </si>
  <si>
    <r>
      <rPr>
        <b/>
        <sz val="9"/>
        <color theme="1"/>
        <rFont val="Verdana"/>
        <family val="2"/>
      </rPr>
      <t xml:space="preserve">5. </t>
    </r>
    <r>
      <rPr>
        <sz val="9"/>
        <color theme="1"/>
        <rFont val="Verdana"/>
        <family val="2"/>
      </rPr>
      <t>Dotación con imagen institucional antigua</t>
    </r>
  </si>
  <si>
    <r>
      <rPr>
        <b/>
        <sz val="9"/>
        <color theme="1"/>
        <rFont val="Verdana"/>
        <family val="2"/>
      </rPr>
      <t>6.</t>
    </r>
    <r>
      <rPr>
        <sz val="9"/>
        <color theme="1"/>
        <rFont val="Verdana"/>
        <family val="2"/>
      </rPr>
      <t xml:space="preserve"> Envases y/o empaques contaminados</t>
    </r>
  </si>
  <si>
    <r>
      <rPr>
        <b/>
        <sz val="9"/>
        <color theme="1"/>
        <rFont val="Verdana"/>
        <family val="2"/>
      </rPr>
      <t>7.</t>
    </r>
    <r>
      <rPr>
        <sz val="9"/>
        <color theme="1"/>
        <rFont val="Verdana"/>
        <family val="2"/>
      </rPr>
      <t xml:space="preserve"> Extintores totalmente y/o parcialmente descargados</t>
    </r>
  </si>
  <si>
    <r>
      <rPr>
        <b/>
        <sz val="9"/>
        <color theme="1"/>
        <rFont val="Verdana"/>
        <family val="2"/>
      </rPr>
      <t xml:space="preserve">8. </t>
    </r>
    <r>
      <rPr>
        <sz val="9"/>
        <color theme="1"/>
        <rFont val="Verdana"/>
        <family val="2"/>
      </rPr>
      <t>Llantas usadas</t>
    </r>
  </si>
  <si>
    <r>
      <rPr>
        <b/>
        <sz val="9"/>
        <color theme="1"/>
        <rFont val="Verdana"/>
        <family val="2"/>
      </rPr>
      <t>9.</t>
    </r>
    <r>
      <rPr>
        <sz val="9"/>
        <color theme="1"/>
        <rFont val="Verdana"/>
        <family val="2"/>
      </rPr>
      <t xml:space="preserve"> Luminarias</t>
    </r>
  </si>
  <si>
    <r>
      <rPr>
        <b/>
        <sz val="9"/>
        <color theme="1"/>
        <rFont val="Verdana"/>
        <family val="2"/>
      </rPr>
      <t>10.</t>
    </r>
    <r>
      <rPr>
        <sz val="9"/>
        <color theme="1"/>
        <rFont val="Verdana"/>
        <family val="2"/>
      </rPr>
      <t xml:space="preserve"> Medicamentos vencidos</t>
    </r>
  </si>
  <si>
    <r>
      <rPr>
        <b/>
        <sz val="9"/>
        <color theme="1"/>
        <rFont val="Verdana"/>
        <family val="2"/>
      </rPr>
      <t>11.</t>
    </r>
    <r>
      <rPr>
        <sz val="9"/>
        <color theme="1"/>
        <rFont val="Verdana"/>
        <family val="2"/>
      </rPr>
      <t xml:space="preserve"> RAEE´s</t>
    </r>
  </si>
  <si>
    <r>
      <rPr>
        <b/>
        <sz val="9"/>
        <color theme="1"/>
        <rFont val="Verdana"/>
        <family val="2"/>
      </rPr>
      <t xml:space="preserve">12. </t>
    </r>
    <r>
      <rPr>
        <sz val="9"/>
        <color theme="1"/>
        <rFont val="Verdana"/>
        <family val="2"/>
      </rPr>
      <t>RCD´s (Residuos de construcción y/o demolición)</t>
    </r>
  </si>
  <si>
    <r>
      <rPr>
        <b/>
        <sz val="9"/>
        <color theme="1"/>
        <rFont val="Verdana"/>
        <family val="2"/>
      </rPr>
      <t xml:space="preserve">13. </t>
    </r>
    <r>
      <rPr>
        <sz val="9"/>
        <color theme="1"/>
        <rFont val="Verdana"/>
        <family val="2"/>
      </rPr>
      <t>Residuos con pintura</t>
    </r>
  </si>
  <si>
    <r>
      <rPr>
        <b/>
        <sz val="9"/>
        <color theme="1"/>
        <rFont val="Verdana"/>
        <family val="2"/>
      </rPr>
      <t xml:space="preserve">14. </t>
    </r>
    <r>
      <rPr>
        <sz val="9"/>
        <color theme="1"/>
        <rFont val="Verdana"/>
        <family val="2"/>
      </rPr>
      <t>Residuos con tinta</t>
    </r>
  </si>
  <si>
    <r>
      <rPr>
        <b/>
        <sz val="9"/>
        <color theme="1"/>
        <rFont val="Verdana"/>
        <family val="2"/>
      </rPr>
      <t xml:space="preserve">15. </t>
    </r>
    <r>
      <rPr>
        <sz val="9"/>
        <color theme="1"/>
        <rFont val="Verdana"/>
        <family val="2"/>
      </rPr>
      <t>Residuos de atención médica</t>
    </r>
  </si>
  <si>
    <r>
      <rPr>
        <b/>
        <sz val="9"/>
        <color theme="1"/>
        <rFont val="Verdana"/>
        <family val="2"/>
      </rPr>
      <t xml:space="preserve">16. </t>
    </r>
    <r>
      <rPr>
        <sz val="9"/>
        <color theme="1"/>
        <rFont val="Verdana"/>
        <family val="2"/>
      </rPr>
      <t>Residuos de fertilizantes</t>
    </r>
  </si>
  <si>
    <r>
      <rPr>
        <b/>
        <sz val="9"/>
        <color theme="1"/>
        <rFont val="Verdana"/>
        <family val="2"/>
      </rPr>
      <t xml:space="preserve">17. </t>
    </r>
    <r>
      <rPr>
        <sz val="9"/>
        <color theme="1"/>
        <rFont val="Verdana"/>
        <family val="2"/>
      </rPr>
      <t>Residuos de plaguicidas</t>
    </r>
  </si>
  <si>
    <r>
      <rPr>
        <b/>
        <sz val="9"/>
        <color theme="1"/>
        <rFont val="Verdana"/>
        <family val="2"/>
      </rPr>
      <t xml:space="preserve">18. </t>
    </r>
    <r>
      <rPr>
        <sz val="9"/>
        <color theme="1"/>
        <rFont val="Verdana"/>
        <family val="2"/>
      </rPr>
      <t>Residuos impregnados con combustibles</t>
    </r>
  </si>
  <si>
    <r>
      <rPr>
        <b/>
        <sz val="9"/>
        <color theme="1"/>
        <rFont val="Verdana"/>
        <family val="2"/>
      </rPr>
      <t xml:space="preserve">19. </t>
    </r>
    <r>
      <rPr>
        <sz val="9"/>
        <color theme="1"/>
        <rFont val="Verdana"/>
        <family val="2"/>
      </rPr>
      <t>Residuos químicos</t>
    </r>
  </si>
  <si>
    <r>
      <rPr>
        <b/>
        <sz val="9"/>
        <color theme="1"/>
        <rFont val="Verdana"/>
        <family val="2"/>
      </rPr>
      <t xml:space="preserve">20. </t>
    </r>
    <r>
      <rPr>
        <sz val="9"/>
        <color theme="1"/>
        <rFont val="Verdana"/>
        <family val="2"/>
      </rPr>
      <t>Sustancias químicas vencidas</t>
    </r>
  </si>
  <si>
    <r>
      <rPr>
        <b/>
        <sz val="9"/>
        <color theme="1"/>
        <rFont val="Verdana"/>
        <family val="2"/>
      </rPr>
      <t>21.</t>
    </r>
    <r>
      <rPr>
        <sz val="9"/>
        <color theme="1"/>
        <rFont val="Verdana"/>
        <family val="2"/>
      </rPr>
      <t xml:space="preserve"> Otro</t>
    </r>
  </si>
  <si>
    <r>
      <t xml:space="preserve">1. cambio del título "Formato Bitácora de Generación de Residuos" por </t>
    </r>
    <r>
      <rPr>
        <b/>
        <sz val="10"/>
        <color theme="1"/>
        <rFont val="Verdana"/>
        <family val="2"/>
      </rPr>
      <t>"Bitácora de Residuos Sólidos - SGA"</t>
    </r>
    <r>
      <rPr>
        <sz val="10"/>
        <color theme="1"/>
        <rFont val="Verdana"/>
        <family val="2"/>
      </rPr>
      <t>.
2. Ajuste del formato de generación de residuos RESPEL - RME, agregando los ítems de "Gestión brindada al RESPEL - RME", "Dependencia - Proceso" y "Código del RESPEL- RME (revisar la tabla de clasificación que se encuentra al inferior de la matriz)", para detallar la información relacionada con este tipo de residuos, como parte del control frente a su generación y gestión.
3. Se agregan los pictográmas a cada característica de peligrosidad, alineandolo con el PGIRS para RESPEL - RME.
4. Se especifíca en la bitácora de RESPEL - RME la acción que se debe realizar en las casillas de "Estado materia del RESPEL", "Características de Peligrosidad", 
5. Se adiciona el listado despegable de "Dependencia - Proceso" y se complementan lo correspondiente a los ítems de "Nombre del residuo" (tanto para residuos aprobechables como para RESPEL - RME) y "Gestión brindada al RESPEL" detallar la información que permita el registro cronológico de los residuos gestionados, permitiendo un seguimiento continuo y sistemático de los mismos.
6. Se realiza cambio de forma a la hoja de "Tablas" donde se presenta los resultados del diligenciamiento de la bitácora.
7. Se agregan los título de "residuos peligrosos y de manejo especial" y "residuos aprovechables" para las matrices correspondientes para alinearlo con la hoja de tablas.
8. Se agrega cuadro informativo en las matrices para RESPEL - RME y aprovechables, con el fin de comunicar el propósito de su diligenciamiento y anotaciones para en ingreso de la información.
9. Se agrega tabla con la descripción del número del RESPEL- RME al inferior de la matriz, como herramienta para especificar el tipo de residuos entregado.
10. Se ingresan mensajes emergentes que permitan especificar como ingresar la información.</t>
    </r>
  </si>
  <si>
    <t>Continua en almacenamiento</t>
  </si>
  <si>
    <t>Paginas 1 de 4</t>
  </si>
  <si>
    <t>Paginas 2 de 4</t>
  </si>
  <si>
    <t>Paginas 3 de 4</t>
  </si>
  <si>
    <t>Código: 162,18,15-59</t>
  </si>
  <si>
    <t>Versión: 03</t>
  </si>
  <si>
    <t>Fecha: 05/03/2025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</si>
</sst>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2"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sz val="11"/>
      <color theme="1" tint="0.34998626667073579"/>
      <name val="Verdana"/>
      <family val="2"/>
    </font>
    <font>
      <b/>
      <sz val="8"/>
      <color theme="0"/>
      <name val="Verdana"/>
      <family val="2"/>
    </font>
    <font>
      <b/>
      <sz val="9"/>
      <color theme="0"/>
      <name val="Verdana"/>
      <family val="2"/>
    </font>
    <font>
      <b/>
      <sz val="9"/>
      <color rgb="FFFFFFFF"/>
      <name val="Verdana"/>
      <family val="2"/>
    </font>
    <font>
      <b/>
      <sz val="10"/>
      <color theme="0"/>
      <name val="Verdana"/>
      <family val="2"/>
    </font>
    <font>
      <sz val="10"/>
      <color theme="1"/>
      <name val="Verdana"/>
      <family val="2"/>
    </font>
    <font>
      <b/>
      <sz val="9"/>
      <color theme="1"/>
      <name val="Verdana"/>
      <family val="2"/>
    </font>
    <font>
      <b/>
      <sz val="10"/>
      <color theme="1"/>
      <name val="Verdana"/>
      <family val="2"/>
    </font>
    <font>
      <sz val="10"/>
      <color theme="1" tint="0.34998626667073579"/>
      <name val="Verdana"/>
      <family val="2"/>
    </font>
    <font>
      <sz val="8"/>
      <name val="Calibri"/>
      <family val="2"/>
      <scheme val="minor"/>
    </font>
    <font>
      <sz val="10"/>
      <color theme="0"/>
      <name val="Verdana"/>
      <family val="2"/>
    </font>
    <font>
      <sz val="10"/>
      <color rgb="FF000000"/>
      <name val="Verdana"/>
      <family val="2"/>
    </font>
    <font>
      <b/>
      <sz val="10"/>
      <color rgb="FFFFFFFF"/>
      <name val="Verdana"/>
      <family val="2"/>
    </font>
    <font>
      <b/>
      <sz val="10"/>
      <color rgb="FFC00000"/>
      <name val="Verdana"/>
      <family val="2"/>
    </font>
    <font>
      <sz val="8"/>
      <color theme="1"/>
      <name val="Verdana"/>
      <family val="2"/>
    </font>
    <font>
      <sz val="10"/>
      <name val="Verdana"/>
      <family val="2"/>
    </font>
    <font>
      <sz val="11"/>
      <name val="Verdana"/>
      <family val="2"/>
    </font>
    <font>
      <b/>
      <sz val="9"/>
      <color rgb="FF000000"/>
      <name val="Verdana"/>
      <family val="2"/>
    </font>
    <font>
      <sz val="9"/>
      <color rgb="FF000000"/>
      <name val="Verdana"/>
      <family val="2"/>
    </font>
    <font>
      <sz val="9"/>
      <color theme="1"/>
      <name val="Verdana"/>
      <family val="2"/>
    </font>
    <font>
      <b/>
      <sz val="10"/>
      <name val="Verdana"/>
      <family val="2"/>
    </font>
    <font>
      <sz val="8"/>
      <color theme="1"/>
      <name val="Calibri"/>
      <family val="2"/>
      <scheme val="minor"/>
    </font>
    <font>
      <b/>
      <sz val="9"/>
      <name val="Verdana"/>
      <family val="2"/>
    </font>
    <font>
      <b/>
      <i/>
      <sz val="10"/>
      <name val="Verdana"/>
      <family val="2"/>
    </font>
    <font>
      <sz val="9"/>
      <color theme="1" tint="0.34998626667073579"/>
      <name val="Verdana"/>
      <family val="2"/>
    </font>
    <font>
      <sz val="9"/>
      <name val="Verdana"/>
      <family val="2"/>
    </font>
    <font>
      <i/>
      <u/>
      <sz val="9"/>
      <name val="Verdana"/>
      <family val="2"/>
    </font>
    <font>
      <b/>
      <sz val="8"/>
      <color theme="1"/>
      <name val="Verdana"/>
      <family val="2"/>
    </font>
  </fonts>
  <fills count="16">
    <fill>
      <patternFill patternType="none"/>
    </fill>
    <fill>
      <patternFill patternType="gray125"/>
    </fill>
    <fill>
      <patternFill patternType="solid">
        <fgColor theme="7"/>
        <bgColor indexed="64"/>
      </patternFill>
    </fill>
    <fill>
      <patternFill patternType="solid">
        <fgColor rgb="FF42D27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8E4E4"/>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rgb="FF000000"/>
      </patternFill>
    </fill>
    <fill>
      <patternFill patternType="solid">
        <fgColor rgb="FFBFBFBF"/>
        <bgColor indexed="64"/>
      </patternFill>
    </fill>
    <fill>
      <patternFill patternType="solid">
        <fgColor rgb="FFFFEBE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0" fontId="25" fillId="0" borderId="0"/>
  </cellStyleXfs>
  <cellXfs count="371">
    <xf numFmtId="0" fontId="0" fillId="0" borderId="0" xfId="0"/>
    <xf numFmtId="0" fontId="0" fillId="5" borderId="1" xfId="0" applyFill="1" applyBorder="1" applyAlignment="1">
      <alignment horizontal="center" wrapText="1"/>
    </xf>
    <xf numFmtId="0" fontId="0" fillId="0" borderId="1" xfId="0" applyBorder="1" applyAlignment="1">
      <alignment horizontal="center" vertical="center"/>
    </xf>
    <xf numFmtId="164" fontId="0" fillId="0" borderId="1" xfId="1" applyFont="1" applyBorder="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9" fillId="0" borderId="0" xfId="0" applyFont="1"/>
    <xf numFmtId="0" fontId="9" fillId="0" borderId="0" xfId="0" applyFont="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xf>
    <xf numFmtId="1" fontId="9" fillId="0" borderId="0" xfId="0" applyNumberFormat="1" applyFont="1" applyAlignment="1">
      <alignment horizontal="center" vertical="center"/>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0" borderId="0" xfId="0" applyFont="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8" xfId="0" applyFont="1" applyBorder="1"/>
    <xf numFmtId="0" fontId="9" fillId="0" borderId="9" xfId="0" applyFont="1" applyBorder="1"/>
    <xf numFmtId="0" fontId="9" fillId="0" borderId="10" xfId="0" applyFont="1" applyBorder="1"/>
    <xf numFmtId="0" fontId="9" fillId="0" borderId="12" xfId="0" applyFont="1" applyBorder="1"/>
    <xf numFmtId="1" fontId="9" fillId="0" borderId="0" xfId="0" applyNumberFormat="1" applyFont="1"/>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vertical="center" wrapText="1"/>
    </xf>
    <xf numFmtId="0" fontId="21" fillId="14" borderId="7"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12" xfId="0" applyFont="1" applyBorder="1" applyAlignment="1">
      <alignment horizontal="center" vertical="center" wrapText="1"/>
    </xf>
    <xf numFmtId="0" fontId="21" fillId="14" borderId="19"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17" xfId="0" applyFont="1" applyBorder="1" applyAlignment="1">
      <alignment horizontal="center" vertical="center" wrapText="1"/>
    </xf>
    <xf numFmtId="0" fontId="21" fillId="14" borderId="27" xfId="0" applyFont="1" applyFill="1" applyBorder="1" applyAlignment="1">
      <alignment horizontal="center" vertical="center" wrapText="1"/>
    </xf>
    <xf numFmtId="0" fontId="21" fillId="14" borderId="28" xfId="0" applyFont="1" applyFill="1" applyBorder="1" applyAlignment="1">
      <alignment horizontal="center" vertical="center" wrapText="1"/>
    </xf>
    <xf numFmtId="0" fontId="9" fillId="0" borderId="7" xfId="0" applyFont="1" applyBorder="1" applyAlignment="1">
      <alignment horizontal="center" vertical="center" wrapText="1"/>
    </xf>
    <xf numFmtId="165" fontId="9" fillId="0" borderId="0" xfId="0" applyNumberFormat="1" applyFont="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3" fillId="0" borderId="0" xfId="0" applyFont="1"/>
    <xf numFmtId="0" fontId="9" fillId="0" borderId="14" xfId="0" applyFont="1" applyBorder="1"/>
    <xf numFmtId="0" fontId="9" fillId="0" borderId="13" xfId="0" applyFont="1" applyBorder="1"/>
    <xf numFmtId="0" fontId="9" fillId="0" borderId="24" xfId="0" applyFont="1" applyBorder="1"/>
    <xf numFmtId="0" fontId="9" fillId="0" borderId="25" xfId="0" applyFont="1" applyBorder="1"/>
    <xf numFmtId="0" fontId="9" fillId="0" borderId="26" xfId="0" applyFont="1" applyBorder="1"/>
    <xf numFmtId="0" fontId="11" fillId="0" borderId="0" xfId="0" applyFont="1" applyAlignment="1">
      <alignment horizontal="center" vertical="center" wrapText="1"/>
    </xf>
    <xf numFmtId="165" fontId="9" fillId="0" borderId="0" xfId="0" applyNumberFormat="1" applyFont="1" applyAlignment="1">
      <alignment horizontal="center" vertical="center"/>
    </xf>
    <xf numFmtId="0" fontId="3" fillId="0" borderId="0" xfId="0" applyFont="1" applyAlignme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xf>
    <xf numFmtId="165" fontId="9" fillId="0" borderId="11" xfId="0" applyNumberFormat="1" applyFont="1" applyBorder="1" applyAlignment="1">
      <alignment horizontal="center" vertical="center"/>
    </xf>
    <xf numFmtId="165" fontId="9" fillId="0" borderId="12" xfId="0" applyNumberFormat="1" applyFont="1" applyBorder="1" applyAlignment="1">
      <alignment horizontal="center" vertical="center"/>
    </xf>
    <xf numFmtId="0" fontId="1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7" fillId="7" borderId="22" xfId="0" applyFont="1" applyFill="1" applyBorder="1" applyAlignment="1">
      <alignment vertical="center" wrapText="1"/>
    </xf>
    <xf numFmtId="0" fontId="7" fillId="7" borderId="23" xfId="0" applyFont="1" applyFill="1" applyBorder="1" applyAlignment="1">
      <alignment vertical="center" wrapText="1"/>
    </xf>
    <xf numFmtId="0" fontId="9" fillId="0" borderId="0" xfId="0" applyFont="1" applyAlignment="1">
      <alignment horizontal="justify" vertical="center"/>
    </xf>
    <xf numFmtId="0" fontId="23" fillId="0" borderId="0" xfId="4" applyFont="1" applyAlignment="1">
      <alignment horizontal="justify" vertical="center"/>
    </xf>
    <xf numFmtId="0" fontId="6" fillId="0" borderId="0" xfId="4" applyFont="1" applyAlignment="1">
      <alignment horizontal="justify" vertical="center"/>
    </xf>
    <xf numFmtId="0" fontId="23" fillId="0" borderId="47" xfId="4" applyFont="1" applyBorder="1" applyAlignment="1">
      <alignment horizontal="justify" vertical="center"/>
    </xf>
    <xf numFmtId="0" fontId="23" fillId="0" borderId="48" xfId="4" applyFont="1" applyBorder="1" applyAlignment="1">
      <alignment horizontal="justify" vertical="center"/>
    </xf>
    <xf numFmtId="0" fontId="23" fillId="0" borderId="49" xfId="4" applyFont="1" applyBorder="1" applyAlignment="1">
      <alignment horizontal="justify" vertical="center"/>
    </xf>
    <xf numFmtId="0" fontId="23" fillId="0" borderId="50" xfId="4" applyFont="1" applyBorder="1" applyAlignment="1">
      <alignment horizontal="justify" vertical="center"/>
    </xf>
    <xf numFmtId="0" fontId="23" fillId="0" borderId="34" xfId="4" applyFont="1" applyBorder="1" applyAlignment="1">
      <alignment horizontal="justify" vertical="center"/>
    </xf>
    <xf numFmtId="0" fontId="23" fillId="0" borderId="48" xfId="4" applyFont="1" applyBorder="1" applyAlignment="1">
      <alignment horizontal="center" vertical="center"/>
    </xf>
    <xf numFmtId="0" fontId="23" fillId="0" borderId="49" xfId="4" applyFont="1" applyBorder="1" applyAlignment="1">
      <alignment horizontal="center" vertical="center"/>
    </xf>
    <xf numFmtId="0" fontId="8" fillId="7" borderId="31" xfId="0" applyFont="1" applyFill="1" applyBorder="1" applyAlignment="1">
      <alignment horizontal="center" vertical="center" wrapText="1"/>
    </xf>
    <xf numFmtId="0" fontId="6" fillId="7" borderId="22" xfId="4" applyFont="1" applyFill="1" applyBorder="1" applyAlignment="1">
      <alignment horizontal="center" vertical="center" wrapText="1"/>
    </xf>
    <xf numFmtId="0" fontId="8" fillId="7" borderId="22" xfId="0" applyFont="1" applyFill="1" applyBorder="1" applyAlignment="1">
      <alignment horizontal="center" vertical="center" wrapText="1"/>
    </xf>
    <xf numFmtId="0" fontId="6" fillId="7" borderId="23" xfId="4" applyFont="1" applyFill="1" applyBorder="1" applyAlignment="1">
      <alignment horizontal="center" vertical="center" wrapText="1"/>
    </xf>
    <xf numFmtId="0" fontId="9" fillId="0" borderId="0" xfId="0" applyFont="1" applyAlignment="1">
      <alignment horizontal="justify" vertical="center" wrapText="1"/>
    </xf>
    <xf numFmtId="0" fontId="23" fillId="0" borderId="47" xfId="4" applyFont="1" applyBorder="1" applyAlignment="1">
      <alignment horizontal="center" vertical="center"/>
    </xf>
    <xf numFmtId="0" fontId="23" fillId="0" borderId="50" xfId="0" applyFont="1" applyBorder="1" applyAlignment="1">
      <alignment horizontal="justify" vertical="center"/>
    </xf>
    <xf numFmtId="0" fontId="23" fillId="0" borderId="51" xfId="0" applyFont="1" applyBorder="1" applyAlignment="1">
      <alignment horizontal="justify" vertical="center"/>
    </xf>
    <xf numFmtId="0" fontId="23" fillId="0" borderId="20" xfId="0" applyFont="1" applyBorder="1" applyAlignment="1">
      <alignment horizontal="justify" vertical="center"/>
    </xf>
    <xf numFmtId="0" fontId="23" fillId="0" borderId="0" xfId="0" applyFont="1" applyAlignment="1">
      <alignment horizontal="justify" vertical="center"/>
    </xf>
    <xf numFmtId="0" fontId="23" fillId="0" borderId="34" xfId="0" applyFont="1" applyBorder="1" applyAlignment="1">
      <alignment horizontal="justify" vertical="center"/>
    </xf>
    <xf numFmtId="0" fontId="23" fillId="0" borderId="35" xfId="0" applyFont="1" applyBorder="1" applyAlignment="1">
      <alignment horizontal="justify" vertical="center"/>
    </xf>
    <xf numFmtId="0" fontId="23" fillId="0" borderId="3" xfId="0" applyFont="1" applyBorder="1" applyAlignment="1">
      <alignment horizontal="justify" vertical="center"/>
    </xf>
    <xf numFmtId="0" fontId="23" fillId="0" borderId="48" xfId="0" applyFont="1" applyBorder="1" applyAlignment="1">
      <alignment horizontal="justify" vertical="center"/>
    </xf>
    <xf numFmtId="0" fontId="23" fillId="0" borderId="16" xfId="0" applyFont="1" applyBorder="1" applyAlignment="1">
      <alignment horizontal="justify" vertical="center"/>
    </xf>
    <xf numFmtId="0" fontId="23" fillId="0" borderId="49" xfId="0" applyFont="1" applyBorder="1" applyAlignment="1">
      <alignment horizontal="justify" vertical="center"/>
    </xf>
    <xf numFmtId="0" fontId="23" fillId="0" borderId="44" xfId="0" applyFont="1" applyBorder="1" applyAlignment="1">
      <alignment horizontal="justify" vertical="center"/>
    </xf>
    <xf numFmtId="0" fontId="7" fillId="7" borderId="0" xfId="0" applyFont="1" applyFill="1" applyAlignment="1">
      <alignment vertical="center" wrapText="1"/>
    </xf>
    <xf numFmtId="0" fontId="23" fillId="0" borderId="0" xfId="0" applyFont="1" applyAlignment="1">
      <alignment vertical="center" wrapText="1"/>
    </xf>
    <xf numFmtId="0" fontId="3" fillId="0" borderId="0" xfId="0" applyFont="1" applyAlignment="1">
      <alignment vertical="center" wrapText="1"/>
    </xf>
    <xf numFmtId="0" fontId="27" fillId="15" borderId="0" xfId="0" applyFont="1" applyFill="1" applyAlignment="1">
      <alignment vertical="center" wrapText="1"/>
    </xf>
    <xf numFmtId="0" fontId="29" fillId="11" borderId="0" xfId="0" applyFont="1" applyFill="1" applyAlignment="1">
      <alignment vertical="center" wrapText="1"/>
    </xf>
    <xf numFmtId="0" fontId="7" fillId="0" borderId="22" xfId="0" applyFont="1" applyBorder="1" applyAlignment="1">
      <alignment vertical="center" wrapText="1"/>
    </xf>
    <xf numFmtId="0" fontId="7" fillId="0" borderId="0" xfId="0" applyFont="1" applyAlignment="1">
      <alignment vertical="center" wrapText="1"/>
    </xf>
    <xf numFmtId="0" fontId="27" fillId="0" borderId="0" xfId="0" applyFont="1" applyAlignment="1">
      <alignment vertical="center" wrapText="1"/>
    </xf>
    <xf numFmtId="0" fontId="29" fillId="0" borderId="0" xfId="0" applyFont="1" applyAlignment="1">
      <alignment vertical="center" wrapText="1"/>
    </xf>
    <xf numFmtId="0" fontId="9" fillId="0" borderId="0" xfId="0" applyFont="1" applyAlignment="1">
      <alignment vertical="center" wrapText="1"/>
    </xf>
    <xf numFmtId="0" fontId="23" fillId="0" borderId="0" xfId="0" applyFont="1" applyAlignment="1">
      <alignment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19" fillId="0" borderId="0" xfId="0" applyFont="1" applyAlignment="1">
      <alignment horizontal="center" vertical="center" wrapText="1"/>
    </xf>
    <xf numFmtId="0" fontId="9" fillId="0" borderId="52" xfId="0" applyFont="1" applyBorder="1" applyAlignment="1">
      <alignment horizontal="center" vertical="center" wrapText="1"/>
    </xf>
    <xf numFmtId="0" fontId="9" fillId="0" borderId="46" xfId="0" applyFont="1" applyBorder="1" applyAlignment="1">
      <alignment horizontal="center" vertical="center" wrapText="1"/>
    </xf>
    <xf numFmtId="14" fontId="19" fillId="0" borderId="6" xfId="0" applyNumberFormat="1" applyFont="1" applyBorder="1" applyAlignment="1" applyProtection="1">
      <alignment horizontal="center" vertical="center" wrapText="1"/>
      <protection locked="0"/>
    </xf>
    <xf numFmtId="15" fontId="19" fillId="0" borderId="6" xfId="0" applyNumberFormat="1"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15"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43" fontId="20" fillId="0" borderId="1" xfId="2"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14" fontId="19" fillId="0" borderId="11" xfId="0" applyNumberFormat="1" applyFont="1" applyBorder="1" applyAlignment="1" applyProtection="1">
      <alignment horizontal="center" vertical="center" wrapText="1"/>
      <protection locked="0"/>
    </xf>
    <xf numFmtId="15" fontId="19" fillId="0" borderId="11" xfId="0" applyNumberFormat="1"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43" fontId="20" fillId="0" borderId="11" xfId="2" applyFont="1" applyBorder="1" applyAlignment="1" applyProtection="1">
      <alignment vertical="center" wrapText="1"/>
      <protection locked="0"/>
    </xf>
    <xf numFmtId="0" fontId="9" fillId="0" borderId="12" xfId="0" applyFont="1" applyBorder="1" applyAlignment="1" applyProtection="1">
      <alignment horizontal="center" vertical="center" wrapText="1"/>
      <protection locked="0"/>
    </xf>
    <xf numFmtId="14" fontId="19" fillId="8" borderId="6" xfId="0" applyNumberFormat="1" applyFont="1" applyFill="1" applyBorder="1" applyAlignment="1" applyProtection="1">
      <alignment horizontal="center" vertical="center" wrapText="1"/>
      <protection locked="0"/>
    </xf>
    <xf numFmtId="15" fontId="19" fillId="8" borderId="6" xfId="0" applyNumberFormat="1" applyFont="1" applyFill="1" applyBorder="1" applyAlignment="1" applyProtection="1">
      <alignment horizontal="center" vertical="center" wrapText="1"/>
      <protection locked="0"/>
    </xf>
    <xf numFmtId="0" fontId="19" fillId="8" borderId="6" xfId="0" applyFont="1" applyFill="1" applyBorder="1" applyAlignment="1" applyProtection="1">
      <alignment horizontal="center" vertical="center" wrapText="1"/>
      <protection locked="0"/>
    </xf>
    <xf numFmtId="164" fontId="20" fillId="8" borderId="6" xfId="1" applyFont="1" applyFill="1" applyBorder="1" applyAlignment="1" applyProtection="1">
      <alignment vertical="center" wrapText="1"/>
      <protection locked="0"/>
    </xf>
    <xf numFmtId="0" fontId="19" fillId="8" borderId="7" xfId="0" applyFont="1" applyFill="1" applyBorder="1" applyAlignment="1" applyProtection="1">
      <alignment horizontal="center" vertical="center" wrapText="1"/>
      <protection locked="0"/>
    </xf>
    <xf numFmtId="14" fontId="19" fillId="8" borderId="1" xfId="0" applyNumberFormat="1" applyFont="1" applyFill="1" applyBorder="1" applyAlignment="1" applyProtection="1">
      <alignment horizontal="center" vertical="center" wrapText="1"/>
      <protection locked="0"/>
    </xf>
    <xf numFmtId="15" fontId="19" fillId="8" borderId="1" xfId="0" applyNumberFormat="1" applyFont="1" applyFill="1" applyBorder="1" applyAlignment="1" applyProtection="1">
      <alignment horizontal="center" vertical="center" wrapText="1"/>
      <protection locked="0"/>
    </xf>
    <xf numFmtId="0" fontId="19" fillId="8" borderId="1" xfId="0" applyFont="1" applyFill="1" applyBorder="1" applyAlignment="1" applyProtection="1">
      <alignment horizontal="center" vertical="center" wrapText="1"/>
      <protection locked="0"/>
    </xf>
    <xf numFmtId="164" fontId="20" fillId="8" borderId="1" xfId="1" applyFont="1" applyFill="1" applyBorder="1" applyAlignment="1" applyProtection="1">
      <alignment vertical="center" wrapText="1"/>
      <protection locked="0"/>
    </xf>
    <xf numFmtId="0" fontId="19" fillId="8" borderId="9" xfId="0" applyFont="1" applyFill="1" applyBorder="1" applyAlignment="1" applyProtection="1">
      <alignment horizontal="center" vertical="center" wrapText="1"/>
      <protection locked="0"/>
    </xf>
    <xf numFmtId="14" fontId="19" fillId="8" borderId="11" xfId="0" applyNumberFormat="1" applyFont="1" applyFill="1" applyBorder="1" applyAlignment="1" applyProtection="1">
      <alignment horizontal="center" vertical="center" wrapText="1"/>
      <protection locked="0"/>
    </xf>
    <xf numFmtId="15" fontId="19" fillId="8" borderId="11" xfId="0" applyNumberFormat="1" applyFont="1" applyFill="1" applyBorder="1" applyAlignment="1" applyProtection="1">
      <alignment horizontal="center" vertical="center" wrapText="1"/>
      <protection locked="0"/>
    </xf>
    <xf numFmtId="0" fontId="19" fillId="8" borderId="11" xfId="0" applyFont="1" applyFill="1" applyBorder="1" applyAlignment="1" applyProtection="1">
      <alignment horizontal="center" vertical="center" wrapText="1"/>
      <protection locked="0"/>
    </xf>
    <xf numFmtId="164" fontId="20" fillId="8" borderId="11" xfId="1" applyFont="1" applyFill="1" applyBorder="1" applyAlignment="1" applyProtection="1">
      <alignment vertical="center" wrapText="1"/>
      <protection locked="0"/>
    </xf>
    <xf numFmtId="0" fontId="19" fillId="8" borderId="12" xfId="0" applyFont="1" applyFill="1" applyBorder="1" applyAlignment="1" applyProtection="1">
      <alignment horizontal="center" vertical="center" wrapText="1"/>
      <protection locked="0"/>
    </xf>
    <xf numFmtId="14" fontId="12" fillId="0" borderId="6" xfId="0" applyNumberFormat="1" applyFont="1" applyBorder="1" applyAlignment="1" applyProtection="1">
      <alignment horizontal="center" vertical="center" wrapText="1"/>
      <protection locked="0"/>
    </xf>
    <xf numFmtId="15" fontId="12" fillId="0" borderId="6" xfId="0" applyNumberFormat="1"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164" fontId="4" fillId="0" borderId="6" xfId="1" applyFont="1" applyBorder="1" applyAlignment="1" applyProtection="1">
      <alignment vertical="center" wrapText="1"/>
      <protection locked="0"/>
    </xf>
    <xf numFmtId="14" fontId="12" fillId="0" borderId="1" xfId="0" applyNumberFormat="1" applyFont="1" applyBorder="1" applyAlignment="1" applyProtection="1">
      <alignment horizontal="center" vertical="center" wrapText="1"/>
      <protection locked="0"/>
    </xf>
    <xf numFmtId="15"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64" fontId="4" fillId="0" borderId="1" xfId="1" applyFont="1" applyBorder="1" applyAlignment="1" applyProtection="1">
      <alignment vertical="center" wrapText="1"/>
      <protection locked="0"/>
    </xf>
    <xf numFmtId="14" fontId="12" fillId="0" borderId="11" xfId="0" applyNumberFormat="1" applyFont="1" applyBorder="1" applyAlignment="1" applyProtection="1">
      <alignment horizontal="center" vertical="center" wrapText="1"/>
      <protection locked="0"/>
    </xf>
    <xf numFmtId="15" fontId="12" fillId="0" borderId="11" xfId="0" applyNumberFormat="1"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164" fontId="4" fillId="0" borderId="11" xfId="1" applyFont="1" applyBorder="1" applyAlignment="1" applyProtection="1">
      <alignment vertical="center" wrapText="1"/>
      <protection locked="0"/>
    </xf>
    <xf numFmtId="0" fontId="9" fillId="8" borderId="7" xfId="0" applyFont="1" applyFill="1" applyBorder="1" applyAlignment="1" applyProtection="1">
      <alignment horizontal="center" vertical="center" wrapText="1"/>
      <protection locked="0"/>
    </xf>
    <xf numFmtId="0" fontId="9" fillId="8" borderId="9" xfId="0"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protection locked="0"/>
    </xf>
    <xf numFmtId="14" fontId="12" fillId="8" borderId="1" xfId="0" applyNumberFormat="1" applyFont="1" applyFill="1" applyBorder="1" applyAlignment="1" applyProtection="1">
      <alignment horizontal="center" vertical="center" wrapText="1"/>
      <protection locked="0"/>
    </xf>
    <xf numFmtId="15" fontId="12" fillId="8" borderId="1" xfId="0" applyNumberFormat="1" applyFont="1" applyFill="1" applyBorder="1" applyAlignment="1" applyProtection="1">
      <alignment horizontal="center" vertical="center" wrapText="1"/>
      <protection locked="0"/>
    </xf>
    <xf numFmtId="14" fontId="12" fillId="8" borderId="11" xfId="0" applyNumberFormat="1" applyFont="1" applyFill="1" applyBorder="1" applyAlignment="1" applyProtection="1">
      <alignment horizontal="center" vertical="center" wrapText="1"/>
      <protection locked="0"/>
    </xf>
    <xf numFmtId="15" fontId="12" fillId="8" borderId="11" xfId="0" applyNumberFormat="1" applyFont="1" applyFill="1" applyBorder="1" applyAlignment="1" applyProtection="1">
      <alignment horizontal="center" vertical="center" wrapText="1"/>
      <protection locked="0"/>
    </xf>
    <xf numFmtId="0" fontId="12" fillId="8" borderId="11"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center" vertical="center" wrapText="1"/>
      <protection locked="0"/>
    </xf>
    <xf numFmtId="164" fontId="20" fillId="0" borderId="6" xfId="1" applyFont="1" applyBorder="1" applyAlignment="1" applyProtection="1">
      <alignment vertical="center" wrapText="1"/>
      <protection locked="0"/>
    </xf>
    <xf numFmtId="0" fontId="19" fillId="0" borderId="7" xfId="0" applyFont="1" applyBorder="1" applyAlignment="1" applyProtection="1">
      <alignment horizontal="center" vertical="center" wrapText="1"/>
      <protection locked="0"/>
    </xf>
    <xf numFmtId="164" fontId="20" fillId="0" borderId="1" xfId="1" applyFont="1" applyBorder="1" applyAlignment="1" applyProtection="1">
      <alignment vertical="center" wrapText="1"/>
      <protection locked="0"/>
    </xf>
    <xf numFmtId="0" fontId="19" fillId="0" borderId="9" xfId="0" applyFont="1" applyBorder="1" applyAlignment="1" applyProtection="1">
      <alignment horizontal="center" vertical="center" wrapText="1"/>
      <protection locked="0"/>
    </xf>
    <xf numFmtId="164" fontId="20" fillId="0" borderId="11" xfId="1" applyFont="1" applyBorder="1" applyAlignment="1" applyProtection="1">
      <alignment vertical="center" wrapText="1"/>
      <protection locked="0"/>
    </xf>
    <xf numFmtId="0" fontId="19" fillId="0" borderId="12" xfId="0" applyFont="1" applyBorder="1" applyAlignment="1" applyProtection="1">
      <alignment horizontal="center" vertical="center" wrapText="1"/>
      <protection locked="0"/>
    </xf>
    <xf numFmtId="164" fontId="4" fillId="8" borderId="1" xfId="1" applyFont="1" applyFill="1" applyBorder="1" applyAlignment="1" applyProtection="1">
      <alignment vertical="center" wrapText="1"/>
      <protection locked="0"/>
    </xf>
    <xf numFmtId="164" fontId="4" fillId="8" borderId="11" xfId="1" applyFont="1" applyFill="1" applyBorder="1" applyAlignment="1" applyProtection="1">
      <alignment vertical="center" wrapText="1"/>
      <protection locked="0"/>
    </xf>
    <xf numFmtId="14" fontId="12" fillId="8" borderId="6" xfId="0" applyNumberFormat="1" applyFont="1" applyFill="1" applyBorder="1" applyAlignment="1" applyProtection="1">
      <alignment horizontal="center" vertical="center" wrapText="1"/>
      <protection locked="0"/>
    </xf>
    <xf numFmtId="15" fontId="12" fillId="8" borderId="6" xfId="0" applyNumberFormat="1" applyFont="1" applyFill="1" applyBorder="1" applyAlignment="1" applyProtection="1">
      <alignment horizontal="center" vertical="center" wrapText="1"/>
      <protection locked="0"/>
    </xf>
    <xf numFmtId="0" fontId="12" fillId="8" borderId="6" xfId="0" applyFont="1" applyFill="1" applyBorder="1" applyAlignment="1" applyProtection="1">
      <alignment horizontal="center" vertical="center" wrapText="1"/>
      <protection locked="0"/>
    </xf>
    <xf numFmtId="164" fontId="4" fillId="8" borderId="6" xfId="1" applyFont="1" applyFill="1" applyBorder="1" applyAlignment="1" applyProtection="1">
      <alignment vertical="center" wrapText="1"/>
      <protection locked="0"/>
    </xf>
    <xf numFmtId="164" fontId="20" fillId="8" borderId="1" xfId="1"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center" vertical="center" wrapText="1"/>
      <protection locked="0"/>
    </xf>
    <xf numFmtId="165" fontId="15" fillId="12" borderId="1" xfId="0" applyNumberFormat="1"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14" fontId="28" fillId="0" borderId="1" xfId="0" applyNumberFormat="1"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11" borderId="8" xfId="0" applyFont="1" applyFill="1" applyBorder="1" applyAlignment="1" applyProtection="1">
      <alignment horizontal="center" vertical="center" wrapText="1"/>
      <protection locked="0"/>
    </xf>
    <xf numFmtId="0" fontId="28" fillId="11" borderId="1" xfId="0" applyFont="1" applyFill="1" applyBorder="1" applyAlignment="1" applyProtection="1">
      <alignment horizontal="center" vertical="center" wrapText="1"/>
      <protection locked="0"/>
    </xf>
    <xf numFmtId="0" fontId="28" fillId="11" borderId="9" xfId="0" applyFont="1" applyFill="1" applyBorder="1" applyAlignment="1" applyProtection="1">
      <alignment horizontal="center" vertical="center" wrapText="1"/>
      <protection locked="0"/>
    </xf>
    <xf numFmtId="0" fontId="28" fillId="10" borderId="8" xfId="0" applyFont="1" applyFill="1" applyBorder="1" applyAlignment="1" applyProtection="1">
      <alignment horizontal="center" vertical="center" wrapText="1"/>
      <protection locked="0"/>
    </xf>
    <xf numFmtId="0" fontId="28" fillId="10" borderId="1" xfId="0" applyFont="1" applyFill="1" applyBorder="1" applyAlignment="1" applyProtection="1">
      <alignment horizontal="center" vertical="center" wrapText="1"/>
      <protection locked="0"/>
    </xf>
    <xf numFmtId="0" fontId="28" fillId="10" borderId="9" xfId="0" applyFont="1" applyFill="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2" fontId="28" fillId="0" borderId="1" xfId="0" applyNumberFormat="1"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11" borderId="10" xfId="0" applyFont="1" applyFill="1" applyBorder="1" applyAlignment="1" applyProtection="1">
      <alignment horizontal="center" vertical="center" wrapText="1"/>
      <protection locked="0"/>
    </xf>
    <xf numFmtId="0" fontId="28" fillId="11" borderId="11" xfId="0" applyFont="1" applyFill="1" applyBorder="1" applyAlignment="1" applyProtection="1">
      <alignment horizontal="center" vertical="center" wrapText="1"/>
      <protection locked="0"/>
    </xf>
    <xf numFmtId="0" fontId="28" fillId="11" borderId="12" xfId="0" applyFont="1" applyFill="1" applyBorder="1" applyAlignment="1" applyProtection="1">
      <alignment horizontal="center" vertical="center" wrapText="1"/>
      <protection locked="0"/>
    </xf>
    <xf numFmtId="0" fontId="28" fillId="10" borderId="10" xfId="0" applyFont="1" applyFill="1" applyBorder="1" applyAlignment="1" applyProtection="1">
      <alignment horizontal="center" vertical="center" wrapText="1"/>
      <protection locked="0"/>
    </xf>
    <xf numFmtId="0" fontId="28" fillId="10" borderId="11" xfId="0" applyFont="1" applyFill="1" applyBorder="1" applyAlignment="1" applyProtection="1">
      <alignment horizontal="center" vertical="center" wrapText="1"/>
      <protection locked="0"/>
    </xf>
    <xf numFmtId="0" fontId="28" fillId="10" borderId="12" xfId="0" applyFont="1" applyFill="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6" fillId="7" borderId="42" xfId="3" applyFont="1" applyFill="1" applyBorder="1" applyAlignment="1">
      <alignment horizontal="center" vertical="center" textRotation="90" wrapText="1"/>
    </xf>
    <xf numFmtId="0" fontId="26" fillId="7" borderId="43" xfId="3" applyFont="1" applyFill="1" applyBorder="1" applyAlignment="1">
      <alignment horizontal="center" vertical="center" textRotation="90" wrapText="1"/>
    </xf>
    <xf numFmtId="0" fontId="26" fillId="7" borderId="46" xfId="3" applyFont="1" applyFill="1" applyBorder="1" applyAlignment="1">
      <alignment horizontal="center" vertical="center" textRotation="90" wrapText="1"/>
    </xf>
    <xf numFmtId="0" fontId="23" fillId="0" borderId="26" xfId="0" applyFont="1" applyBorder="1" applyAlignment="1">
      <alignment horizontal="left" vertical="center" wrapText="1"/>
    </xf>
    <xf numFmtId="0" fontId="10" fillId="7" borderId="39"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9" fillId="0" borderId="22" xfId="0" applyFont="1" applyBorder="1" applyProtection="1">
      <protection hidden="1"/>
    </xf>
    <xf numFmtId="0" fontId="9" fillId="0" borderId="13" xfId="0" applyFont="1" applyBorder="1" applyAlignment="1" applyProtection="1">
      <alignment horizontal="center" vertical="center"/>
      <protection hidden="1"/>
    </xf>
    <xf numFmtId="0" fontId="9"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3" xfId="0" applyFont="1" applyBorder="1" applyProtection="1">
      <protection hidden="1"/>
    </xf>
    <xf numFmtId="0" fontId="9" fillId="0" borderId="14" xfId="0" applyFont="1" applyBorder="1" applyProtection="1">
      <protection hidden="1"/>
    </xf>
    <xf numFmtId="0" fontId="11" fillId="8" borderId="1" xfId="0" applyFont="1" applyFill="1" applyBorder="1" applyAlignment="1" applyProtection="1">
      <alignment horizontal="center" vertical="center" wrapText="1"/>
      <protection hidden="1"/>
    </xf>
    <xf numFmtId="0" fontId="11" fillId="8" borderId="1" xfId="0" applyFont="1" applyFill="1" applyBorder="1" applyAlignment="1" applyProtection="1">
      <alignment vertical="center" wrapText="1"/>
      <protection hidden="1"/>
    </xf>
    <xf numFmtId="0" fontId="11" fillId="8" borderId="9" xfId="0" applyFont="1" applyFill="1" applyBorder="1" applyAlignment="1" applyProtection="1">
      <alignment horizontal="center" vertical="center" wrapText="1"/>
      <protection hidden="1"/>
    </xf>
    <xf numFmtId="165" fontId="9" fillId="0" borderId="0" xfId="0" applyNumberFormat="1" applyFont="1" applyAlignment="1" applyProtection="1">
      <alignment horizontal="left" vertical="center"/>
      <protection hidden="1"/>
    </xf>
    <xf numFmtId="0" fontId="8" fillId="9" borderId="8" xfId="0" applyFont="1" applyFill="1" applyBorder="1" applyAlignment="1" applyProtection="1">
      <alignment horizontal="center" vertical="center" wrapText="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17" fontId="9" fillId="0" borderId="1"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17" fontId="9" fillId="0" borderId="8" xfId="0" applyNumberFormat="1" applyFont="1" applyBorder="1" applyAlignment="1" applyProtection="1">
      <alignment horizontal="center" vertical="center"/>
      <protection hidden="1"/>
    </xf>
    <xf numFmtId="1" fontId="9" fillId="0" borderId="1" xfId="0" applyNumberFormat="1" applyFont="1" applyBorder="1" applyAlignment="1" applyProtection="1">
      <alignment horizontal="center" vertical="center"/>
      <protection hidden="1"/>
    </xf>
    <xf numFmtId="0" fontId="7" fillId="7" borderId="8" xfId="0" applyFont="1" applyFill="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65" fontId="15" fillId="0" borderId="1" xfId="0" applyNumberFormat="1" applyFont="1" applyBorder="1" applyAlignment="1" applyProtection="1">
      <alignment horizontal="center" vertical="center" wrapText="1"/>
      <protection hidden="1"/>
    </xf>
    <xf numFmtId="165" fontId="15" fillId="0" borderId="9" xfId="0" applyNumberFormat="1" applyFont="1" applyBorder="1" applyAlignment="1" applyProtection="1">
      <alignment horizontal="center" vertical="center" wrapText="1"/>
      <protection hidden="1"/>
    </xf>
    <xf numFmtId="165" fontId="9" fillId="0" borderId="9" xfId="0" applyNumberFormat="1" applyFont="1" applyBorder="1" applyAlignment="1" applyProtection="1">
      <alignment horizontal="center" vertical="center"/>
      <protection hidden="1"/>
    </xf>
    <xf numFmtId="0" fontId="15" fillId="12" borderId="8" xfId="0" applyFont="1" applyFill="1" applyBorder="1" applyAlignment="1" applyProtection="1">
      <alignment horizontal="center" vertical="center" wrapText="1"/>
      <protection hidden="1"/>
    </xf>
    <xf numFmtId="165" fontId="15" fillId="12" borderId="1" xfId="0" applyNumberFormat="1" applyFont="1" applyFill="1" applyBorder="1" applyAlignment="1" applyProtection="1">
      <alignment horizontal="center" vertical="center" wrapText="1"/>
      <protection hidden="1"/>
    </xf>
    <xf numFmtId="165" fontId="15" fillId="12" borderId="9" xfId="0" applyNumberFormat="1" applyFont="1" applyFill="1" applyBorder="1" applyAlignment="1" applyProtection="1">
      <alignment horizontal="center" vertical="center" wrapText="1"/>
      <protection hidden="1"/>
    </xf>
    <xf numFmtId="165" fontId="9" fillId="12" borderId="9" xfId="0" applyNumberFormat="1" applyFont="1" applyFill="1" applyBorder="1" applyAlignment="1" applyProtection="1">
      <alignment horizontal="center" vertical="center"/>
      <protection hidden="1"/>
    </xf>
    <xf numFmtId="0" fontId="8" fillId="7" borderId="8" xfId="0" applyFont="1" applyFill="1" applyBorder="1" applyAlignment="1" applyProtection="1">
      <alignment horizontal="center" vertical="center" wrapText="1"/>
      <protection hidden="1"/>
    </xf>
    <xf numFmtId="165" fontId="17" fillId="7" borderId="1" xfId="0" applyNumberFormat="1" applyFont="1" applyFill="1" applyBorder="1" applyAlignment="1" applyProtection="1">
      <alignment horizontal="center" vertical="center" wrapText="1"/>
      <protection hidden="1"/>
    </xf>
    <xf numFmtId="165" fontId="17" fillId="7" borderId="9" xfId="0" applyNumberFormat="1" applyFont="1" applyFill="1" applyBorder="1" applyAlignment="1" applyProtection="1">
      <alignment horizontal="center" vertical="center" wrapText="1"/>
      <protection hidden="1"/>
    </xf>
    <xf numFmtId="0" fontId="0" fillId="0" borderId="0" xfId="0" applyProtection="1">
      <protection hidden="1"/>
    </xf>
    <xf numFmtId="165" fontId="0" fillId="0" borderId="0" xfId="0" applyNumberFormat="1" applyProtection="1">
      <protection hidden="1"/>
    </xf>
    <xf numFmtId="0" fontId="18" fillId="0" borderId="13"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9" fillId="0" borderId="25" xfId="0" applyFont="1" applyBorder="1" applyProtection="1">
      <protection hidden="1"/>
    </xf>
    <xf numFmtId="0" fontId="9" fillId="0" borderId="24" xfId="0" applyFont="1" applyBorder="1" applyProtection="1">
      <protection hidden="1"/>
    </xf>
    <xf numFmtId="0" fontId="9" fillId="0" borderId="26" xfId="0" applyFont="1" applyBorder="1" applyProtection="1">
      <protection hidden="1"/>
    </xf>
    <xf numFmtId="0" fontId="8" fillId="7" borderId="29" xfId="3" applyFont="1" applyFill="1" applyBorder="1" applyAlignment="1">
      <alignment horizontal="center" vertical="center" wrapText="1"/>
    </xf>
    <xf numFmtId="0" fontId="8" fillId="7" borderId="30" xfId="3" applyFont="1" applyFill="1" applyBorder="1" applyAlignment="1">
      <alignment horizontal="center" vertical="center" wrapText="1"/>
    </xf>
    <xf numFmtId="0" fontId="26" fillId="7" borderId="19" xfId="3" applyFont="1" applyFill="1" applyBorder="1" applyAlignment="1">
      <alignment horizontal="center" vertical="center" wrapText="1"/>
    </xf>
    <xf numFmtId="0" fontId="26" fillId="7" borderId="4" xfId="3"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30" xfId="0"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3" fillId="0" borderId="10" xfId="3" applyFont="1" applyBorder="1" applyAlignment="1">
      <alignment horizontal="left" vertical="center" wrapText="1"/>
    </xf>
    <xf numFmtId="0" fontId="23" fillId="0" borderId="11" xfId="3" applyFont="1" applyBorder="1" applyAlignment="1">
      <alignment horizontal="left" vertical="center" wrapText="1"/>
    </xf>
    <xf numFmtId="0" fontId="7" fillId="7" borderId="2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6" fillId="7" borderId="5" xfId="0" applyFont="1" applyFill="1" applyBorder="1" applyAlignment="1">
      <alignment horizontal="center" vertical="center" wrapText="1"/>
    </xf>
    <xf numFmtId="0" fontId="26" fillId="7" borderId="8" xfId="0" applyFont="1" applyFill="1" applyBorder="1" applyAlignment="1">
      <alignment horizontal="center" vertical="center" wrapText="1"/>
    </xf>
    <xf numFmtId="14" fontId="26" fillId="7" borderId="6" xfId="0" applyNumberFormat="1" applyFont="1" applyFill="1" applyBorder="1" applyAlignment="1">
      <alignment horizontal="center" vertical="center" wrapText="1"/>
    </xf>
    <xf numFmtId="14" fontId="26" fillId="7" borderId="1" xfId="0" applyNumberFormat="1"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27" fillId="15" borderId="36" xfId="0" applyFont="1" applyFill="1" applyBorder="1" applyAlignment="1">
      <alignment horizontal="center" vertical="center" wrapText="1"/>
    </xf>
    <xf numFmtId="0" fontId="27" fillId="15" borderId="37" xfId="0" applyFont="1" applyFill="1" applyBorder="1" applyAlignment="1">
      <alignment horizontal="center" vertical="center" wrapText="1"/>
    </xf>
    <xf numFmtId="0" fontId="27" fillId="15" borderId="38" xfId="0" applyFont="1" applyFill="1" applyBorder="1" applyAlignment="1">
      <alignment horizontal="center" vertical="center" wrapText="1"/>
    </xf>
    <xf numFmtId="0" fontId="29" fillId="11" borderId="36" xfId="0" applyFont="1" applyFill="1" applyBorder="1" applyAlignment="1">
      <alignment horizontal="justify" vertical="center" wrapText="1"/>
    </xf>
    <xf numFmtId="0" fontId="29" fillId="11" borderId="37" xfId="0" applyFont="1" applyFill="1" applyBorder="1" applyAlignment="1">
      <alignment horizontal="justify" vertical="center" wrapText="1"/>
    </xf>
    <xf numFmtId="0" fontId="29" fillId="11" borderId="38" xfId="0" applyFont="1" applyFill="1" applyBorder="1" applyAlignment="1">
      <alignment horizontal="justify" vertical="center" wrapText="1"/>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8" xfId="3" applyFont="1" applyBorder="1" applyAlignment="1">
      <alignment horizontal="left" vertical="center" wrapText="1"/>
    </xf>
    <xf numFmtId="0" fontId="23" fillId="0" borderId="7" xfId="3" applyFont="1" applyBorder="1" applyAlignment="1">
      <alignment horizontal="left" vertical="center" wrapText="1"/>
    </xf>
    <xf numFmtId="0" fontId="23" fillId="0" borderId="9" xfId="3" applyFont="1" applyBorder="1" applyAlignment="1">
      <alignment horizontal="left" vertical="center" wrapText="1"/>
    </xf>
    <xf numFmtId="0" fontId="23" fillId="0" borderId="15" xfId="3" applyFont="1" applyBorder="1" applyAlignment="1">
      <alignment horizontal="left" vertical="center" wrapText="1"/>
    </xf>
    <xf numFmtId="0" fontId="23" fillId="0" borderId="17" xfId="3" applyFont="1" applyBorder="1" applyAlignment="1">
      <alignment horizontal="left"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8" borderId="5"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12" fillId="8" borderId="54"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7" fillId="7" borderId="31" xfId="0" applyFont="1" applyFill="1" applyBorder="1" applyAlignment="1" applyProtection="1">
      <alignment horizontal="center" vertical="center" wrapText="1"/>
      <protection hidden="1"/>
    </xf>
    <xf numFmtId="0" fontId="7" fillId="7" borderId="32" xfId="0" applyFont="1" applyFill="1" applyBorder="1" applyAlignment="1" applyProtection="1">
      <alignment horizontal="center" vertical="center" wrapText="1"/>
      <protection hidden="1"/>
    </xf>
    <xf numFmtId="0" fontId="7" fillId="7" borderId="21" xfId="0" applyFont="1" applyFill="1" applyBorder="1" applyAlignment="1" applyProtection="1">
      <alignment horizontal="center" vertical="center" wrapText="1"/>
      <protection hidden="1"/>
    </xf>
    <xf numFmtId="0" fontId="7" fillId="7" borderId="22" xfId="0" applyFont="1" applyFill="1" applyBorder="1" applyAlignment="1" applyProtection="1">
      <alignment horizontal="center" vertical="center" wrapText="1"/>
      <protection hidden="1"/>
    </xf>
    <xf numFmtId="0" fontId="7" fillId="7" borderId="23" xfId="0" applyFont="1" applyFill="1" applyBorder="1" applyAlignment="1" applyProtection="1">
      <alignment horizontal="center" vertical="center" wrapText="1"/>
      <protection hidden="1"/>
    </xf>
    <xf numFmtId="0" fontId="7" fillId="7" borderId="24" xfId="0" applyFont="1" applyFill="1" applyBorder="1" applyAlignment="1" applyProtection="1">
      <alignment horizontal="center" vertical="center" wrapText="1"/>
      <protection hidden="1"/>
    </xf>
    <xf numFmtId="0" fontId="7" fillId="7" borderId="25" xfId="0" applyFont="1" applyFill="1" applyBorder="1" applyAlignment="1" applyProtection="1">
      <alignment horizontal="center" vertical="center" wrapText="1"/>
      <protection hidden="1"/>
    </xf>
    <xf numFmtId="0" fontId="7" fillId="7" borderId="26" xfId="0" applyFont="1" applyFill="1" applyBorder="1" applyAlignment="1" applyProtection="1">
      <alignment horizontal="center" vertical="center" wrapText="1"/>
      <protection hidden="1"/>
    </xf>
    <xf numFmtId="0" fontId="23" fillId="0" borderId="21" xfId="0" applyFont="1" applyBorder="1" applyAlignment="1" applyProtection="1">
      <alignment horizontal="center" vertical="center" wrapText="1"/>
      <protection hidden="1"/>
    </xf>
    <xf numFmtId="0" fontId="23" fillId="0" borderId="22" xfId="0" applyFont="1" applyBorder="1" applyAlignment="1" applyProtection="1">
      <alignment horizontal="center" vertical="center" wrapText="1"/>
      <protection hidden="1"/>
    </xf>
    <xf numFmtId="0" fontId="23" fillId="0" borderId="23" xfId="0" applyFont="1" applyBorder="1" applyAlignment="1" applyProtection="1">
      <alignment horizontal="center" vertical="center" wrapText="1"/>
      <protection hidden="1"/>
    </xf>
    <xf numFmtId="0" fontId="23" fillId="0" borderId="24" xfId="0" applyFont="1" applyBorder="1" applyAlignment="1" applyProtection="1">
      <alignment horizontal="center" vertical="center" wrapText="1"/>
      <protection hidden="1"/>
    </xf>
    <xf numFmtId="0" fontId="23" fillId="0" borderId="25"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6" fillId="9" borderId="34" xfId="0" applyFont="1" applyFill="1" applyBorder="1" applyAlignment="1" applyProtection="1">
      <alignment horizontal="center" vertical="center" wrapText="1"/>
      <protection hidden="1"/>
    </xf>
    <xf numFmtId="0" fontId="16" fillId="9" borderId="3" xfId="0" applyFont="1" applyFill="1" applyBorder="1" applyAlignment="1" applyProtection="1">
      <alignment horizontal="center" vertical="center" wrapText="1"/>
      <protection hidden="1"/>
    </xf>
    <xf numFmtId="0" fontId="16" fillId="9" borderId="35" xfId="0" applyFont="1" applyFill="1" applyBorder="1" applyAlignment="1" applyProtection="1">
      <alignment horizontal="center" vertical="center" wrapText="1"/>
      <protection hidden="1"/>
    </xf>
    <xf numFmtId="0" fontId="24" fillId="8" borderId="34" xfId="0" applyFont="1" applyFill="1" applyBorder="1" applyAlignment="1" applyProtection="1">
      <alignment horizontal="center" vertical="center" wrapText="1"/>
      <protection hidden="1"/>
    </xf>
    <xf numFmtId="0" fontId="24" fillId="8" borderId="3" xfId="0" applyFont="1" applyFill="1" applyBorder="1" applyAlignment="1" applyProtection="1">
      <alignment horizontal="center" vertical="center" wrapText="1"/>
      <protection hidden="1"/>
    </xf>
    <xf numFmtId="0" fontId="24" fillId="8" borderId="35" xfId="0" applyFont="1" applyFill="1" applyBorder="1" applyAlignment="1" applyProtection="1">
      <alignment horizontal="center" vertical="center" wrapText="1"/>
      <protection hidden="1"/>
    </xf>
    <xf numFmtId="0" fontId="8" fillId="9" borderId="36" xfId="0" applyFont="1" applyFill="1" applyBorder="1" applyAlignment="1" applyProtection="1">
      <alignment horizontal="center" vertical="center"/>
      <protection hidden="1"/>
    </xf>
    <xf numFmtId="0" fontId="8" fillId="9" borderId="37" xfId="0" applyFont="1" applyFill="1" applyBorder="1" applyAlignment="1" applyProtection="1">
      <alignment horizontal="center" vertical="center"/>
      <protection hidden="1"/>
    </xf>
    <xf numFmtId="0" fontId="8" fillId="9" borderId="38" xfId="0" applyFont="1" applyFill="1" applyBorder="1" applyAlignment="1" applyProtection="1">
      <alignment horizontal="center" vertical="center"/>
      <protection hidden="1"/>
    </xf>
    <xf numFmtId="0" fontId="11" fillId="8" borderId="36" xfId="0" applyFont="1" applyFill="1" applyBorder="1" applyAlignment="1" applyProtection="1">
      <alignment horizontal="center" vertical="center"/>
      <protection hidden="1"/>
    </xf>
    <xf numFmtId="0" fontId="11" fillId="8" borderId="37" xfId="0" applyFont="1" applyFill="1" applyBorder="1" applyAlignment="1" applyProtection="1">
      <alignment horizontal="center" vertical="center"/>
      <protection hidden="1"/>
    </xf>
    <xf numFmtId="0" fontId="11" fillId="8" borderId="38" xfId="0" applyFont="1" applyFill="1" applyBorder="1" applyAlignment="1" applyProtection="1">
      <alignment horizontal="center" vertical="center"/>
      <protection hidden="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xf>
    <xf numFmtId="0" fontId="0" fillId="2" borderId="1" xfId="0" applyFill="1" applyBorder="1" applyAlignment="1">
      <alignment horizontal="center" vertical="center" wrapText="1"/>
    </xf>
    <xf numFmtId="0" fontId="8" fillId="13" borderId="1" xfId="0" applyFont="1" applyFill="1" applyBorder="1" applyAlignment="1">
      <alignment horizontal="center" vertical="center" wrapText="1"/>
    </xf>
    <xf numFmtId="0" fontId="23" fillId="0" borderId="31" xfId="0" applyFont="1" applyFill="1" applyBorder="1" applyAlignment="1">
      <alignment horizontal="left" vertical="center"/>
    </xf>
    <xf numFmtId="0" fontId="23" fillId="0" borderId="33" xfId="0" applyFont="1" applyFill="1" applyBorder="1" applyAlignment="1">
      <alignment horizontal="left" vertical="center"/>
    </xf>
    <xf numFmtId="0" fontId="23" fillId="0" borderId="31" xfId="0" applyFont="1" applyFill="1" applyBorder="1" applyAlignment="1">
      <alignment vertical="center" wrapText="1"/>
    </xf>
    <xf numFmtId="0" fontId="23" fillId="0" borderId="33" xfId="0" applyFont="1" applyFill="1" applyBorder="1" applyAlignment="1">
      <alignment vertical="center" wrapText="1"/>
    </xf>
    <xf numFmtId="0" fontId="23" fillId="0" borderId="45"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33" xfId="0" applyFont="1" applyFill="1" applyBorder="1" applyAlignment="1">
      <alignment horizontal="left" vertical="center" wrapText="1"/>
    </xf>
    <xf numFmtId="14" fontId="9" fillId="0" borderId="1" xfId="0" applyNumberFormat="1" applyFont="1" applyFill="1" applyBorder="1" applyAlignment="1">
      <alignment horizontal="center" vertical="center"/>
    </xf>
    <xf numFmtId="0" fontId="23" fillId="0" borderId="31" xfId="0" applyFont="1" applyFill="1" applyBorder="1" applyAlignment="1" applyProtection="1">
      <alignment horizontal="left" vertical="center"/>
      <protection hidden="1"/>
    </xf>
    <xf numFmtId="0" fontId="23" fillId="0" borderId="33" xfId="0" applyFont="1" applyFill="1" applyBorder="1" applyAlignment="1" applyProtection="1">
      <alignment horizontal="left" vertical="center"/>
      <protection hidden="1"/>
    </xf>
    <xf numFmtId="0" fontId="23" fillId="0" borderId="31" xfId="0" applyFont="1" applyFill="1" applyBorder="1" applyAlignment="1" applyProtection="1">
      <alignment vertical="center" wrapText="1"/>
      <protection hidden="1"/>
    </xf>
    <xf numFmtId="0" fontId="23" fillId="0" borderId="33" xfId="0" applyFont="1" applyFill="1" applyBorder="1" applyAlignment="1" applyProtection="1">
      <alignment vertical="center" wrapText="1"/>
      <protection hidden="1"/>
    </xf>
    <xf numFmtId="0" fontId="23" fillId="0" borderId="26" xfId="0" applyFont="1" applyFill="1" applyBorder="1" applyAlignment="1" applyProtection="1">
      <alignment vertical="center" wrapText="1"/>
      <protection hidden="1"/>
    </xf>
  </cellXfs>
  <cellStyles count="6">
    <cellStyle name="Millares" xfId="1" builtinId="3"/>
    <cellStyle name="Millares 2" xfId="2" xr:uid="{00000000-0005-0000-0000-000001000000}"/>
    <cellStyle name="Normal" xfId="0" builtinId="0"/>
    <cellStyle name="Normal 2" xfId="4" xr:uid="{104C8479-C0C6-4C5C-8F67-F05EBB95FF0B}"/>
    <cellStyle name="Normal 3" xfId="3" xr:uid="{31F273B5-E35A-42E6-8832-7B3D8CAF13A6}"/>
    <cellStyle name="Normal 4" xfId="5" xr:uid="{8EB510FD-A6C1-42FD-8003-C9A7C69CBE3C}"/>
  </cellStyles>
  <dxfs count="0"/>
  <tableStyles count="0" defaultTableStyle="TableStyleMedium2" defaultPivotStyle="PivotStyleLight16"/>
  <colors>
    <mruColors>
      <color rgb="FF39AD39"/>
      <color rgb="FF03451E"/>
      <color rgb="FF057532"/>
      <color rgb="FFFA049C"/>
      <color rgb="FF07615B"/>
      <color rgb="FF00FFFF"/>
      <color rgb="FF017275"/>
      <color rgb="FFFF0000"/>
      <color rgb="FF5A0571"/>
      <color rgb="FF00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b="1"/>
              <a:t>Residuos aprovechables entregados en enero de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651069444444444"/>
          <c:y val="0.21340388888888889"/>
          <c:w val="0.69438513409469116"/>
          <c:h val="0.72663696074988826"/>
        </c:manualLayout>
      </c:layout>
      <c:pieChart>
        <c:varyColors val="1"/>
        <c:ser>
          <c:idx val="0"/>
          <c:order val="0"/>
          <c:tx>
            <c:strRef>
              <c:f>'RS Aprovechables'!$E$11</c:f>
              <c:strCache>
                <c:ptCount val="1"/>
                <c:pt idx="0">
                  <c:v>Peso (Kg)</c:v>
                </c:pt>
              </c:strCache>
            </c:strRef>
          </c:tx>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'RS Aprovechables'!$D$12:$D$22</c:f>
              <c:numCache>
                <c:formatCode>General</c:formatCode>
                <c:ptCount val="11"/>
              </c:numCache>
            </c:numRef>
          </c:cat>
          <c:val>
            <c:numRef>
              <c:f>'RS Aprovechables'!$J$14:$J$18</c:f>
            </c:numRef>
          </c:val>
          <c:extLst>
            <c:ext xmlns:c16="http://schemas.microsoft.com/office/drawing/2014/chart" uri="{C3380CC4-5D6E-409C-BE32-E72D297353CC}">
              <c16:uniqueId val="{00000000-89C3-4ED8-99D4-EDCCE598BD0D}"/>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b="1"/>
              <a:t>Residuos aprovechables entregados en febrero de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7291083333333335"/>
          <c:y val="0.26553992623890937"/>
          <c:w val="0.65557944444444449"/>
          <c:h val="0.6555792623390938"/>
        </c:manualLayout>
      </c:layout>
      <c:pieChart>
        <c:varyColors val="1"/>
        <c:ser>
          <c:idx val="0"/>
          <c:order val="0"/>
          <c:tx>
            <c:strRef>
              <c:f>'RS Aprovechables'!$E$11</c:f>
              <c:strCache>
                <c:ptCount val="1"/>
                <c:pt idx="0">
                  <c:v>Peso (Kg)</c:v>
                </c:pt>
              </c:strCache>
            </c:strRef>
          </c:tx>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'RS Aprovechables'!$D$12:$D$22</c:f>
              <c:numCache>
                <c:formatCode>General</c:formatCode>
                <c:ptCount val="11"/>
              </c:numCache>
            </c:numRef>
          </c:cat>
          <c:val>
            <c:numRef>
              <c:f>'RS Aprovechables'!$J$25:$J$29</c:f>
            </c:numRef>
          </c:val>
          <c:extLst>
            <c:ext xmlns:c16="http://schemas.microsoft.com/office/drawing/2014/chart" uri="{C3380CC4-5D6E-409C-BE32-E72D297353CC}">
              <c16:uniqueId val="{0000000A-11F5-4B4E-90BE-3B6DA6C01855}"/>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b="1"/>
              <a:t>Residuos aprovechables entregados en abril de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6537361111111112"/>
          <c:y val="0.21696166666666666"/>
          <c:w val="0.64264361111111112"/>
          <c:h val="0.64264361111111112"/>
        </c:manualLayout>
      </c:layout>
      <c:pieChart>
        <c:varyColors val="1"/>
        <c:ser>
          <c:idx val="0"/>
          <c:order val="0"/>
          <c:tx>
            <c:strRef>
              <c:f>'RS Aprovechables'!$E$11</c:f>
              <c:strCache>
                <c:ptCount val="1"/>
                <c:pt idx="0">
                  <c:v>Peso (Kg)</c:v>
                </c:pt>
              </c:strCache>
            </c:strRef>
          </c:tx>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'RS Aprovechables'!$J$49:$J$54</c:f>
            </c:numRef>
          </c:val>
          <c:extLst>
            <c:ext xmlns:c15="http://schemas.microsoft.com/office/drawing/2012/chart" uri="{02D57815-91ED-43cb-92C2-25804820EDAC}">
              <c15:filteredCategoryTitle>
                <c15:cat>
                  <c:multiLvlStrRef>
                    <c:extLst>
                      <c:ext uri="{02D57815-91ED-43cb-92C2-25804820EDAC}">
                        <c15:formulaRef>
                          <c15:sqref>'RS Aprovechables'!$I$49:$I$54</c15:sqref>
                        </c15:formulaRef>
                      </c:ext>
                    </c:extLst>
                  </c:multiLvlStrRef>
                </c15:cat>
              </c15:filteredCategoryTitle>
            </c:ext>
            <c:ext xmlns:c16="http://schemas.microsoft.com/office/drawing/2014/chart" uri="{C3380CC4-5D6E-409C-BE32-E72D297353CC}">
              <c16:uniqueId val="{0000000A-97E5-486B-A1B4-D9793D2C5C2A}"/>
            </c:ext>
          </c:extLst>
        </c:ser>
        <c:dLbls>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9.3600264222148104E-3"/>
          <c:y val="0.88316541901861123"/>
          <c:w val="0.97518743918225459"/>
          <c:h val="0.11263404787669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b="1"/>
              <a:t>Residuos aprovechables entregados en junio de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7897166666666667"/>
          <c:y val="0.26129971164421412"/>
          <c:w val="0.61794916666666666"/>
          <c:h val="0.62687499594926765"/>
        </c:manualLayout>
      </c:layout>
      <c:pieChart>
        <c:varyColors val="1"/>
        <c:ser>
          <c:idx val="0"/>
          <c:order val="0"/>
          <c:tx>
            <c:strRef>
              <c:f>'RS Aprovechables'!$E$11</c:f>
              <c:strCache>
                <c:ptCount val="1"/>
                <c:pt idx="0">
                  <c:v>Peso (Kg)</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B983-47E1-BB84-877A39D5AA14}"/>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B983-47E1-BB84-877A39D5AA14}"/>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B983-47E1-BB84-877A39D5AA14}"/>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B983-47E1-BB84-877A39D5AA14}"/>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B983-47E1-BB84-877A39D5AA14}"/>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B983-47E1-BB84-877A39D5AA14}"/>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B983-47E1-BB84-877A39D5AA14}"/>
              </c:ext>
            </c:extLst>
          </c:dPt>
          <c:dLbls>
            <c:dLbl>
              <c:idx val="1"/>
              <c:layout>
                <c:manualLayout>
                  <c:x val="8.8938611111111177E-2"/>
                  <c:y val="7.430240752988172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983-47E1-BB84-877A39D5AA14}"/>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bestFit"/>
              <c:showLegendKey val="0"/>
              <c:showVal val="0"/>
              <c:showCatName val="0"/>
              <c:showSerName val="0"/>
              <c:showPercent val="1"/>
              <c:showBubbleSize val="0"/>
              <c:extLst>
                <c:ext xmlns:c16="http://schemas.microsoft.com/office/drawing/2014/chart" uri="{C3380CC4-5D6E-409C-BE32-E72D297353CC}">
                  <c16:uniqueId val="{00000007-B983-47E1-BB84-877A39D5AA14}"/>
                </c:ext>
              </c:extLst>
            </c:dLbl>
            <c:dLbl>
              <c:idx val="4"/>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bestFit"/>
              <c:showLegendKey val="0"/>
              <c:showVal val="0"/>
              <c:showCatName val="0"/>
              <c:showSerName val="0"/>
              <c:showPercent val="1"/>
              <c:showBubbleSize val="0"/>
              <c:extLst>
                <c:ext xmlns:c16="http://schemas.microsoft.com/office/drawing/2014/chart" uri="{C3380CC4-5D6E-409C-BE32-E72D297353CC}">
                  <c16:uniqueId val="{00000009-B983-47E1-BB84-877A39D5AA14}"/>
                </c:ext>
              </c:extLst>
            </c:dLbl>
            <c:dLbl>
              <c:idx val="5"/>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bestFit"/>
              <c:showLegendKey val="0"/>
              <c:showVal val="0"/>
              <c:showCatName val="0"/>
              <c:showSerName val="0"/>
              <c:showPercent val="1"/>
              <c:showBubbleSize val="0"/>
              <c:extLst>
                <c:ext xmlns:c16="http://schemas.microsoft.com/office/drawing/2014/chart" uri="{C3380CC4-5D6E-409C-BE32-E72D297353CC}">
                  <c16:uniqueId val="{0000000B-B983-47E1-BB84-877A39D5AA1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'RS Aprovechables'!$J$73:$J$78</c:f>
            </c:numRef>
          </c:val>
          <c:extLst>
            <c:ext xmlns:c15="http://schemas.microsoft.com/office/drawing/2012/chart" uri="{02D57815-91ED-43cb-92C2-25804820EDAC}">
              <c15:filteredCategoryTitle>
                <c15:cat>
                  <c:multiLvlStrRef>
                    <c:extLst>
                      <c:ext uri="{02D57815-91ED-43cb-92C2-25804820EDAC}">
                        <c15:formulaRef>
                          <c15:sqref>'RS Aprovechables'!$I$73:$I$78</c15:sqref>
                        </c15:formulaRef>
                      </c:ext>
                    </c:extLst>
                  </c:multiLvlStrRef>
                </c15:cat>
              </c15:filteredCategoryTitle>
            </c:ext>
            <c:ext xmlns:c16="http://schemas.microsoft.com/office/drawing/2014/chart" uri="{C3380CC4-5D6E-409C-BE32-E72D297353CC}">
              <c16:uniqueId val="{00000010-B983-47E1-BB84-877A39D5AA1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9.3600264222148104E-3"/>
          <c:y val="0.89032279335121944"/>
          <c:w val="0.97518743918225459"/>
          <c:h val="0.105476561969442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b="1"/>
              <a:t>Residuos aprovechables entregados en julio de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7948472222222225"/>
          <c:y val="0.2416561111111111"/>
          <c:w val="0.62500472222222225"/>
          <c:h val="0.62500472222222225"/>
        </c:manualLayout>
      </c:layout>
      <c:pieChart>
        <c:varyColors val="1"/>
        <c:ser>
          <c:idx val="0"/>
          <c:order val="0"/>
          <c:tx>
            <c:strRef>
              <c:f>'RS Aprovechables'!$E$11</c:f>
              <c:strCache>
                <c:ptCount val="1"/>
                <c:pt idx="0">
                  <c:v>Peso (Kg)</c:v>
                </c:pt>
              </c:strCache>
            </c:strRef>
          </c:tx>
          <c:dPt>
            <c:idx val="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1-5E52-4953-B160-2945E1232EA2}"/>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5E52-4953-B160-2945E1232E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E52-4953-B160-2945E1232EA2}"/>
              </c:ext>
            </c:extLst>
          </c:dPt>
          <c:dPt>
            <c:idx val="3"/>
            <c:bubble3D val="0"/>
            <c:spPr>
              <a:solidFill>
                <a:srgbClr val="07615B"/>
              </a:solidFill>
              <a:ln w="19050">
                <a:solidFill>
                  <a:schemeClr val="lt1"/>
                </a:solidFill>
              </a:ln>
              <a:effectLst/>
            </c:spPr>
            <c:extLst>
              <c:ext xmlns:c16="http://schemas.microsoft.com/office/drawing/2014/chart" uri="{C3380CC4-5D6E-409C-BE32-E72D297353CC}">
                <c16:uniqueId val="{00000007-5E52-4953-B160-2945E1232EA2}"/>
              </c:ext>
            </c:extLst>
          </c:dPt>
          <c:dLbls>
            <c:dLbl>
              <c:idx val="0"/>
              <c:tx>
                <c:rich>
                  <a:bodyPr/>
                  <a:lstStyle/>
                  <a:p>
                    <a:fld id="{E0A295C3-421C-4638-9001-0570DDC46055}" type="PERCENTAGE">
                      <a:rPr lang="en-US">
                        <a:solidFill>
                          <a:schemeClr val="bg1"/>
                        </a:solidFill>
                      </a:rPr>
                      <a:pPr/>
                      <a:t>[PORCENTAJE]</a:t>
                    </a:fld>
                    <a:endParaRPr lang="es-CO"/>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E52-4953-B160-2945E1232EA2}"/>
                </c:ext>
              </c:extLst>
            </c:dLbl>
            <c:dLbl>
              <c:idx val="1"/>
              <c:tx>
                <c:rich>
                  <a:bodyPr/>
                  <a:lstStyle/>
                  <a:p>
                    <a:fld id="{C63B2315-2BAC-47E2-B3CD-FB5CF9125BF9}" type="PERCENTAGE">
                      <a:rPr lang="en-US">
                        <a:solidFill>
                          <a:schemeClr val="bg1"/>
                        </a:solidFill>
                      </a:rPr>
                      <a:pPr/>
                      <a:t>[PORCENTAJE]</a:t>
                    </a:fld>
                    <a:endParaRPr lang="es-CO"/>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E52-4953-B160-2945E1232EA2}"/>
                </c:ext>
              </c:extLst>
            </c:dLbl>
            <c:dLbl>
              <c:idx val="3"/>
              <c:tx>
                <c:rich>
                  <a:bodyPr/>
                  <a:lstStyle/>
                  <a:p>
                    <a:fld id="{F019D9D0-55B0-4A79-8415-D793B08FE80E}" type="PERCENTAGE">
                      <a:rPr lang="en-US">
                        <a:solidFill>
                          <a:schemeClr val="bg1"/>
                        </a:solidFill>
                      </a:rPr>
                      <a:pPr/>
                      <a:t>[PORCENTAJE]</a:t>
                    </a:fld>
                    <a:endParaRPr lang="es-CO"/>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E52-4953-B160-2945E1232E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'RS Aprovechables'!$J$87:$J$90</c:f>
            </c:numRef>
          </c:val>
          <c:extLst>
            <c:ext xmlns:c15="http://schemas.microsoft.com/office/drawing/2012/chart" uri="{02D57815-91ED-43cb-92C2-25804820EDAC}">
              <c15:filteredCategoryTitle>
                <c15:cat>
                  <c:multiLvlStrRef>
                    <c:extLst>
                      <c:ext uri="{02D57815-91ED-43cb-92C2-25804820EDAC}">
                        <c15:formulaRef>
                          <c15:sqref>'RS Aprovechables'!$I$87:$I$90</c15:sqref>
                        </c15:formulaRef>
                      </c:ext>
                    </c:extLst>
                  </c:multiLvlStrRef>
                </c15:cat>
              </c15:filteredCategoryTitle>
            </c:ext>
            <c:ext xmlns:c16="http://schemas.microsoft.com/office/drawing/2014/chart" uri="{C3380CC4-5D6E-409C-BE32-E72D297353CC}">
              <c16:uniqueId val="{0000000E-5E52-4953-B160-2945E1232EA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9.3600264222148104E-3"/>
          <c:y val="0.88316541901861123"/>
          <c:w val="0.97518743918225459"/>
          <c:h val="0.11263404787669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b="1"/>
              <a:t>Residuos aprovechables entregados en agosto de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9006805555555556"/>
          <c:y val="0.27143936904461974"/>
          <c:w val="0.63558805555555542"/>
          <c:h val="0.63558787900336677"/>
        </c:manualLayout>
      </c:layout>
      <c:pieChart>
        <c:varyColors val="1"/>
        <c:ser>
          <c:idx val="0"/>
          <c:order val="0"/>
          <c:tx>
            <c:strRef>
              <c:f>'RS Aprovechables'!$E$11</c:f>
              <c:strCache>
                <c:ptCount val="1"/>
                <c:pt idx="0">
                  <c:v>Peso (Kg)</c:v>
                </c:pt>
              </c:strCache>
            </c:strRef>
          </c:tx>
          <c:dPt>
            <c:idx val="0"/>
            <c:bubble3D val="0"/>
            <c:spPr>
              <a:solidFill>
                <a:schemeClr val="accent2"/>
              </a:solidFill>
              <a:ln w="19050">
                <a:noFill/>
              </a:ln>
              <a:effectLst/>
            </c:spPr>
            <c:extLst>
              <c:ext xmlns:c16="http://schemas.microsoft.com/office/drawing/2014/chart" uri="{C3380CC4-5D6E-409C-BE32-E72D297353CC}">
                <c16:uniqueId val="{00000001-98AC-4FE3-9169-EEDB9047DAF4}"/>
              </c:ext>
            </c:extLst>
          </c:dPt>
          <c:dPt>
            <c:idx val="1"/>
            <c:bubble3D val="0"/>
            <c:spPr>
              <a:solidFill>
                <a:srgbClr val="017275"/>
              </a:solidFill>
              <a:ln w="19050">
                <a:noFill/>
              </a:ln>
              <a:effectLst/>
            </c:spPr>
            <c:extLst>
              <c:ext xmlns:c16="http://schemas.microsoft.com/office/drawing/2014/chart" uri="{C3380CC4-5D6E-409C-BE32-E72D297353CC}">
                <c16:uniqueId val="{00000003-98AC-4FE3-9169-EEDB9047DAF4}"/>
              </c:ext>
            </c:extLst>
          </c:dPt>
          <c:dPt>
            <c:idx val="2"/>
            <c:bubble3D val="0"/>
            <c:spPr>
              <a:solidFill>
                <a:srgbClr val="FA049C"/>
              </a:solidFill>
              <a:ln w="19050">
                <a:noFill/>
              </a:ln>
              <a:effectLst/>
            </c:spPr>
            <c:extLst>
              <c:ext xmlns:c16="http://schemas.microsoft.com/office/drawing/2014/chart" uri="{C3380CC4-5D6E-409C-BE32-E72D297353CC}">
                <c16:uniqueId val="{00000005-98AC-4FE3-9169-EEDB9047DAF4}"/>
              </c:ext>
            </c:extLst>
          </c:dPt>
          <c:dPt>
            <c:idx val="3"/>
            <c:bubble3D val="0"/>
            <c:spPr>
              <a:solidFill>
                <a:schemeClr val="accent4"/>
              </a:solidFill>
              <a:ln w="19050">
                <a:noFill/>
              </a:ln>
              <a:effectLst/>
            </c:spPr>
            <c:extLst>
              <c:ext xmlns:c16="http://schemas.microsoft.com/office/drawing/2014/chart" uri="{C3380CC4-5D6E-409C-BE32-E72D297353CC}">
                <c16:uniqueId val="{00000007-98AC-4FE3-9169-EEDB9047DAF4}"/>
              </c:ext>
            </c:extLst>
          </c:dPt>
          <c:dPt>
            <c:idx val="4"/>
            <c:bubble3D val="0"/>
            <c:spPr>
              <a:solidFill>
                <a:srgbClr val="00FFFF"/>
              </a:solidFill>
              <a:ln w="19050">
                <a:noFill/>
              </a:ln>
              <a:effectLst/>
            </c:spPr>
            <c:extLst>
              <c:ext xmlns:c16="http://schemas.microsoft.com/office/drawing/2014/chart" uri="{C3380CC4-5D6E-409C-BE32-E72D297353CC}">
                <c16:uniqueId val="{00000009-C521-4D12-90EA-C6F11D36BB8F}"/>
              </c:ext>
            </c:extLst>
          </c:dPt>
          <c:dPt>
            <c:idx val="5"/>
            <c:bubble3D val="0"/>
            <c:spPr>
              <a:solidFill>
                <a:srgbClr val="057532"/>
              </a:solidFill>
              <a:ln w="19050">
                <a:noFill/>
              </a:ln>
              <a:effectLst/>
            </c:spPr>
            <c:extLst>
              <c:ext xmlns:c16="http://schemas.microsoft.com/office/drawing/2014/chart" uri="{C3380CC4-5D6E-409C-BE32-E72D297353CC}">
                <c16:uniqueId val="{0000000B-C521-4D12-90EA-C6F11D36BB8F}"/>
              </c:ext>
            </c:extLst>
          </c:dPt>
          <c:dLbls>
            <c:dLbl>
              <c:idx val="1"/>
              <c:tx>
                <c:rich>
                  <a:bodyPr/>
                  <a:lstStyle/>
                  <a:p>
                    <a:fld id="{1764EE14-71B1-4081-B793-C2825ED5F735}" type="PERCENTAGE">
                      <a:rPr lang="en-US">
                        <a:solidFill>
                          <a:schemeClr val="bg1"/>
                        </a:solidFill>
                      </a:rPr>
                      <a:pPr/>
                      <a:t>[PORCENTAJE]</a:t>
                    </a:fld>
                    <a:endParaRPr lang="es-CO"/>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8AC-4FE3-9169-EEDB9047DAF4}"/>
                </c:ext>
              </c:extLst>
            </c:dLbl>
            <c:dLbl>
              <c:idx val="5"/>
              <c:tx>
                <c:rich>
                  <a:bodyPr/>
                  <a:lstStyle/>
                  <a:p>
                    <a:fld id="{38424A3B-C1B7-4203-9C9F-47E675177A07}" type="PERCENTAGE">
                      <a:rPr lang="en-US">
                        <a:solidFill>
                          <a:schemeClr val="bg1"/>
                        </a:solidFill>
                      </a:rPr>
                      <a:pPr/>
                      <a:t>[PORCENTAJE]</a:t>
                    </a:fld>
                    <a:endParaRPr lang="es-CO"/>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C521-4D12-90EA-C6F11D36BB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'RS Aprovechables'!$J$97:$J$101</c:f>
            </c:numRef>
          </c:val>
          <c:extLst>
            <c:ext xmlns:c15="http://schemas.microsoft.com/office/drawing/2012/chart" uri="{02D57815-91ED-43cb-92C2-25804820EDAC}">
              <c15:filteredCategoryTitle>
                <c15:cat>
                  <c:multiLvlStrRef>
                    <c:extLst>
                      <c:ext uri="{02D57815-91ED-43cb-92C2-25804820EDAC}">
                        <c15:formulaRef>
                          <c15:sqref>'RS Aprovechables'!$I$97:$I$101</c15:sqref>
                        </c15:formulaRef>
                      </c:ext>
                    </c:extLst>
                  </c:multiLvlStrRef>
                </c15:cat>
              </c15:filteredCategoryTitle>
            </c:ext>
            <c:ext xmlns:c16="http://schemas.microsoft.com/office/drawing/2014/chart" uri="{C3380CC4-5D6E-409C-BE32-E72D297353CC}">
              <c16:uniqueId val="{00000008-98AC-4FE3-9169-EEDB9047DAF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9.3600264222148104E-3"/>
          <c:y val="0.88316541901861123"/>
          <c:w val="0.97518743918225459"/>
          <c:h val="0.11263404787669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b="1"/>
              <a:t>Residuos aprovechables entregados en septiembre de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6890138888888889"/>
          <c:y val="0.25027270825758108"/>
          <c:w val="0.6567547222222222"/>
          <c:h val="0.6567545397904056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3F-4B54-96B0-B37E40C3C2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3F-4B54-96B0-B37E40C3C2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63F-4B54-96B0-B37E40C3C2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63F-4B54-96B0-B37E40C3C2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63F-4B54-96B0-B37E40C3C298}"/>
              </c:ext>
            </c:extLst>
          </c:dPt>
          <c:dPt>
            <c:idx val="5"/>
            <c:bubble3D val="0"/>
            <c:spPr>
              <a:solidFill>
                <a:srgbClr val="07615B"/>
              </a:solidFill>
              <a:ln w="19050">
                <a:solidFill>
                  <a:schemeClr val="lt1"/>
                </a:solidFill>
              </a:ln>
              <a:effectLst/>
            </c:spPr>
            <c:extLst>
              <c:ext xmlns:c16="http://schemas.microsoft.com/office/drawing/2014/chart" uri="{C3380CC4-5D6E-409C-BE32-E72D297353CC}">
                <c16:uniqueId val="{0000000B-863F-4B54-96B0-B37E40C3C298}"/>
              </c:ext>
            </c:extLst>
          </c:dPt>
          <c:dLbls>
            <c:dLbl>
              <c:idx val="5"/>
              <c:tx>
                <c:rich>
                  <a:bodyPr/>
                  <a:lstStyle/>
                  <a:p>
                    <a:fld id="{8D92D0F9-5CC2-41A7-961A-820A6BD6EB51}" type="PERCENTAGE">
                      <a:rPr lang="en-US" b="1">
                        <a:solidFill>
                          <a:schemeClr val="bg1"/>
                        </a:solidFill>
                      </a:rPr>
                      <a:pPr/>
                      <a:t>[PORCENTAJE]</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63F-4B54-96B0-B37E40C3C2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'RS Aprovechables'!$J$109:$J$112</c:f>
            </c:numRef>
          </c:val>
          <c:extLst>
            <c:ext xmlns:c15="http://schemas.microsoft.com/office/drawing/2012/chart" uri="{02D57815-91ED-43cb-92C2-25804820EDAC}">
              <c15:filteredSeriesTitle>
                <c15:tx>
                  <c:strRef>
                    <c:extLst>
                      <c:ext uri="{02D57815-91ED-43cb-92C2-25804820EDAC}">
                        <c15:formulaRef>
                          <c15:sqref>'RS Aprovechables'!#REF!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'RS Aprovechables'!$I$109:$I$112</c15:sqref>
                        </c15:formulaRef>
                      </c:ext>
                    </c:extLst>
                  </c:multiLvlStrRef>
                </c15:cat>
              </c15:filteredCategoryTitle>
            </c:ext>
            <c:ext xmlns:c16="http://schemas.microsoft.com/office/drawing/2014/chart" uri="{C3380CC4-5D6E-409C-BE32-E72D297353CC}">
              <c16:uniqueId val="{0000000C-863F-4B54-96B0-B37E40C3C298}"/>
            </c:ext>
          </c:extLst>
        </c:ser>
        <c:dLbls>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9.3600264222148104E-3"/>
          <c:y val="0.91491530141241628"/>
          <c:w val="0.97518743918225459"/>
          <c:h val="8.08841441988488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b="1"/>
              <a:t>Residuos aprovechables entregados en noviembre de 2024</a:t>
            </a:r>
          </a:p>
        </c:rich>
      </c:tx>
      <c:layout>
        <c:manualLayout>
          <c:xMode val="edge"/>
          <c:yMode val="edge"/>
          <c:x val="0.10756523081673615"/>
          <c:y val="2.04678378281099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6890138888888889"/>
          <c:y val="0.25027270825758108"/>
          <c:w val="0.6567547222222222"/>
          <c:h val="0.65675453979040566"/>
        </c:manualLayout>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01F3-4352-A88A-037219445F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1F3-4352-A88A-037219445F8B}"/>
              </c:ext>
            </c:extLst>
          </c:dPt>
          <c:dPt>
            <c:idx val="2"/>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5-01F3-4352-A88A-037219445F8B}"/>
              </c:ext>
            </c:extLst>
          </c:dPt>
          <c:dPt>
            <c:idx val="3"/>
            <c:bubble3D val="0"/>
            <c:spPr>
              <a:solidFill>
                <a:srgbClr val="07615B"/>
              </a:solidFill>
              <a:ln w="19050">
                <a:solidFill>
                  <a:schemeClr val="lt1"/>
                </a:solidFill>
              </a:ln>
              <a:effectLst/>
            </c:spPr>
            <c:extLst>
              <c:ext xmlns:c16="http://schemas.microsoft.com/office/drawing/2014/chart" uri="{C3380CC4-5D6E-409C-BE32-E72D297353CC}">
                <c16:uniqueId val="{00000007-01F3-4352-A88A-037219445F8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1F3-4352-A88A-037219445F8B}"/>
              </c:ext>
            </c:extLst>
          </c:dPt>
          <c:dPt>
            <c:idx val="5"/>
            <c:bubble3D val="0"/>
            <c:spPr>
              <a:solidFill>
                <a:srgbClr val="FA049C"/>
              </a:solidFill>
              <a:ln w="19050">
                <a:solidFill>
                  <a:schemeClr val="lt1"/>
                </a:solidFill>
              </a:ln>
              <a:effectLst/>
            </c:spPr>
            <c:extLst>
              <c:ext xmlns:c16="http://schemas.microsoft.com/office/drawing/2014/chart" uri="{C3380CC4-5D6E-409C-BE32-E72D297353CC}">
                <c16:uniqueId val="{0000000B-01F3-4352-A88A-037219445F8B}"/>
              </c:ext>
            </c:extLst>
          </c:dPt>
          <c:dLbls>
            <c:dLbl>
              <c:idx val="0"/>
              <c:tx>
                <c:rich>
                  <a:bodyPr/>
                  <a:lstStyle/>
                  <a:p>
                    <a:fld id="{D052EA1C-D3F4-410E-A307-86DB2F242707}" type="VALUE">
                      <a:rPr lang="en-US">
                        <a:solidFill>
                          <a:sysClr val="windowText" lastClr="000000"/>
                        </a:solidFill>
                      </a:rPr>
                      <a:pPr/>
                      <a:t>[VALOR]</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1F3-4352-A88A-037219445F8B}"/>
                </c:ext>
              </c:extLst>
            </c:dLbl>
            <c:dLbl>
              <c:idx val="1"/>
              <c:tx>
                <c:rich>
                  <a:bodyPr/>
                  <a:lstStyle/>
                  <a:p>
                    <a:fld id="{16E900EB-F6FB-4779-95F5-EDC5A31AF5E5}" type="VALUE">
                      <a:rPr lang="en-US">
                        <a:solidFill>
                          <a:sysClr val="windowText" lastClr="000000"/>
                        </a:solidFill>
                      </a:rPr>
                      <a:pPr/>
                      <a:t>[VALOR]</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1F3-4352-A88A-037219445F8B}"/>
                </c:ext>
              </c:extLst>
            </c:dLbl>
            <c:dLbl>
              <c:idx val="4"/>
              <c:tx>
                <c:rich>
                  <a:bodyPr/>
                  <a:lstStyle/>
                  <a:p>
                    <a:fld id="{1A53C0ED-3FC0-4841-B23D-E24BFB78A79D}" type="VALUE">
                      <a:rPr lang="en-US">
                        <a:solidFill>
                          <a:sysClr val="windowText" lastClr="000000"/>
                        </a:solidFill>
                      </a:rPr>
                      <a:pPr/>
                      <a:t>[VALOR]</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1F3-4352-A88A-037219445F8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'RS Aprovechables'!$J$133:$J$138</c:f>
            </c:numRef>
          </c:val>
          <c:extLst>
            <c:ext xmlns:c15="http://schemas.microsoft.com/office/drawing/2012/chart" uri="{02D57815-91ED-43cb-92C2-25804820EDAC}">
              <c15:filteredSeriesTitle>
                <c15:tx>
                  <c:strRef>
                    <c:extLst>
                      <c:ext uri="{02D57815-91ED-43cb-92C2-25804820EDAC}">
                        <c15:formulaRef>
                          <c15:sqref>'RS Aprovechables'!#REF!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'RS Aprovechables'!$I$109:$I$112</c15:sqref>
                        </c15:formulaRef>
                      </c:ext>
                    </c:extLst>
                  </c:multiLvlStrRef>
                </c15:cat>
              </c15:filteredCategoryTitle>
            </c:ext>
            <c:ext xmlns:c16="http://schemas.microsoft.com/office/drawing/2014/chart" uri="{C3380CC4-5D6E-409C-BE32-E72D297353CC}">
              <c16:uniqueId val="{0000000C-01F3-4352-A88A-037219445F8B}"/>
            </c:ext>
          </c:extLst>
        </c:ser>
        <c:dLbls>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9.3600264222148104E-3"/>
          <c:y val="0.91491530141241628"/>
          <c:w val="0.97518743918225459"/>
          <c:h val="8.08841441988488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200" b="1"/>
              <a:t>Residuos aprovechables entregados en diciembre de 2024</a:t>
            </a:r>
          </a:p>
        </c:rich>
      </c:tx>
      <c:layout>
        <c:manualLayout>
          <c:xMode val="edge"/>
          <c:yMode val="edge"/>
          <c:x val="0.14295123989969352"/>
          <c:y val="6.361635809539676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2997687378099748"/>
          <c:y val="0.21148093383593311"/>
          <c:w val="0.72398801894678189"/>
          <c:h val="0.7215202948955578"/>
        </c:manualLayout>
      </c:layout>
      <c:pieChart>
        <c:varyColors val="1"/>
        <c:ser>
          <c:idx val="0"/>
          <c:order val="0"/>
          <c:dPt>
            <c:idx val="0"/>
            <c:bubble3D val="0"/>
            <c:spPr>
              <a:solidFill>
                <a:schemeClr val="accent6">
                  <a:lumMod val="75000"/>
                </a:schemeClr>
              </a:solidFill>
              <a:ln w="19050">
                <a:noFill/>
              </a:ln>
              <a:effectLst/>
            </c:spPr>
            <c:extLst>
              <c:ext xmlns:c16="http://schemas.microsoft.com/office/drawing/2014/chart" uri="{C3380CC4-5D6E-409C-BE32-E72D297353CC}">
                <c16:uniqueId val="{00000001-4C1A-40CC-B074-A52C4ECA960D}"/>
              </c:ext>
            </c:extLst>
          </c:dPt>
          <c:dPt>
            <c:idx val="1"/>
            <c:bubble3D val="0"/>
            <c:spPr>
              <a:solidFill>
                <a:schemeClr val="accent2"/>
              </a:solidFill>
              <a:ln w="19050">
                <a:noFill/>
              </a:ln>
              <a:effectLst/>
            </c:spPr>
            <c:extLst>
              <c:ext xmlns:c16="http://schemas.microsoft.com/office/drawing/2014/chart" uri="{C3380CC4-5D6E-409C-BE32-E72D297353CC}">
                <c16:uniqueId val="{00000003-4C1A-40CC-B074-A52C4ECA960D}"/>
              </c:ext>
            </c:extLst>
          </c:dPt>
          <c:dPt>
            <c:idx val="2"/>
            <c:bubble3D val="0"/>
            <c:spPr>
              <a:solidFill>
                <a:schemeClr val="accent5">
                  <a:lumMod val="50000"/>
                </a:schemeClr>
              </a:solidFill>
              <a:ln w="19050">
                <a:noFill/>
              </a:ln>
              <a:effectLst/>
            </c:spPr>
            <c:extLst>
              <c:ext xmlns:c16="http://schemas.microsoft.com/office/drawing/2014/chart" uri="{C3380CC4-5D6E-409C-BE32-E72D297353CC}">
                <c16:uniqueId val="{00000005-4C1A-40CC-B074-A52C4ECA960D}"/>
              </c:ext>
            </c:extLst>
          </c:dPt>
          <c:dPt>
            <c:idx val="3"/>
            <c:bubble3D val="0"/>
            <c:spPr>
              <a:solidFill>
                <a:srgbClr val="07615B"/>
              </a:solidFill>
              <a:ln w="19050">
                <a:noFill/>
              </a:ln>
              <a:effectLst/>
            </c:spPr>
            <c:extLst>
              <c:ext xmlns:c16="http://schemas.microsoft.com/office/drawing/2014/chart" uri="{C3380CC4-5D6E-409C-BE32-E72D297353CC}">
                <c16:uniqueId val="{00000007-4C1A-40CC-B074-A52C4ECA960D}"/>
              </c:ext>
            </c:extLst>
          </c:dPt>
          <c:dPt>
            <c:idx val="4"/>
            <c:bubble3D val="0"/>
            <c:spPr>
              <a:solidFill>
                <a:schemeClr val="accent5"/>
              </a:solidFill>
              <a:ln w="19050">
                <a:noFill/>
              </a:ln>
              <a:effectLst/>
            </c:spPr>
            <c:extLst>
              <c:ext xmlns:c16="http://schemas.microsoft.com/office/drawing/2014/chart" uri="{C3380CC4-5D6E-409C-BE32-E72D297353CC}">
                <c16:uniqueId val="{00000009-4C1A-40CC-B074-A52C4ECA960D}"/>
              </c:ext>
            </c:extLst>
          </c:dPt>
          <c:dPt>
            <c:idx val="5"/>
            <c:bubble3D val="0"/>
            <c:spPr>
              <a:solidFill>
                <a:srgbClr val="FA049C"/>
              </a:solidFill>
              <a:ln w="19050">
                <a:noFill/>
              </a:ln>
              <a:effectLst/>
            </c:spPr>
            <c:extLst>
              <c:ext xmlns:c16="http://schemas.microsoft.com/office/drawing/2014/chart" uri="{C3380CC4-5D6E-409C-BE32-E72D297353CC}">
                <c16:uniqueId val="{0000000B-4C1A-40CC-B074-A52C4ECA960D}"/>
              </c:ext>
            </c:extLst>
          </c:dPt>
          <c:dLbls>
            <c:dLbl>
              <c:idx val="0"/>
              <c:tx>
                <c:rich>
                  <a:bodyPr/>
                  <a:lstStyle/>
                  <a:p>
                    <a:fld id="{D052EA1C-D3F4-410E-A307-86DB2F242707}" type="VALUE">
                      <a:rPr lang="en-US">
                        <a:solidFill>
                          <a:sysClr val="windowText" lastClr="000000"/>
                        </a:solidFill>
                      </a:rPr>
                      <a:pPr/>
                      <a:t>[VALOR]</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C1A-40CC-B074-A52C4ECA960D}"/>
                </c:ext>
              </c:extLst>
            </c:dLbl>
            <c:dLbl>
              <c:idx val="1"/>
              <c:tx>
                <c:rich>
                  <a:bodyPr/>
                  <a:lstStyle/>
                  <a:p>
                    <a:fld id="{16E900EB-F6FB-4779-95F5-EDC5A31AF5E5}" type="VALUE">
                      <a:rPr lang="en-US">
                        <a:solidFill>
                          <a:sysClr val="windowText" lastClr="000000"/>
                        </a:solidFill>
                      </a:rPr>
                      <a:pPr/>
                      <a:t>[VALOR]</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C1A-40CC-B074-A52C4ECA960D}"/>
                </c:ext>
              </c:extLst>
            </c:dLbl>
            <c:dLbl>
              <c:idx val="4"/>
              <c:tx>
                <c:rich>
                  <a:bodyPr/>
                  <a:lstStyle/>
                  <a:p>
                    <a:fld id="{1A53C0ED-3FC0-4841-B23D-E24BFB78A79D}" type="VALUE">
                      <a:rPr lang="en-US">
                        <a:solidFill>
                          <a:sysClr val="windowText" lastClr="000000"/>
                        </a:solidFill>
                      </a:rPr>
                      <a:pPr/>
                      <a:t>[VALOR]</a:t>
                    </a:fld>
                    <a:endParaRPr lang="es-CO"/>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4C1A-40CC-B074-A52C4ECA96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'RS Aprovechables'!$J$133:$J$138</c:f>
            </c:numRef>
          </c:val>
          <c:extLst>
            <c:ext xmlns:c15="http://schemas.microsoft.com/office/drawing/2012/chart" uri="{02D57815-91ED-43cb-92C2-25804820EDAC}">
              <c15:filteredSeriesTitle>
                <c15:tx>
                  <c:strRef>
                    <c:extLst>
                      <c:ext uri="{02D57815-91ED-43cb-92C2-25804820EDAC}">
                        <c15:formulaRef>
                          <c15:sqref>'RS Aprovechables'!#REF!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'RS Aprovechables'!$I$109:$I$112</c15:sqref>
                        </c15:formulaRef>
                      </c:ext>
                    </c:extLst>
                  </c:multiLvlStrRef>
                </c15:cat>
              </c15:filteredCategoryTitle>
            </c:ext>
            <c:ext xmlns:c16="http://schemas.microsoft.com/office/drawing/2014/chart" uri="{C3380CC4-5D6E-409C-BE32-E72D297353CC}">
              <c16:uniqueId val="{0000000C-4C1A-40CC-B074-A52C4ECA960D}"/>
            </c:ext>
          </c:extLst>
        </c:ser>
        <c:dLbls>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9.3600264222148104E-3"/>
          <c:y val="0.93254805589686973"/>
          <c:w val="0.97518743918225459"/>
          <c:h val="6.32514873204628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US" sz="1500" b="1" i="0" u="none" strike="noStrike" kern="1200" baseline="0">
                <a:solidFill>
                  <a:sysClr val="windowText" lastClr="000000"/>
                </a:solidFill>
              </a:rPr>
              <a:t>MEDIA MÓVIL DE GENERACIÓN RESIDUOS RESPEL Y RME VEGENCIA ACTUAL</a:t>
            </a:r>
          </a:p>
        </c:rich>
      </c:tx>
      <c:overlay val="0"/>
    </c:title>
    <c:autoTitleDeleted val="0"/>
    <c:plotArea>
      <c:layout/>
      <c:lineChart>
        <c:grouping val="standard"/>
        <c:varyColors val="0"/>
        <c:ser>
          <c:idx val="0"/>
          <c:order val="0"/>
          <c:tx>
            <c:v>Real</c:v>
          </c:tx>
          <c:spPr>
            <a:ln>
              <a:solidFill>
                <a:schemeClr val="accent4"/>
              </a:solidFill>
            </a:ln>
          </c:spPr>
          <c:marker>
            <c:spPr>
              <a:solidFill>
                <a:schemeClr val="accent4">
                  <a:lumMod val="50000"/>
                </a:schemeClr>
              </a:solidFill>
              <a:ln>
                <a:solidFill>
                  <a:schemeClr val="accent4"/>
                </a:solidFill>
              </a:ln>
            </c:spPr>
          </c:marker>
          <c:val>
            <c:numRef>
              <c:f>Tablas!$L$10:$L$21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57F-41D8-B42B-ACEF2EC13764}"/>
            </c:ext>
          </c:extLst>
        </c:ser>
        <c:ser>
          <c:idx val="1"/>
          <c:order val="1"/>
          <c:tx>
            <c:v>Pronóstico</c:v>
          </c:tx>
          <c:spPr>
            <a:ln>
              <a:solidFill>
                <a:schemeClr val="tx1">
                  <a:lumMod val="50000"/>
                  <a:lumOff val="50000"/>
                </a:schemeClr>
              </a:solidFill>
            </a:ln>
          </c:spPr>
          <c:marker>
            <c:spPr>
              <a:solidFill>
                <a:schemeClr val="tx1">
                  <a:lumMod val="75000"/>
                  <a:lumOff val="25000"/>
                </a:schemeClr>
              </a:solidFill>
              <a:ln>
                <a:solidFill>
                  <a:schemeClr val="tx1">
                    <a:lumMod val="50000"/>
                    <a:lumOff val="50000"/>
                  </a:schemeClr>
                </a:solidFill>
              </a:ln>
            </c:spPr>
          </c:marker>
          <c:val>
            <c:numRef>
              <c:f>Tablas!$M$10:$M$21</c:f>
              <c:numCache>
                <c:formatCode>0</c:formatCode>
                <c:ptCount val="12"/>
                <c:pt idx="0">
                  <c:v>#N/A</c:v>
                </c:pt>
                <c:pt idx="1">
                  <c:v>#N/A</c:v>
                </c:pt>
                <c:pt idx="2">
                  <c:v>#N/A</c:v>
                </c:pt>
                <c:pt idx="3">
                  <c:v>#N/A</c:v>
                </c:pt>
                <c:pt idx="4">
                  <c:v>#N/A</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57F-41D8-B42B-ACEF2EC13764}"/>
            </c:ext>
          </c:extLst>
        </c:ser>
        <c:dLbls>
          <c:showLegendKey val="0"/>
          <c:showVal val="0"/>
          <c:showCatName val="0"/>
          <c:showSerName val="0"/>
          <c:showPercent val="0"/>
          <c:showBubbleSize val="0"/>
        </c:dLbls>
        <c:marker val="1"/>
        <c:smooth val="0"/>
        <c:axId val="1956682144"/>
        <c:axId val="1956682560"/>
      </c:lineChart>
      <c:catAx>
        <c:axId val="1956682144"/>
        <c:scaling>
          <c:orientation val="minMax"/>
        </c:scaling>
        <c:delete val="0"/>
        <c:axPos val="b"/>
        <c:title>
          <c:tx>
            <c:rich>
              <a:bodyPr/>
              <a:lstStyle/>
              <a:p>
                <a:pPr>
                  <a:defRPr/>
                </a:pPr>
                <a:r>
                  <a:rPr lang="es-CO"/>
                  <a:t>Punto de datos</a:t>
                </a:r>
              </a:p>
            </c:rich>
          </c:tx>
          <c:overlay val="0"/>
        </c:title>
        <c:majorTickMark val="out"/>
        <c:minorTickMark val="none"/>
        <c:tickLblPos val="nextTo"/>
        <c:crossAx val="1956682560"/>
        <c:crosses val="autoZero"/>
        <c:auto val="1"/>
        <c:lblAlgn val="ctr"/>
        <c:lblOffset val="100"/>
        <c:noMultiLvlLbl val="0"/>
      </c:catAx>
      <c:valAx>
        <c:axId val="1956682560"/>
        <c:scaling>
          <c:orientation val="minMax"/>
        </c:scaling>
        <c:delete val="0"/>
        <c:axPos val="l"/>
        <c:title>
          <c:tx>
            <c:rich>
              <a:bodyPr/>
              <a:lstStyle/>
              <a:p>
                <a:pPr>
                  <a:defRPr/>
                </a:pPr>
                <a:r>
                  <a:rPr lang="en-US" sz="1000" b="1" i="0" u="none" strike="noStrike" kern="1200" baseline="0">
                    <a:solidFill>
                      <a:sysClr val="windowText" lastClr="000000"/>
                    </a:solidFill>
                  </a:rPr>
                  <a:t>Media móvil 2023 (kg/mes)</a:t>
                </a:r>
              </a:p>
            </c:rich>
          </c:tx>
          <c:overlay val="0"/>
        </c:title>
        <c:numFmt formatCode="General" sourceLinked="1"/>
        <c:majorTickMark val="out"/>
        <c:minorTickMark val="none"/>
        <c:tickLblPos val="nextTo"/>
        <c:crossAx val="1956682144"/>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2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GENERACIÓN RESIDUOS APROVECHABLES</a:t>
            </a:r>
          </a:p>
        </c:rich>
      </c:tx>
      <c:overlay val="0"/>
      <c:spPr>
        <a:noFill/>
        <a:ln>
          <a:noFill/>
        </a:ln>
        <a:effectLst/>
      </c:spPr>
      <c:txPr>
        <a:bodyPr rot="0" spcFirstLastPara="1" vertOverflow="ellipsis" vert="horz" wrap="square" anchor="ctr" anchorCtr="1"/>
        <a:lstStyle/>
        <a:p>
          <a:pPr algn="ctr" rtl="0">
            <a:defRPr lang="en-US" sz="12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0.12824508748092833"/>
          <c:w val="0.9103901343536015"/>
          <c:h val="0.72220247469066379"/>
        </c:manualLayout>
      </c:layout>
      <c:barChart>
        <c:barDir val="col"/>
        <c:grouping val="clustered"/>
        <c:varyColors val="0"/>
        <c:ser>
          <c:idx val="0"/>
          <c:order val="0"/>
          <c:tx>
            <c:v>Residuos aprovechables</c:v>
          </c:tx>
          <c:spPr>
            <a:solidFill>
              <a:srgbClr val="A6A6A6">
                <a:alpha val="59608"/>
              </a:srgbClr>
            </a:solidFill>
            <a:ln>
              <a:noFill/>
            </a:ln>
            <a:effectLst/>
          </c:spPr>
          <c:invertIfNegative val="1"/>
          <c:dLbls>
            <c:dLbl>
              <c:idx val="0"/>
              <c:layout>
                <c:manualLayout>
                  <c:x val="0"/>
                  <c:y val="2.5419568896349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1BC-476D-BB3E-B05341785437}"/>
                </c:ext>
              </c:extLst>
            </c:dLbl>
            <c:dLbl>
              <c:idx val="8"/>
              <c:layout>
                <c:manualLayout>
                  <c:x val="-1.434911514828747E-16"/>
                  <c:y val="-3.54664171062028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1BC-476D-BB3E-B05341785437}"/>
                </c:ext>
              </c:extLst>
            </c:dLbl>
            <c:dLbl>
              <c:idx val="9"/>
              <c:layout>
                <c:manualLayout>
                  <c:x val="0"/>
                  <c:y val="5.685565865839001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1BC-476D-BB3E-B05341785437}"/>
                </c:ext>
              </c:extLst>
            </c:dLbl>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generación</c:name>
            <c:spPr>
              <a:ln w="19050" cap="rnd">
                <a:solidFill>
                  <a:srgbClr val="FF0000"/>
                </a:solidFill>
                <a:prstDash val="sysDash"/>
              </a:ln>
              <a:effectLst/>
            </c:spPr>
            <c:trendlineType val="linear"/>
            <c:dispRSqr val="0"/>
            <c:dispEq val="0"/>
          </c:trendline>
          <c:cat>
            <c:strRef>
              <c:f>Tablas!$I$10:$I$21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Tablas!$H$10:$H$21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6969"/>
                  </a:solidFill>
                  <a:ln>
                    <a:noFill/>
                  </a:ln>
                  <a:effectLst/>
                </c14:spPr>
              </c14:invertSolidFillFmt>
            </c:ext>
            <c:ext xmlns:c16="http://schemas.microsoft.com/office/drawing/2014/chart" uri="{C3380CC4-5D6E-409C-BE32-E72D297353CC}">
              <c16:uniqueId val="{0000000E-51BC-476D-BB3E-B05341785437}"/>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w="6350">
              <a:solidFill>
                <a:srgbClr val="002060">
                  <a:alpha val="25000"/>
                </a:srgbClr>
              </a:solidFill>
              <a:prstDash val="sysDot"/>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08641975315E-2"/>
          <c:y val="0.92974603174603176"/>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US" sz="1500"/>
              <a:t>MEDIA MÓVIL DE GENERACIÓN RESIDUOS APROVECHABLES VEGENCIA ACTUAL</a:t>
            </a:r>
          </a:p>
        </c:rich>
      </c:tx>
      <c:overlay val="0"/>
    </c:title>
    <c:autoTitleDeleted val="0"/>
    <c:plotArea>
      <c:layout>
        <c:manualLayout>
          <c:layoutTarget val="inner"/>
          <c:xMode val="edge"/>
          <c:yMode val="edge"/>
          <c:x val="0.10548148463233517"/>
          <c:y val="0.18295854676867737"/>
          <c:w val="0.75200411733059735"/>
          <c:h val="0.65815748620782066"/>
        </c:manualLayout>
      </c:layout>
      <c:lineChart>
        <c:grouping val="standard"/>
        <c:varyColors val="0"/>
        <c:ser>
          <c:idx val="0"/>
          <c:order val="0"/>
          <c:tx>
            <c:v>Real</c:v>
          </c:tx>
          <c:spPr>
            <a:ln>
              <a:solidFill>
                <a:schemeClr val="accent4"/>
              </a:solidFill>
            </a:ln>
          </c:spPr>
          <c:marker>
            <c:spPr>
              <a:solidFill>
                <a:schemeClr val="accent4">
                  <a:lumMod val="50000"/>
                </a:schemeClr>
              </a:solidFill>
              <a:ln>
                <a:solidFill>
                  <a:schemeClr val="accent4"/>
                </a:solidFill>
              </a:ln>
            </c:spPr>
          </c:marker>
          <c:val>
            <c:numRef>
              <c:f>Tablas!$H$26:$H$37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175-4FD8-B332-0AB48A87C9DA}"/>
            </c:ext>
          </c:extLst>
        </c:ser>
        <c:ser>
          <c:idx val="1"/>
          <c:order val="1"/>
          <c:tx>
            <c:v>Pronóstico</c:v>
          </c:tx>
          <c:spPr>
            <a:ln>
              <a:solidFill>
                <a:schemeClr val="tx1">
                  <a:lumMod val="50000"/>
                  <a:lumOff val="50000"/>
                </a:schemeClr>
              </a:solidFill>
            </a:ln>
          </c:spPr>
          <c:marker>
            <c:spPr>
              <a:solidFill>
                <a:schemeClr val="tx1">
                  <a:lumMod val="75000"/>
                  <a:lumOff val="25000"/>
                </a:schemeClr>
              </a:solidFill>
              <a:ln>
                <a:solidFill>
                  <a:schemeClr val="tx1">
                    <a:lumMod val="50000"/>
                    <a:lumOff val="50000"/>
                  </a:schemeClr>
                </a:solidFill>
              </a:ln>
            </c:spPr>
          </c:marker>
          <c:val>
            <c:numRef>
              <c:f>Tablas!$I$26:$I$37</c:f>
              <c:numCache>
                <c:formatCode>0.0</c:formatCode>
                <c:ptCount val="12"/>
                <c:pt idx="0">
                  <c:v>#N/A</c:v>
                </c:pt>
                <c:pt idx="1">
                  <c:v>#N/A</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175-4FD8-B332-0AB48A87C9DA}"/>
            </c:ext>
          </c:extLst>
        </c:ser>
        <c:dLbls>
          <c:showLegendKey val="0"/>
          <c:showVal val="0"/>
          <c:showCatName val="0"/>
          <c:showSerName val="0"/>
          <c:showPercent val="0"/>
          <c:showBubbleSize val="0"/>
        </c:dLbls>
        <c:marker val="1"/>
        <c:smooth val="0"/>
        <c:axId val="162650063"/>
        <c:axId val="162653423"/>
      </c:lineChart>
      <c:catAx>
        <c:axId val="162650063"/>
        <c:scaling>
          <c:orientation val="minMax"/>
        </c:scaling>
        <c:delete val="0"/>
        <c:axPos val="b"/>
        <c:title>
          <c:tx>
            <c:rich>
              <a:bodyPr/>
              <a:lstStyle/>
              <a:p>
                <a:pPr>
                  <a:defRPr/>
                </a:pPr>
                <a:r>
                  <a:rPr lang="es-CO"/>
                  <a:t>Punto de datos</a:t>
                </a:r>
              </a:p>
            </c:rich>
          </c:tx>
          <c:overlay val="0"/>
        </c:title>
        <c:majorTickMark val="out"/>
        <c:minorTickMark val="none"/>
        <c:tickLblPos val="nextTo"/>
        <c:crossAx val="162653423"/>
        <c:crosses val="autoZero"/>
        <c:auto val="1"/>
        <c:lblAlgn val="ctr"/>
        <c:lblOffset val="100"/>
        <c:noMultiLvlLbl val="0"/>
      </c:catAx>
      <c:valAx>
        <c:axId val="162653423"/>
        <c:scaling>
          <c:orientation val="minMax"/>
        </c:scaling>
        <c:delete val="0"/>
        <c:axPos val="l"/>
        <c:title>
          <c:tx>
            <c:rich>
              <a:bodyPr/>
              <a:lstStyle/>
              <a:p>
                <a:pPr>
                  <a:defRPr/>
                </a:pPr>
                <a:r>
                  <a:rPr lang="en-US" sz="1000" b="1" i="0" u="none" strike="noStrike" kern="1200" baseline="0">
                    <a:solidFill>
                      <a:sysClr val="windowText" lastClr="000000"/>
                    </a:solidFill>
                  </a:rPr>
                  <a:t>Media móvil 2023 (kg/mes)</a:t>
                </a:r>
              </a:p>
            </c:rich>
          </c:tx>
          <c:overlay val="0"/>
        </c:title>
        <c:numFmt formatCode="0.0" sourceLinked="1"/>
        <c:majorTickMark val="out"/>
        <c:minorTickMark val="none"/>
        <c:tickLblPos val="nextTo"/>
        <c:crossAx val="162650063"/>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100" b="1" i="1">
                <a:solidFill>
                  <a:sysClr val="windowText" lastClr="000000"/>
                </a:solidFill>
              </a:rPr>
              <a:t>GENERACIÓN RESIDUOS RESPEL Y RME</a:t>
            </a:r>
          </a:p>
        </c:rich>
      </c:tx>
      <c:layout>
        <c:manualLayout>
          <c:xMode val="edge"/>
          <c:yMode val="edge"/>
          <c:x val="0.3201764067412296"/>
          <c:y val="2.0913302012781815E-2"/>
        </c:manualLayout>
      </c:layout>
      <c:overlay val="0"/>
      <c:spPr>
        <a:noFill/>
        <a:ln>
          <a:noFill/>
        </a:ln>
        <a:effectLst/>
      </c:spPr>
      <c:txPr>
        <a:bodyPr rot="0" spcFirstLastPara="1" vertOverflow="ellipsis" vert="horz" wrap="square" anchor="ctr" anchorCtr="1"/>
        <a:lstStyle/>
        <a:p>
          <a:pPr>
            <a:defRPr sz="11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0.12461405077486254"/>
          <c:w val="0.92283103039770542"/>
          <c:h val="0.75463262573917"/>
        </c:manualLayout>
      </c:layout>
      <c:barChart>
        <c:barDir val="col"/>
        <c:grouping val="clustered"/>
        <c:varyColors val="0"/>
        <c:ser>
          <c:idx val="0"/>
          <c:order val="0"/>
          <c:tx>
            <c:v>RESPEL - RME</c:v>
          </c:tx>
          <c:spPr>
            <a:solidFill>
              <a:srgbClr val="A5A5A5"/>
            </a:solidFill>
            <a:ln>
              <a:noFill/>
            </a:ln>
            <a:effectLst/>
          </c:spPr>
          <c:invertIfNegative val="1"/>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name>Tendencia generación</c:name>
            <c:spPr>
              <a:ln w="19050" cap="rnd">
                <a:solidFill>
                  <a:srgbClr val="C00000"/>
                </a:solidFill>
                <a:prstDash val="sysDot"/>
              </a:ln>
              <a:effectLst/>
            </c:spPr>
            <c:trendlineType val="linear"/>
            <c:dispRSqr val="0"/>
            <c:dispEq val="0"/>
          </c:trendline>
          <c:cat>
            <c:strRef>
              <c:f>Tablas!$I$10:$I$21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Tablas!$L$10:$L$21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4-6BD5-4DEA-9481-B206C6FCD8A8}"/>
            </c:ext>
          </c:extLst>
        </c:ser>
        <c:dLbls>
          <c:dLblPos val="outEnd"/>
          <c:showLegendKey val="0"/>
          <c:showVal val="1"/>
          <c:showCatName val="0"/>
          <c:showSerName val="0"/>
          <c:showPercent val="0"/>
          <c:showBubbleSize val="0"/>
        </c:dLbls>
        <c:gapWidth val="219"/>
        <c:overlap val="-27"/>
        <c:axId val="1550248848"/>
        <c:axId val="1550260912"/>
      </c:barChart>
      <c:catAx>
        <c:axId val="155024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b"/>
      <c:layout>
        <c:manualLayout>
          <c:xMode val="edge"/>
          <c:yMode val="edge"/>
          <c:x val="0.24232038359018351"/>
          <c:y val="0.91489033827853061"/>
          <c:w val="0.52703238457060575"/>
          <c:h val="7.22341252407826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defRPr sz="9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s-CO" sz="1400" b="1">
                <a:solidFill>
                  <a:sysClr val="windowText" lastClr="000000"/>
                </a:solidFill>
              </a:rPr>
              <a:t>GESTIÓN RESIDUOS APROVECHABLES  2024 vs. 2025 </a:t>
            </a:r>
          </a:p>
        </c:rich>
      </c:tx>
      <c:layout>
        <c:manualLayout>
          <c:xMode val="edge"/>
          <c:yMode val="edge"/>
          <c:x val="0.2530633446938535"/>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8.5942884005171E-2"/>
          <c:y val="7.1902610326476477E-2"/>
          <c:w val="0.90856551886238091"/>
          <c:h val="0.60616172548287406"/>
        </c:manualLayout>
      </c:layout>
      <c:barChart>
        <c:barDir val="col"/>
        <c:grouping val="clustered"/>
        <c:varyColors val="0"/>
        <c:ser>
          <c:idx val="5"/>
          <c:order val="5"/>
          <c:tx>
            <c:v>2024</c:v>
          </c:tx>
          <c:spPr>
            <a:solidFill>
              <a:schemeClr val="bg2">
                <a:lumMod val="75000"/>
              </a:schemeClr>
            </a:solidFill>
            <a:ln>
              <a:solidFill>
                <a:schemeClr val="bg2">
                  <a:lumMod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Tablas!$A$26:$A$37</c:f>
              <c:strCache>
                <c:ptCount val="12"/>
                <c:pt idx="0">
                  <c:v>Enero </c:v>
                </c:pt>
                <c:pt idx="1">
                  <c:v>Febrero </c:v>
                </c:pt>
                <c:pt idx="2">
                  <c:v>Marzo </c:v>
                </c:pt>
                <c:pt idx="3">
                  <c:v>Abril </c:v>
                </c:pt>
                <c:pt idx="4">
                  <c:v>Mayo </c:v>
                </c:pt>
                <c:pt idx="5">
                  <c:v>Junio </c:v>
                </c:pt>
                <c:pt idx="6">
                  <c:v>Julio </c:v>
                </c:pt>
                <c:pt idx="7">
                  <c:v>Agosto </c:v>
                </c:pt>
                <c:pt idx="8">
                  <c:v>Septiembre </c:v>
                </c:pt>
                <c:pt idx="9">
                  <c:v>Octubre </c:v>
                </c:pt>
                <c:pt idx="10">
                  <c:v>Noviembre </c:v>
                </c:pt>
                <c:pt idx="11">
                  <c:v>Diciembre </c:v>
                </c:pt>
              </c:strCache>
            </c:strRef>
          </c:cat>
          <c:val>
            <c:numRef>
              <c:f>Tablas!$G$26:$G$37</c:f>
              <c:numCache>
                <c:formatCode>0.0</c:formatCode>
                <c:ptCount val="12"/>
              </c:numCache>
            </c:numRef>
          </c:val>
          <c:extLst>
            <c:ext xmlns:c16="http://schemas.microsoft.com/office/drawing/2014/chart" uri="{C3380CC4-5D6E-409C-BE32-E72D297353CC}">
              <c16:uniqueId val="{00000001-E11A-4F72-A3D3-C6AEABAC0C03}"/>
            </c:ext>
          </c:extLst>
        </c:ser>
        <c:ser>
          <c:idx val="6"/>
          <c:order val="6"/>
          <c:tx>
            <c:v>2025</c:v>
          </c:tx>
          <c:spPr>
            <a:solidFill>
              <a:srgbClr val="057532"/>
            </a:solidFill>
            <a:ln>
              <a:solidFill>
                <a:srgbClr val="03451E"/>
              </a:solidFill>
            </a:ln>
            <a:effectLst/>
          </c:spPr>
          <c:invertIfNegative val="0"/>
          <c:dLbls>
            <c:dLbl>
              <c:idx val="3"/>
              <c:layout>
                <c:manualLayout>
                  <c:x val="-5.4725735962832211E-17"/>
                  <c:y val="-8.39551930473641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DB-4DC0-9914-424F7B2AF0FF}"/>
                </c:ext>
              </c:extLst>
            </c:dLbl>
            <c:dLbl>
              <c:idx val="4"/>
              <c:layout>
                <c:manualLayout>
                  <c:x val="4.477611940298507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DB-4DC0-9914-424F7B2AF0FF}"/>
                </c:ext>
              </c:extLst>
            </c:dLbl>
            <c:dLbl>
              <c:idx val="5"/>
              <c:layout>
                <c:manualLayout>
                  <c:x val="4.4776119402983984E-3"/>
                  <c:y val="-1.0261071724568336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DB-4DC0-9914-424F7B2AF0FF}"/>
                </c:ext>
              </c:extLst>
            </c:dLbl>
            <c:dLbl>
              <c:idx val="6"/>
              <c:layout>
                <c:manualLayout>
                  <c:x val="-1.4925373134328358E-3"/>
                  <c:y val="-1.39925321745607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DB-4DC0-9914-424F7B2AF0FF}"/>
                </c:ext>
              </c:extLst>
            </c:dLbl>
            <c:dLbl>
              <c:idx val="7"/>
              <c:layout>
                <c:manualLayout>
                  <c:x val="5.9701492537313433E-3"/>
                  <c:y val="-1.0261071724568336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DB-4DC0-9914-424F7B2AF0FF}"/>
                </c:ext>
              </c:extLst>
            </c:dLbl>
            <c:dLbl>
              <c:idx val="8"/>
              <c:layout>
                <c:manualLayout>
                  <c:x val="0"/>
                  <c:y val="-1.6791038609472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DB-4DC0-9914-424F7B2AF0FF}"/>
                </c:ext>
              </c:extLst>
            </c:dLbl>
            <c:dLbl>
              <c:idx val="9"/>
              <c:layout>
                <c:manualLayout>
                  <c:x val="2.98507462686567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DB-4DC0-9914-424F7B2AF0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chemeClr val="accent5"/>
                </a:solidFill>
                <a:prstDash val="sysDot"/>
              </a:ln>
              <a:effectLst/>
            </c:spPr>
            <c:trendlineType val="linear"/>
            <c:dispRSqr val="0"/>
            <c:dispEq val="0"/>
          </c:trendline>
          <c:cat>
            <c:strRef>
              <c:f>Tablas!$A$26:$A$37</c:f>
              <c:strCache>
                <c:ptCount val="12"/>
                <c:pt idx="0">
                  <c:v>Enero </c:v>
                </c:pt>
                <c:pt idx="1">
                  <c:v>Febrero </c:v>
                </c:pt>
                <c:pt idx="2">
                  <c:v>Marzo </c:v>
                </c:pt>
                <c:pt idx="3">
                  <c:v>Abril </c:v>
                </c:pt>
                <c:pt idx="4">
                  <c:v>Mayo </c:v>
                </c:pt>
                <c:pt idx="5">
                  <c:v>Junio </c:v>
                </c:pt>
                <c:pt idx="6">
                  <c:v>Julio </c:v>
                </c:pt>
                <c:pt idx="7">
                  <c:v>Agosto </c:v>
                </c:pt>
                <c:pt idx="8">
                  <c:v>Septiembre </c:v>
                </c:pt>
                <c:pt idx="9">
                  <c:v>Octubre </c:v>
                </c:pt>
                <c:pt idx="10">
                  <c:v>Noviembre </c:v>
                </c:pt>
                <c:pt idx="11">
                  <c:v>Diciembre </c:v>
                </c:pt>
              </c:strCache>
            </c:strRef>
          </c:cat>
          <c:val>
            <c:numRef>
              <c:f>Tablas!$H$26:$H$37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2D1-43ED-8AAF-AC617C752A4A}"/>
            </c:ext>
          </c:extLst>
        </c:ser>
        <c:dLbls>
          <c:dLblPos val="outEnd"/>
          <c:showLegendKey val="0"/>
          <c:showVal val="1"/>
          <c:showCatName val="0"/>
          <c:showSerName val="0"/>
          <c:showPercent val="0"/>
          <c:showBubbleSize val="0"/>
        </c:dLbls>
        <c:gapWidth val="219"/>
        <c:overlap val="-27"/>
        <c:axId val="591928223"/>
        <c:axId val="591909087"/>
        <c:extLst>
          <c:ext xmlns:c15="http://schemas.microsoft.com/office/drawing/2012/chart" uri="{02D57815-91ED-43cb-92C2-25804820EDAC}">
            <c15:filteredBarSeries>
              <c15:ser>
                <c:idx val="0"/>
                <c:order val="0"/>
                <c:tx>
                  <c:strRef>
                    <c:extLst>
                      <c:ext uri="{02D57815-91ED-43cb-92C2-25804820EDAC}">
                        <c15:formulaRef>
                          <c15:sqref>Tablas!$B$25</c15:sqref>
                        </c15:formulaRef>
                      </c:ext>
                    </c:extLst>
                    <c:strCache>
                      <c:ptCount val="1"/>
                      <c:pt idx="0">
                        <c:v>Generación 2019
(Kg/mes)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Tablas!$A$26:$A$37</c15:sqref>
                        </c15:formulaRef>
                      </c:ext>
                    </c:extLst>
                    <c:strCache>
                      <c:ptCount val="12"/>
                      <c:pt idx="0">
                        <c:v>Enero </c:v>
                      </c:pt>
                      <c:pt idx="1">
                        <c:v>Febrero </c:v>
                      </c:pt>
                      <c:pt idx="2">
                        <c:v>Marzo </c:v>
                      </c:pt>
                      <c:pt idx="3">
                        <c:v>Abril </c:v>
                      </c:pt>
                      <c:pt idx="4">
                        <c:v>Mayo </c:v>
                      </c:pt>
                      <c:pt idx="5">
                        <c:v>Junio </c:v>
                      </c:pt>
                      <c:pt idx="6">
                        <c:v>Julio </c:v>
                      </c:pt>
                      <c:pt idx="7">
                        <c:v>Agosto </c:v>
                      </c:pt>
                      <c:pt idx="8">
                        <c:v>Septiembre </c:v>
                      </c:pt>
                      <c:pt idx="9">
                        <c:v>Octubre </c:v>
                      </c:pt>
                      <c:pt idx="10">
                        <c:v>Noviembre </c:v>
                      </c:pt>
                      <c:pt idx="11">
                        <c:v>Diciembre </c:v>
                      </c:pt>
                    </c:strCache>
                  </c:strRef>
                </c:cat>
                <c:val>
                  <c:numRef>
                    <c:extLst>
                      <c:ext uri="{02D57815-91ED-43cb-92C2-25804820EDAC}">
                        <c15:formulaRef>
                          <c15:sqref>Tablas!$B$26:$B$38</c15:sqref>
                        </c15:formulaRef>
                      </c:ext>
                    </c:extLst>
                    <c:numCache>
                      <c:formatCode>0.0</c:formatCode>
                      <c:ptCount val="13"/>
                      <c:pt idx="12">
                        <c:v>0</c:v>
                      </c:pt>
                    </c:numCache>
                  </c:numRef>
                </c:val>
                <c:extLst>
                  <c:ext xmlns:c16="http://schemas.microsoft.com/office/drawing/2014/chart" uri="{C3380CC4-5D6E-409C-BE32-E72D297353CC}">
                    <c16:uniqueId val="{00000000-C30E-468B-9EE3-DFB90C29EBB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Tablas!$C$25</c15:sqref>
                        </c15:formulaRef>
                      </c:ext>
                    </c:extLst>
                    <c:strCache>
                      <c:ptCount val="1"/>
                      <c:pt idx="0">
                        <c:v>Generación 2020
(Kg/mes)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Tablas!$A$26:$A$37</c15:sqref>
                        </c15:formulaRef>
                      </c:ext>
                    </c:extLst>
                    <c:strCache>
                      <c:ptCount val="12"/>
                      <c:pt idx="0">
                        <c:v>Enero </c:v>
                      </c:pt>
                      <c:pt idx="1">
                        <c:v>Febrero </c:v>
                      </c:pt>
                      <c:pt idx="2">
                        <c:v>Marzo </c:v>
                      </c:pt>
                      <c:pt idx="3">
                        <c:v>Abril </c:v>
                      </c:pt>
                      <c:pt idx="4">
                        <c:v>Mayo </c:v>
                      </c:pt>
                      <c:pt idx="5">
                        <c:v>Junio </c:v>
                      </c:pt>
                      <c:pt idx="6">
                        <c:v>Julio </c:v>
                      </c:pt>
                      <c:pt idx="7">
                        <c:v>Agosto </c:v>
                      </c:pt>
                      <c:pt idx="8">
                        <c:v>Septiembre </c:v>
                      </c:pt>
                      <c:pt idx="9">
                        <c:v>Octubre </c:v>
                      </c:pt>
                      <c:pt idx="10">
                        <c:v>Noviembre </c:v>
                      </c:pt>
                      <c:pt idx="11">
                        <c:v>Diciembre </c:v>
                      </c:pt>
                    </c:strCache>
                  </c:strRef>
                </c:cat>
                <c:val>
                  <c:numRef>
                    <c:extLst xmlns:c15="http://schemas.microsoft.com/office/drawing/2012/chart">
                      <c:ext xmlns:c15="http://schemas.microsoft.com/office/drawing/2012/chart" uri="{02D57815-91ED-43cb-92C2-25804820EDAC}">
                        <c15:formulaRef>
                          <c15:sqref>Tablas!$C$26:$C$38</c15:sqref>
                        </c15:formulaRef>
                      </c:ext>
                    </c:extLst>
                    <c:numCache>
                      <c:formatCode>0.0</c:formatCode>
                      <c:ptCount val="13"/>
                      <c:pt idx="12">
                        <c:v>0</c:v>
                      </c:pt>
                    </c:numCache>
                  </c:numRef>
                </c:val>
                <c:extLst xmlns:c15="http://schemas.microsoft.com/office/drawing/2012/chart">
                  <c:ext xmlns:c16="http://schemas.microsoft.com/office/drawing/2014/chart" uri="{C3380CC4-5D6E-409C-BE32-E72D297353CC}">
                    <c16:uniqueId val="{00000001-C30E-468B-9EE3-DFB90C29EBB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Tablas!$D$25</c15:sqref>
                        </c15:formulaRef>
                      </c:ext>
                    </c:extLst>
                    <c:strCache>
                      <c:ptCount val="1"/>
                      <c:pt idx="0">
                        <c:v>Generación 2021
(Kg/mes)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Tablas!$A$26:$A$37</c15:sqref>
                        </c15:formulaRef>
                      </c:ext>
                    </c:extLst>
                    <c:strCache>
                      <c:ptCount val="12"/>
                      <c:pt idx="0">
                        <c:v>Enero </c:v>
                      </c:pt>
                      <c:pt idx="1">
                        <c:v>Febrero </c:v>
                      </c:pt>
                      <c:pt idx="2">
                        <c:v>Marzo </c:v>
                      </c:pt>
                      <c:pt idx="3">
                        <c:v>Abril </c:v>
                      </c:pt>
                      <c:pt idx="4">
                        <c:v>Mayo </c:v>
                      </c:pt>
                      <c:pt idx="5">
                        <c:v>Junio </c:v>
                      </c:pt>
                      <c:pt idx="6">
                        <c:v>Julio </c:v>
                      </c:pt>
                      <c:pt idx="7">
                        <c:v>Agosto </c:v>
                      </c:pt>
                      <c:pt idx="8">
                        <c:v>Septiembre </c:v>
                      </c:pt>
                      <c:pt idx="9">
                        <c:v>Octubre </c:v>
                      </c:pt>
                      <c:pt idx="10">
                        <c:v>Noviembre </c:v>
                      </c:pt>
                      <c:pt idx="11">
                        <c:v>Diciembre </c:v>
                      </c:pt>
                    </c:strCache>
                  </c:strRef>
                </c:cat>
                <c:val>
                  <c:numRef>
                    <c:extLst xmlns:c15="http://schemas.microsoft.com/office/drawing/2012/chart">
                      <c:ext xmlns:c15="http://schemas.microsoft.com/office/drawing/2012/chart" uri="{02D57815-91ED-43cb-92C2-25804820EDAC}">
                        <c15:formulaRef>
                          <c15:sqref>Tablas!$D$26:$D$38</c15:sqref>
                        </c15:formulaRef>
                      </c:ext>
                    </c:extLst>
                    <c:numCache>
                      <c:formatCode>0.0</c:formatCode>
                      <c:ptCount val="13"/>
                      <c:pt idx="12">
                        <c:v>0</c:v>
                      </c:pt>
                    </c:numCache>
                  </c:numRef>
                </c:val>
                <c:extLst xmlns:c15="http://schemas.microsoft.com/office/drawing/2012/chart">
                  <c:ext xmlns:c16="http://schemas.microsoft.com/office/drawing/2014/chart" uri="{C3380CC4-5D6E-409C-BE32-E72D297353CC}">
                    <c16:uniqueId val="{00000002-C30E-468B-9EE3-DFB90C29EBBA}"/>
                  </c:ext>
                </c:extLst>
              </c15:ser>
            </c15:filteredBarSeries>
            <c15:filteredBarSeries>
              <c15:ser>
                <c:idx val="3"/>
                <c:order val="3"/>
                <c:tx>
                  <c:v>2022</c:v>
                </c:tx>
                <c:spPr>
                  <a:solidFill>
                    <a:srgbClr val="00B050"/>
                  </a:solidFill>
                  <a:ln>
                    <a:noFill/>
                  </a:ln>
                  <a:effectLst/>
                </c:spPr>
                <c:invertIfNegative val="0"/>
                <c:dLbls>
                  <c:dLbl>
                    <c:idx val="2"/>
                    <c:layout>
                      <c:manualLayout>
                        <c:x val="-7.462686567164179E-3"/>
                        <c:y val="2.798506434912138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31FB-4363-9ED6-757DA752221A}"/>
                      </c:ext>
                    </c:extLst>
                  </c:dLbl>
                  <c:dLbl>
                    <c:idx val="3"/>
                    <c:layout>
                      <c:manualLayout>
                        <c:x val="-8.9552238805970154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31FB-4363-9ED6-757DA752221A}"/>
                      </c:ext>
                    </c:extLst>
                  </c:dLbl>
                  <c:dLbl>
                    <c:idx val="6"/>
                    <c:layout>
                      <c:manualLayout>
                        <c:x val="-8.9552238805970154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31FB-4363-9ED6-757DA752221A}"/>
                      </c:ext>
                    </c:extLst>
                  </c:dLbl>
                  <c:dLbl>
                    <c:idx val="8"/>
                    <c:layout>
                      <c:manualLayout>
                        <c:x val="-7.4626865671642882E-3"/>
                        <c:y val="-1.0261071724568336E-16"/>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31FB-4363-9ED6-757DA752221A}"/>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57532"/>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Tablas!$A$26:$A$37</c15:sqref>
                        </c15:formulaRef>
                      </c:ext>
                    </c:extLst>
                    <c:strCache>
                      <c:ptCount val="12"/>
                      <c:pt idx="0">
                        <c:v>Enero </c:v>
                      </c:pt>
                      <c:pt idx="1">
                        <c:v>Febrero </c:v>
                      </c:pt>
                      <c:pt idx="2">
                        <c:v>Marzo </c:v>
                      </c:pt>
                      <c:pt idx="3">
                        <c:v>Abril </c:v>
                      </c:pt>
                      <c:pt idx="4">
                        <c:v>Mayo </c:v>
                      </c:pt>
                      <c:pt idx="5">
                        <c:v>Junio </c:v>
                      </c:pt>
                      <c:pt idx="6">
                        <c:v>Julio </c:v>
                      </c:pt>
                      <c:pt idx="7">
                        <c:v>Agosto </c:v>
                      </c:pt>
                      <c:pt idx="8">
                        <c:v>Septiembre </c:v>
                      </c:pt>
                      <c:pt idx="9">
                        <c:v>Octubre </c:v>
                      </c:pt>
                      <c:pt idx="10">
                        <c:v>Noviembre </c:v>
                      </c:pt>
                      <c:pt idx="11">
                        <c:v>Diciembre </c:v>
                      </c:pt>
                    </c:strCache>
                  </c:strRef>
                </c:cat>
                <c:val>
                  <c:numRef>
                    <c:extLst xmlns:c15="http://schemas.microsoft.com/office/drawing/2012/chart">
                      <c:ext xmlns:c15="http://schemas.microsoft.com/office/drawing/2012/chart" uri="{02D57815-91ED-43cb-92C2-25804820EDAC}">
                        <c15:formulaRef>
                          <c15:sqref>Tablas!$E$26:$E$38</c15:sqref>
                        </c15:formulaRef>
                      </c:ext>
                    </c:extLst>
                    <c:numCache>
                      <c:formatCode>0.0</c:formatCode>
                      <c:ptCount val="13"/>
                      <c:pt idx="12">
                        <c:v>0</c:v>
                      </c:pt>
                    </c:numCache>
                  </c:numRef>
                </c:val>
                <c:extLst xmlns:c15="http://schemas.microsoft.com/office/drawing/2012/chart">
                  <c:ext xmlns:c16="http://schemas.microsoft.com/office/drawing/2014/chart" uri="{C3380CC4-5D6E-409C-BE32-E72D297353CC}">
                    <c16:uniqueId val="{00000003-C30E-468B-9EE3-DFB90C29EBBA}"/>
                  </c:ext>
                </c:extLst>
              </c15:ser>
            </c15:filteredBarSeries>
            <c15:filteredBarSeries>
              <c15:ser>
                <c:idx val="4"/>
                <c:order val="4"/>
                <c:tx>
                  <c:v>2023</c:v>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Tablas!$A$26:$A$37</c15:sqref>
                        </c15:formulaRef>
                      </c:ext>
                    </c:extLst>
                    <c:strCache>
                      <c:ptCount val="12"/>
                      <c:pt idx="0">
                        <c:v>Enero </c:v>
                      </c:pt>
                      <c:pt idx="1">
                        <c:v>Febrero </c:v>
                      </c:pt>
                      <c:pt idx="2">
                        <c:v>Marzo </c:v>
                      </c:pt>
                      <c:pt idx="3">
                        <c:v>Abril </c:v>
                      </c:pt>
                      <c:pt idx="4">
                        <c:v>Mayo </c:v>
                      </c:pt>
                      <c:pt idx="5">
                        <c:v>Junio </c:v>
                      </c:pt>
                      <c:pt idx="6">
                        <c:v>Julio </c:v>
                      </c:pt>
                      <c:pt idx="7">
                        <c:v>Agosto </c:v>
                      </c:pt>
                      <c:pt idx="8">
                        <c:v>Septiembre </c:v>
                      </c:pt>
                      <c:pt idx="9">
                        <c:v>Octubre </c:v>
                      </c:pt>
                      <c:pt idx="10">
                        <c:v>Noviembre </c:v>
                      </c:pt>
                      <c:pt idx="11">
                        <c:v>Diciembre </c:v>
                      </c:pt>
                    </c:strCache>
                  </c:strRef>
                </c:cat>
                <c:val>
                  <c:numRef>
                    <c:extLst xmlns:c15="http://schemas.microsoft.com/office/drawing/2012/chart">
                      <c:ext xmlns:c15="http://schemas.microsoft.com/office/drawing/2012/chart" uri="{02D57815-91ED-43cb-92C2-25804820EDAC}">
                        <c15:formulaRef>
                          <c15:sqref>Tablas!$F$26:$F$37</c15:sqref>
                        </c15:formulaRef>
                      </c:ext>
                    </c:extLst>
                    <c:numCache>
                      <c:formatCode>0.0</c:formatCode>
                      <c:ptCount val="12"/>
                    </c:numCache>
                  </c:numRef>
                </c:val>
                <c:extLst xmlns:c15="http://schemas.microsoft.com/office/drawing/2012/chart">
                  <c:ext xmlns:c16="http://schemas.microsoft.com/office/drawing/2014/chart" uri="{C3380CC4-5D6E-409C-BE32-E72D297353CC}">
                    <c16:uniqueId val="{00000004-C30E-468B-9EE3-DFB90C29EBBA}"/>
                  </c:ext>
                </c:extLst>
              </c15:ser>
            </c15:filteredBarSeries>
          </c:ext>
        </c:extLst>
      </c:barChart>
      <c:catAx>
        <c:axId val="591928223"/>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85000"/>
                        <a:lumOff val="15000"/>
                      </a:schemeClr>
                    </a:solidFill>
                    <a:latin typeface="Verdana" panose="020B0604030504040204" pitchFamily="34" charset="0"/>
                    <a:ea typeface="Verdana" panose="020B0604030504040204" pitchFamily="34" charset="0"/>
                    <a:cs typeface="+mn-cs"/>
                  </a:defRPr>
                </a:pPr>
                <a:r>
                  <a:rPr lang="en-US" sz="900" b="1">
                    <a:solidFill>
                      <a:schemeClr val="tx1">
                        <a:lumMod val="85000"/>
                        <a:lumOff val="15000"/>
                      </a:schemeClr>
                    </a:solidFill>
                  </a:rPr>
                  <a:t>Tiempo (mes)</a:t>
                </a:r>
              </a:p>
            </c:rich>
          </c:tx>
          <c:layout>
            <c:manualLayout>
              <c:xMode val="edge"/>
              <c:yMode val="edge"/>
              <c:x val="0.47111614939183188"/>
              <c:y val="0.858710114202117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85000"/>
                      <a:lumOff val="15000"/>
                    </a:schemeClr>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591909087"/>
        <c:crosses val="autoZero"/>
        <c:auto val="1"/>
        <c:lblAlgn val="ctr"/>
        <c:lblOffset val="100"/>
        <c:noMultiLvlLbl val="0"/>
      </c:catAx>
      <c:valAx>
        <c:axId val="591909087"/>
        <c:scaling>
          <c:orientation val="minMax"/>
          <c:max val="2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CO" sz="900" b="1">
                    <a:solidFill>
                      <a:sysClr val="windowText" lastClr="000000"/>
                    </a:solidFill>
                  </a:rPr>
                  <a:t>Generación (Kg/mes)</a:t>
                </a:r>
              </a:p>
            </c:rich>
          </c:tx>
          <c:layout>
            <c:manualLayout>
              <c:xMode val="edge"/>
              <c:yMode val="edge"/>
              <c:x val="1.0846750170832406E-3"/>
              <c:y val="0.302413287082248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591928223"/>
        <c:crosses val="autoZero"/>
        <c:crossBetween val="between"/>
        <c:majorUnit val="300"/>
      </c:valAx>
      <c:spPr>
        <a:noFill/>
        <a:ln>
          <a:noFill/>
        </a:ln>
        <a:effectLst/>
      </c:spPr>
    </c:plotArea>
    <c:legend>
      <c:legendPos val="b"/>
      <c:layout>
        <c:manualLayout>
          <c:xMode val="edge"/>
          <c:yMode val="edge"/>
          <c:x val="3.0569434061186243E-2"/>
          <c:y val="0.87967187818374548"/>
          <c:w val="0.33665281711558825"/>
          <c:h val="8.2090758855995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s-CO" sz="1200" b="1">
                <a:solidFill>
                  <a:sysClr val="windowText" lastClr="000000"/>
                </a:solidFill>
              </a:rPr>
              <a:t>GENERACIÓN DE RESIDUOS PELIGROSOS Y DE MANEJO ESPECIAL </a:t>
            </a:r>
          </a:p>
        </c:rich>
      </c:tx>
      <c:layout>
        <c:manualLayout>
          <c:xMode val="edge"/>
          <c:yMode val="edge"/>
          <c:x val="0.11030555555555557"/>
          <c:y val="3.703703703703703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250370810501819E-2"/>
          <c:y val="0.12763619207081209"/>
          <c:w val="0.9176425763627456"/>
          <c:h val="0.85031668141389072"/>
        </c:manualLayout>
      </c:layout>
      <c:pie3DChart>
        <c:varyColors val="1"/>
        <c:ser>
          <c:idx val="0"/>
          <c:order val="0"/>
          <c:tx>
            <c:strRef>
              <c:f>Tablas!$N$61</c:f>
              <c:strCache>
                <c:ptCount val="1"/>
                <c:pt idx="0">
                  <c:v>TOTAL </c:v>
                </c:pt>
              </c:strCache>
            </c:strRef>
          </c:tx>
          <c:dLbls>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Tablas!$O$61:$Q$61</c:f>
            </c:numRef>
          </c:val>
          <c:extLst>
            <c:ext xmlns:c15="http://schemas.microsoft.com/office/drawing/2012/chart" uri="{02D57815-91ED-43cb-92C2-25804820EDAC}">
              <c15:filteredCategoryTitle>
                <c15:cat>
                  <c:multiLvlStrRef>
                    <c:extLst>
                      <c:ext uri="{02D57815-91ED-43cb-92C2-25804820EDAC}">
                        <c15:formulaRef>
                          <c15:sqref>Tablas!$O$60:$Q$60</c15:sqref>
                        </c15:formulaRef>
                      </c:ext>
                    </c:extLst>
                  </c:multiLvlStrRef>
                </c15:cat>
              </c15:filteredCategoryTitle>
            </c:ext>
            <c:ext xmlns:c16="http://schemas.microsoft.com/office/drawing/2014/chart" uri="{C3380CC4-5D6E-409C-BE32-E72D297353CC}">
              <c16:uniqueId val="{00000000-2E37-4E97-9451-07829A6A860C}"/>
            </c:ext>
          </c:extLst>
        </c:ser>
        <c:dLbls>
          <c:showLegendKey val="0"/>
          <c:showVal val="0"/>
          <c:showCatName val="0"/>
          <c:showSerName val="0"/>
          <c:showPercent val="0"/>
          <c:showBubbleSize val="0"/>
          <c:showLeaderLines val="1"/>
        </c:dLbls>
      </c:pie3D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Residuos sólidos gestionados durante 2020</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42D272"/>
              </a:solidFill>
              <a:ln>
                <a:solidFill>
                  <a:srgbClr val="42D272"/>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B8B-4698-AD44-53234785B8C4}"/>
              </c:ext>
            </c:extLst>
          </c:dPt>
          <c:dPt>
            <c:idx val="1"/>
            <c:invertIfNegative val="0"/>
            <c:bubble3D val="0"/>
            <c:spPr>
              <a:solidFill>
                <a:schemeClr val="accent4">
                  <a:lumMod val="75000"/>
                </a:schemeClr>
              </a:solidFill>
              <a:ln>
                <a:solidFill>
                  <a:schemeClr val="accent4">
                    <a:lumMod val="75000"/>
                  </a:schemeClr>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EB8B-4698-AD44-53234785B8C4}"/>
              </c:ext>
            </c:extLst>
          </c:dPt>
          <c:dLbls>
            <c:dLbl>
              <c:idx val="0"/>
              <c:tx>
                <c:rich>
                  <a:bodyPr/>
                  <a:lstStyle/>
                  <a:p>
                    <a:r>
                      <a:rPr lang="en-US"/>
                      <a:t>12.476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B8B-4698-AD44-53234785B8C4}"/>
                </c:ext>
              </c:extLst>
            </c:dLbl>
            <c:dLbl>
              <c:idx val="1"/>
              <c:tx>
                <c:rich>
                  <a:bodyPr/>
                  <a:lstStyle/>
                  <a:p>
                    <a:r>
                      <a:rPr lang="en-US"/>
                      <a:t>7.228</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8B-4698-AD44-53234785B8C4}"/>
                </c:ext>
              </c:extLst>
            </c:dLbl>
            <c:dLbl>
              <c:idx val="2"/>
              <c:tx>
                <c:rich>
                  <a:bodyPr/>
                  <a:lstStyle/>
                  <a:p>
                    <a:r>
                      <a:rPr lang="en-US"/>
                      <a:t>1.586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8B-4698-AD44-53234785B8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'control gestión'!$C$10:$C$12</c:f>
              <c:strCache>
                <c:ptCount val="3"/>
                <c:pt idx="0">
                  <c:v>Residuos Aprovechables</c:v>
                </c:pt>
                <c:pt idx="1">
                  <c:v>Residuos de Manejo Especial</c:v>
                </c:pt>
                <c:pt idx="2">
                  <c:v>Residuos Peligrosos</c:v>
                </c:pt>
              </c:strCache>
            </c:strRef>
          </c:cat>
          <c:val>
            <c:numRef>
              <c:f>'control gestión'!$D$10:$D$12</c:f>
              <c:numCache>
                <c:formatCode>General</c:formatCode>
                <c:ptCount val="3"/>
              </c:numCache>
            </c:numRef>
          </c:val>
          <c:extLst>
            <c:ext xmlns:c16="http://schemas.microsoft.com/office/drawing/2014/chart" uri="{C3380CC4-5D6E-409C-BE32-E72D297353CC}">
              <c16:uniqueId val="{00000000-E5FD-44E0-9AC4-5B07FC7E1C7E}"/>
            </c:ext>
          </c:extLst>
        </c:ser>
        <c:dLbls>
          <c:dLblPos val="outEnd"/>
          <c:showLegendKey val="0"/>
          <c:showVal val="1"/>
          <c:showCatName val="0"/>
          <c:showSerName val="0"/>
          <c:showPercent val="0"/>
          <c:showBubbleSize val="0"/>
        </c:dLbls>
        <c:gapWidth val="115"/>
        <c:overlap val="-20"/>
        <c:axId val="1637506752"/>
        <c:axId val="1854765168"/>
      </c:barChart>
      <c:catAx>
        <c:axId val="163750675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54765168"/>
        <c:crosses val="autoZero"/>
        <c:auto val="1"/>
        <c:lblAlgn val="ctr"/>
        <c:lblOffset val="100"/>
        <c:noMultiLvlLbl val="0"/>
      </c:catAx>
      <c:valAx>
        <c:axId val="1854765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750675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6">
  <a:schemeClr val="accent3"/>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8</xdr:col>
      <xdr:colOff>9525</xdr:colOff>
      <xdr:row>10</xdr:row>
      <xdr:rowOff>19050</xdr:rowOff>
    </xdr:from>
    <xdr:to>
      <xdr:col>9</xdr:col>
      <xdr:colOff>15425</xdr:colOff>
      <xdr:row>10</xdr:row>
      <xdr:rowOff>418650</xdr:rowOff>
    </xdr:to>
    <xdr:pic>
      <xdr:nvPicPr>
        <xdr:cNvPr id="2" name="Imagen 1">
          <a:extLst>
            <a:ext uri="{FF2B5EF4-FFF2-40B4-BE49-F238E27FC236}">
              <a16:creationId xmlns:a16="http://schemas.microsoft.com/office/drawing/2014/main" id="{8F69C872-EF6F-44F0-B790-63718F603E01}"/>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9225" y="1657350"/>
          <a:ext cx="399600" cy="399600"/>
        </a:xfrm>
        <a:prstGeom prst="rect">
          <a:avLst/>
        </a:prstGeom>
      </xdr:spPr>
    </xdr:pic>
    <xdr:clientData/>
  </xdr:twoCellAnchor>
  <xdr:twoCellAnchor>
    <xdr:from>
      <xdr:col>9</xdr:col>
      <xdr:colOff>9524</xdr:colOff>
      <xdr:row>10</xdr:row>
      <xdr:rowOff>19049</xdr:rowOff>
    </xdr:from>
    <xdr:to>
      <xdr:col>10</xdr:col>
      <xdr:colOff>15424</xdr:colOff>
      <xdr:row>10</xdr:row>
      <xdr:rowOff>418649</xdr:rowOff>
    </xdr:to>
    <xdr:pic>
      <xdr:nvPicPr>
        <xdr:cNvPr id="3" name="Imagen 2">
          <a:extLst>
            <a:ext uri="{FF2B5EF4-FFF2-40B4-BE49-F238E27FC236}">
              <a16:creationId xmlns:a16="http://schemas.microsoft.com/office/drawing/2014/main" id="{08F296B9-2A7D-4F6C-9B50-66845ACC183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02924" y="1657349"/>
          <a:ext cx="399600" cy="399600"/>
        </a:xfrm>
        <a:prstGeom prst="rect">
          <a:avLst/>
        </a:prstGeom>
      </xdr:spPr>
    </xdr:pic>
    <xdr:clientData/>
  </xdr:twoCellAnchor>
  <xdr:twoCellAnchor>
    <xdr:from>
      <xdr:col>10</xdr:col>
      <xdr:colOff>9525</xdr:colOff>
      <xdr:row>10</xdr:row>
      <xdr:rowOff>19049</xdr:rowOff>
    </xdr:from>
    <xdr:to>
      <xdr:col>11</xdr:col>
      <xdr:colOff>15425</xdr:colOff>
      <xdr:row>10</xdr:row>
      <xdr:rowOff>418649</xdr:rowOff>
    </xdr:to>
    <xdr:pic>
      <xdr:nvPicPr>
        <xdr:cNvPr id="4" name="Imagen 3">
          <a:extLst>
            <a:ext uri="{FF2B5EF4-FFF2-40B4-BE49-F238E27FC236}">
              <a16:creationId xmlns:a16="http://schemas.microsoft.com/office/drawing/2014/main" id="{FE988F91-B234-43FF-8CCB-F3CF8000E28B}"/>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96625" y="1657349"/>
          <a:ext cx="399600" cy="399600"/>
        </a:xfrm>
        <a:prstGeom prst="rect">
          <a:avLst/>
        </a:prstGeom>
      </xdr:spPr>
    </xdr:pic>
    <xdr:clientData/>
  </xdr:twoCellAnchor>
  <xdr:twoCellAnchor>
    <xdr:from>
      <xdr:col>11</xdr:col>
      <xdr:colOff>9524</xdr:colOff>
      <xdr:row>10</xdr:row>
      <xdr:rowOff>19050</xdr:rowOff>
    </xdr:from>
    <xdr:to>
      <xdr:col>12</xdr:col>
      <xdr:colOff>15424</xdr:colOff>
      <xdr:row>10</xdr:row>
      <xdr:rowOff>418650</xdr:rowOff>
    </xdr:to>
    <xdr:pic>
      <xdr:nvPicPr>
        <xdr:cNvPr id="6" name="Imagen 5">
          <a:extLst>
            <a:ext uri="{FF2B5EF4-FFF2-40B4-BE49-F238E27FC236}">
              <a16:creationId xmlns:a16="http://schemas.microsoft.com/office/drawing/2014/main" id="{3D6A1870-C308-4E3F-BB53-82701B43CD0D}"/>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90324" y="1657350"/>
          <a:ext cx="399600" cy="399600"/>
        </a:xfrm>
        <a:prstGeom prst="rect">
          <a:avLst/>
        </a:prstGeom>
      </xdr:spPr>
    </xdr:pic>
    <xdr:clientData/>
  </xdr:twoCellAnchor>
  <xdr:twoCellAnchor>
    <xdr:from>
      <xdr:col>12</xdr:col>
      <xdr:colOff>9524</xdr:colOff>
      <xdr:row>10</xdr:row>
      <xdr:rowOff>19050</xdr:rowOff>
    </xdr:from>
    <xdr:to>
      <xdr:col>13</xdr:col>
      <xdr:colOff>15424</xdr:colOff>
      <xdr:row>10</xdr:row>
      <xdr:rowOff>418650</xdr:rowOff>
    </xdr:to>
    <xdr:pic>
      <xdr:nvPicPr>
        <xdr:cNvPr id="7" name="Imagen 6">
          <a:extLst>
            <a:ext uri="{FF2B5EF4-FFF2-40B4-BE49-F238E27FC236}">
              <a16:creationId xmlns:a16="http://schemas.microsoft.com/office/drawing/2014/main" id="{A2D1F792-7794-4722-B951-73F8E62476B6}"/>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884024" y="1657350"/>
          <a:ext cx="399600" cy="399600"/>
        </a:xfrm>
        <a:prstGeom prst="rect">
          <a:avLst/>
        </a:prstGeom>
      </xdr:spPr>
    </xdr:pic>
    <xdr:clientData/>
  </xdr:twoCellAnchor>
  <xdr:twoCellAnchor>
    <xdr:from>
      <xdr:col>13</xdr:col>
      <xdr:colOff>9525</xdr:colOff>
      <xdr:row>10</xdr:row>
      <xdr:rowOff>19049</xdr:rowOff>
    </xdr:from>
    <xdr:to>
      <xdr:col>14</xdr:col>
      <xdr:colOff>15425</xdr:colOff>
      <xdr:row>10</xdr:row>
      <xdr:rowOff>418649</xdr:rowOff>
    </xdr:to>
    <xdr:pic>
      <xdr:nvPicPr>
        <xdr:cNvPr id="8" name="Imagen 7">
          <a:extLst>
            <a:ext uri="{FF2B5EF4-FFF2-40B4-BE49-F238E27FC236}">
              <a16:creationId xmlns:a16="http://schemas.microsoft.com/office/drawing/2014/main" id="{00BEC1BC-E06A-470F-8B9F-19DA25BB85B8}"/>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277725" y="1657349"/>
          <a:ext cx="399600" cy="399600"/>
        </a:xfrm>
        <a:prstGeom prst="rect">
          <a:avLst/>
        </a:prstGeom>
      </xdr:spPr>
    </xdr:pic>
    <xdr:clientData/>
  </xdr:twoCellAnchor>
  <xdr:twoCellAnchor>
    <xdr:from>
      <xdr:col>14</xdr:col>
      <xdr:colOff>9525</xdr:colOff>
      <xdr:row>10</xdr:row>
      <xdr:rowOff>19048</xdr:rowOff>
    </xdr:from>
    <xdr:to>
      <xdr:col>15</xdr:col>
      <xdr:colOff>15425</xdr:colOff>
      <xdr:row>10</xdr:row>
      <xdr:rowOff>418648</xdr:rowOff>
    </xdr:to>
    <xdr:pic>
      <xdr:nvPicPr>
        <xdr:cNvPr id="9" name="Imagen 8">
          <a:extLst>
            <a:ext uri="{FF2B5EF4-FFF2-40B4-BE49-F238E27FC236}">
              <a16:creationId xmlns:a16="http://schemas.microsoft.com/office/drawing/2014/main" id="{18535E9B-FEC0-4FBD-BAF6-4BFED23927D1}"/>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671425" y="1657348"/>
          <a:ext cx="399600" cy="399600"/>
        </a:xfrm>
        <a:prstGeom prst="rect">
          <a:avLst/>
        </a:prstGeom>
      </xdr:spPr>
    </xdr:pic>
    <xdr:clientData/>
  </xdr:twoCellAnchor>
  <xdr:twoCellAnchor>
    <xdr:from>
      <xdr:col>15</xdr:col>
      <xdr:colOff>9524</xdr:colOff>
      <xdr:row>10</xdr:row>
      <xdr:rowOff>19050</xdr:rowOff>
    </xdr:from>
    <xdr:to>
      <xdr:col>16</xdr:col>
      <xdr:colOff>15424</xdr:colOff>
      <xdr:row>10</xdr:row>
      <xdr:rowOff>418650</xdr:rowOff>
    </xdr:to>
    <xdr:pic>
      <xdr:nvPicPr>
        <xdr:cNvPr id="10" name="Imagen 9">
          <a:extLst>
            <a:ext uri="{FF2B5EF4-FFF2-40B4-BE49-F238E27FC236}">
              <a16:creationId xmlns:a16="http://schemas.microsoft.com/office/drawing/2014/main" id="{0096C00F-0428-4834-A7E1-D8DE9A8F7A62}"/>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65124" y="1657350"/>
          <a:ext cx="399600" cy="399600"/>
        </a:xfrm>
        <a:prstGeom prst="rect">
          <a:avLst/>
        </a:prstGeom>
      </xdr:spPr>
    </xdr:pic>
    <xdr:clientData/>
  </xdr:twoCellAnchor>
  <xdr:twoCellAnchor>
    <xdr:from>
      <xdr:col>16</xdr:col>
      <xdr:colOff>0</xdr:colOff>
      <xdr:row>10</xdr:row>
      <xdr:rowOff>19050</xdr:rowOff>
    </xdr:from>
    <xdr:to>
      <xdr:col>17</xdr:col>
      <xdr:colOff>5900</xdr:colOff>
      <xdr:row>10</xdr:row>
      <xdr:rowOff>418650</xdr:rowOff>
    </xdr:to>
    <xdr:pic>
      <xdr:nvPicPr>
        <xdr:cNvPr id="11" name="Imagen 10">
          <a:extLst>
            <a:ext uri="{FF2B5EF4-FFF2-40B4-BE49-F238E27FC236}">
              <a16:creationId xmlns:a16="http://schemas.microsoft.com/office/drawing/2014/main" id="{2CC69049-9C83-4969-B335-1C0B5A0B77CC}"/>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449300" y="1657350"/>
          <a:ext cx="399600" cy="39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65323</xdr:colOff>
      <xdr:row>11</xdr:row>
      <xdr:rowOff>10892</xdr:rowOff>
    </xdr:from>
    <xdr:to>
      <xdr:col>14</xdr:col>
      <xdr:colOff>530237</xdr:colOff>
      <xdr:row>21</xdr:row>
      <xdr:rowOff>268978</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114299</xdr:colOff>
      <xdr:row>23</xdr:row>
      <xdr:rowOff>69397</xdr:rowOff>
    </xdr:from>
    <xdr:to>
      <xdr:col>14</xdr:col>
      <xdr:colOff>579213</xdr:colOff>
      <xdr:row>33</xdr:row>
      <xdr:rowOff>105687</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108857</xdr:colOff>
      <xdr:row>46</xdr:row>
      <xdr:rowOff>174171</xdr:rowOff>
    </xdr:from>
    <xdr:to>
      <xdr:col>14</xdr:col>
      <xdr:colOff>573771</xdr:colOff>
      <xdr:row>54</xdr:row>
      <xdr:rowOff>0</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119744</xdr:colOff>
      <xdr:row>70</xdr:row>
      <xdr:rowOff>163288</xdr:rowOff>
    </xdr:from>
    <xdr:to>
      <xdr:col>14</xdr:col>
      <xdr:colOff>584658</xdr:colOff>
      <xdr:row>82</xdr:row>
      <xdr:rowOff>0</xdr:rowOff>
    </xdr:to>
    <xdr:graphicFrame macro="">
      <xdr:nvGraphicFramePr>
        <xdr:cNvPr id="4" name="Gráfico 3">
          <a:extLst>
            <a:ext uri="{FF2B5EF4-FFF2-40B4-BE49-F238E27FC236}">
              <a16:creationId xmlns:a16="http://schemas.microsoft.com/office/drawing/2014/main" id="{6945592F-DBEF-4E0F-A750-741BB041B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97972</xdr:colOff>
      <xdr:row>83</xdr:row>
      <xdr:rowOff>65315</xdr:rowOff>
    </xdr:from>
    <xdr:to>
      <xdr:col>14</xdr:col>
      <xdr:colOff>562886</xdr:colOff>
      <xdr:row>94</xdr:row>
      <xdr:rowOff>0</xdr:rowOff>
    </xdr:to>
    <xdr:graphicFrame macro="">
      <xdr:nvGraphicFramePr>
        <xdr:cNvPr id="6" name="Gráfico 5">
          <a:extLst>
            <a:ext uri="{FF2B5EF4-FFF2-40B4-BE49-F238E27FC236}">
              <a16:creationId xmlns:a16="http://schemas.microsoft.com/office/drawing/2014/main" id="{289C7A5B-4A14-4E00-A1AE-7D51BA4C5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130627</xdr:colOff>
      <xdr:row>94</xdr:row>
      <xdr:rowOff>152400</xdr:rowOff>
    </xdr:from>
    <xdr:to>
      <xdr:col>14</xdr:col>
      <xdr:colOff>595541</xdr:colOff>
      <xdr:row>106</xdr:row>
      <xdr:rowOff>131000</xdr:rowOff>
    </xdr:to>
    <xdr:graphicFrame macro="">
      <xdr:nvGraphicFramePr>
        <xdr:cNvPr id="8" name="Gráfico 7">
          <a:extLst>
            <a:ext uri="{FF2B5EF4-FFF2-40B4-BE49-F238E27FC236}">
              <a16:creationId xmlns:a16="http://schemas.microsoft.com/office/drawing/2014/main" id="{5E50CB30-B432-48DF-BBBF-8E3E4D5E2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97971</xdr:colOff>
      <xdr:row>107</xdr:row>
      <xdr:rowOff>76200</xdr:rowOff>
    </xdr:from>
    <xdr:to>
      <xdr:col>14</xdr:col>
      <xdr:colOff>562771</xdr:colOff>
      <xdr:row>117</xdr:row>
      <xdr:rowOff>54800</xdr:rowOff>
    </xdr:to>
    <xdr:graphicFrame macro="">
      <xdr:nvGraphicFramePr>
        <xdr:cNvPr id="11" name="Gráfico 10">
          <a:extLst>
            <a:ext uri="{FF2B5EF4-FFF2-40B4-BE49-F238E27FC236}">
              <a16:creationId xmlns:a16="http://schemas.microsoft.com/office/drawing/2014/main" id="{9142BE25-D174-4791-94A9-9CFEF3F7E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39913</xdr:colOff>
      <xdr:row>131</xdr:row>
      <xdr:rowOff>5443</xdr:rowOff>
    </xdr:from>
    <xdr:to>
      <xdr:col>14</xdr:col>
      <xdr:colOff>504713</xdr:colOff>
      <xdr:row>141</xdr:row>
      <xdr:rowOff>98343</xdr:rowOff>
    </xdr:to>
    <xdr:graphicFrame macro="">
      <xdr:nvGraphicFramePr>
        <xdr:cNvPr id="10" name="Gráfico 9">
          <a:extLst>
            <a:ext uri="{FF2B5EF4-FFF2-40B4-BE49-F238E27FC236}">
              <a16:creationId xmlns:a16="http://schemas.microsoft.com/office/drawing/2014/main" id="{159130A2-E32B-4E13-B3BB-C500FFDE1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19050</xdr:colOff>
      <xdr:row>142</xdr:row>
      <xdr:rowOff>161925</xdr:rowOff>
    </xdr:from>
    <xdr:to>
      <xdr:col>14</xdr:col>
      <xdr:colOff>483850</xdr:colOff>
      <xdr:row>153</xdr:row>
      <xdr:rowOff>0</xdr:rowOff>
    </xdr:to>
    <xdr:graphicFrame macro="">
      <xdr:nvGraphicFramePr>
        <xdr:cNvPr id="9" name="Gráfico 8">
          <a:extLst>
            <a:ext uri="{FF2B5EF4-FFF2-40B4-BE49-F238E27FC236}">
              <a16:creationId xmlns:a16="http://schemas.microsoft.com/office/drawing/2014/main" id="{98D1E1AC-AA87-4D31-875B-35481B6D7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229627</xdr:colOff>
      <xdr:row>39</xdr:row>
      <xdr:rowOff>49797</xdr:rowOff>
    </xdr:from>
    <xdr:to>
      <xdr:col>18</xdr:col>
      <xdr:colOff>1793913</xdr:colOff>
      <xdr:row>57</xdr:row>
      <xdr:rowOff>34969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65315</xdr:colOff>
      <xdr:row>7</xdr:row>
      <xdr:rowOff>32621</xdr:rowOff>
    </xdr:from>
    <xdr:to>
      <xdr:col>5</xdr:col>
      <xdr:colOff>791829</xdr:colOff>
      <xdr:row>22</xdr:row>
      <xdr:rowOff>120049</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195944</xdr:colOff>
      <xdr:row>39</xdr:row>
      <xdr:rowOff>65076</xdr:rowOff>
    </xdr:from>
    <xdr:to>
      <xdr:col>8</xdr:col>
      <xdr:colOff>617230</xdr:colOff>
      <xdr:row>57</xdr:row>
      <xdr:rowOff>50248</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70000</xdr:colOff>
      <xdr:row>7</xdr:row>
      <xdr:rowOff>33990</xdr:rowOff>
    </xdr:from>
    <xdr:to>
      <xdr:col>18</xdr:col>
      <xdr:colOff>1961286</xdr:colOff>
      <xdr:row>22</xdr:row>
      <xdr:rowOff>121418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217611</xdr:colOff>
      <xdr:row>58</xdr:row>
      <xdr:rowOff>41185</xdr:rowOff>
    </xdr:from>
    <xdr:to>
      <xdr:col>8</xdr:col>
      <xdr:colOff>598715</xdr:colOff>
      <xdr:row>80</xdr:row>
      <xdr:rowOff>54428</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673100</xdr:colOff>
      <xdr:row>61</xdr:row>
      <xdr:rowOff>65615</xdr:rowOff>
    </xdr:from>
    <xdr:to>
      <xdr:col>18</xdr:col>
      <xdr:colOff>1358899</xdr:colOff>
      <xdr:row>80</xdr:row>
      <xdr:rowOff>76200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777875</xdr:colOff>
      <xdr:row>5</xdr:row>
      <xdr:rowOff>104775</xdr:rowOff>
    </xdr:from>
    <xdr:to>
      <xdr:col>7</xdr:col>
      <xdr:colOff>1425575</xdr:colOff>
      <xdr:row>20</xdr:row>
      <xdr:rowOff>85725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Logotipo
Descripción generada automáticamente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60"/>
  <sheetViews>
    <sheetView topLeftCell="A25" zoomScale="70" zoomScaleNormal="70" workbookViewId="0">
      <selection activeCell="F17" sqref="F17"/>
    </sheetView>
  </sheetViews>
  <sheetFormatPr baseColWidth="10" defaultColWidth="11.5703125" defaultRowHeight="12.75" x14ac:dyDescent="0.25"/>
  <cols>
    <col min="1" max="1" width="4.140625" style="62" customWidth="1"/>
    <col min="2" max="2" width="32.28515625" style="62" customWidth="1"/>
    <col min="3" max="3" width="26.42578125" style="62" customWidth="1"/>
    <col min="4" max="4" width="13.140625" style="62" customWidth="1"/>
    <col min="5" max="5" width="16.42578125" style="62" customWidth="1"/>
    <col min="6" max="6" width="14.28515625" style="62" customWidth="1"/>
    <col min="7" max="7" width="34.7109375" style="62" customWidth="1"/>
    <col min="8" max="8" width="35.140625" style="62" customWidth="1"/>
    <col min="9" max="9" width="45.5703125" style="62" bestFit="1" customWidth="1"/>
    <col min="10" max="16384" width="11.5703125" style="62"/>
  </cols>
  <sheetData>
    <row r="1" spans="2:9" ht="13.5" thickBot="1" x14ac:dyDescent="0.3"/>
    <row r="2" spans="2:9" s="76" customFormat="1" ht="50.45" customHeight="1" thickBot="1" x14ac:dyDescent="0.3">
      <c r="B2" s="72" t="s">
        <v>41</v>
      </c>
      <c r="C2" s="73" t="s">
        <v>188</v>
      </c>
      <c r="D2" s="73" t="s">
        <v>220</v>
      </c>
      <c r="E2" s="74" t="s">
        <v>42</v>
      </c>
      <c r="F2" s="74" t="s">
        <v>221</v>
      </c>
      <c r="G2" s="74" t="s">
        <v>42</v>
      </c>
      <c r="H2" s="75" t="s">
        <v>179</v>
      </c>
    </row>
    <row r="3" spans="2:9" x14ac:dyDescent="0.25">
      <c r="B3" s="78"/>
      <c r="C3" s="68"/>
      <c r="D3" s="77"/>
      <c r="E3" s="79"/>
      <c r="F3" s="80"/>
      <c r="G3" s="78"/>
      <c r="H3" s="65"/>
      <c r="I3" s="81"/>
    </row>
    <row r="4" spans="2:9" ht="25.15" customHeight="1" x14ac:dyDescent="0.25">
      <c r="B4" s="82" t="s">
        <v>43</v>
      </c>
      <c r="C4" s="69" t="s">
        <v>189</v>
      </c>
      <c r="D4" s="70">
        <v>1</v>
      </c>
      <c r="E4" s="83" t="s">
        <v>26</v>
      </c>
      <c r="F4" s="84" t="s">
        <v>4</v>
      </c>
      <c r="G4" s="82" t="s">
        <v>44</v>
      </c>
      <c r="H4" s="85" t="s">
        <v>183</v>
      </c>
      <c r="I4" s="81"/>
    </row>
    <row r="5" spans="2:9" ht="25.15" customHeight="1" x14ac:dyDescent="0.25">
      <c r="B5" s="82" t="s">
        <v>45</v>
      </c>
      <c r="C5" s="69" t="s">
        <v>190</v>
      </c>
      <c r="D5" s="70">
        <v>2</v>
      </c>
      <c r="E5" s="83" t="s">
        <v>33</v>
      </c>
      <c r="F5" s="84" t="s">
        <v>215</v>
      </c>
      <c r="G5" s="82" t="s">
        <v>20</v>
      </c>
      <c r="H5" s="66" t="s">
        <v>180</v>
      </c>
      <c r="I5" s="81"/>
    </row>
    <row r="6" spans="2:9" ht="25.15" customHeight="1" x14ac:dyDescent="0.25">
      <c r="B6" s="82" t="s">
        <v>46</v>
      </c>
      <c r="C6" s="69" t="s">
        <v>191</v>
      </c>
      <c r="D6" s="70">
        <v>3</v>
      </c>
      <c r="E6" s="83" t="s">
        <v>186</v>
      </c>
      <c r="F6" s="84" t="s">
        <v>216</v>
      </c>
      <c r="G6" s="82" t="s">
        <v>17</v>
      </c>
      <c r="H6" s="66" t="s">
        <v>181</v>
      </c>
      <c r="I6" s="81"/>
    </row>
    <row r="7" spans="2:9" ht="25.15" customHeight="1" x14ac:dyDescent="0.25">
      <c r="B7" s="82" t="s">
        <v>47</v>
      </c>
      <c r="C7" s="82" t="s">
        <v>213</v>
      </c>
      <c r="D7" s="70">
        <v>4</v>
      </c>
      <c r="E7" s="83" t="s">
        <v>29</v>
      </c>
      <c r="F7" s="84" t="s">
        <v>217</v>
      </c>
      <c r="G7" s="82" t="s">
        <v>48</v>
      </c>
      <c r="H7" s="66" t="s">
        <v>257</v>
      </c>
      <c r="I7" s="81"/>
    </row>
    <row r="8" spans="2:9" ht="25.15" customHeight="1" thickBot="1" x14ac:dyDescent="0.3">
      <c r="B8" s="82" t="s">
        <v>49</v>
      </c>
      <c r="C8" s="69" t="s">
        <v>192</v>
      </c>
      <c r="D8" s="70">
        <v>5</v>
      </c>
      <c r="E8" s="83" t="s">
        <v>27</v>
      </c>
      <c r="F8" s="86" t="s">
        <v>16</v>
      </c>
      <c r="G8" s="82" t="s">
        <v>187</v>
      </c>
      <c r="H8" s="85" t="s">
        <v>182</v>
      </c>
      <c r="I8" s="81"/>
    </row>
    <row r="9" spans="2:9" ht="25.15" customHeight="1" x14ac:dyDescent="0.25">
      <c r="B9" s="82" t="s">
        <v>51</v>
      </c>
      <c r="C9" s="69" t="s">
        <v>212</v>
      </c>
      <c r="D9" s="70">
        <v>6</v>
      </c>
      <c r="E9" s="83" t="s">
        <v>31</v>
      </c>
      <c r="F9" s="81"/>
      <c r="G9" s="82" t="s">
        <v>50</v>
      </c>
      <c r="H9" s="66" t="s">
        <v>184</v>
      </c>
      <c r="I9" s="81"/>
    </row>
    <row r="10" spans="2:9" ht="25.15" customHeight="1" thickBot="1" x14ac:dyDescent="0.3">
      <c r="B10" s="82" t="s">
        <v>53</v>
      </c>
      <c r="C10" s="69" t="s">
        <v>193</v>
      </c>
      <c r="D10" s="70">
        <v>7</v>
      </c>
      <c r="E10" s="83" t="s">
        <v>185</v>
      </c>
      <c r="F10" s="81"/>
      <c r="G10" s="82" t="s">
        <v>52</v>
      </c>
      <c r="H10" s="87" t="s">
        <v>16</v>
      </c>
      <c r="I10" s="81"/>
    </row>
    <row r="11" spans="2:9" ht="25.15" customHeight="1" x14ac:dyDescent="0.25">
      <c r="B11" s="82" t="s">
        <v>55</v>
      </c>
      <c r="C11" s="69" t="s">
        <v>210</v>
      </c>
      <c r="D11" s="70">
        <v>8</v>
      </c>
      <c r="E11" s="83" t="s">
        <v>219</v>
      </c>
      <c r="F11" s="81"/>
      <c r="G11" s="85" t="s">
        <v>54</v>
      </c>
      <c r="H11" s="81"/>
      <c r="I11" s="81"/>
    </row>
    <row r="12" spans="2:9" ht="25.15" customHeight="1" x14ac:dyDescent="0.25">
      <c r="B12" s="82" t="s">
        <v>57</v>
      </c>
      <c r="C12" s="69" t="s">
        <v>211</v>
      </c>
      <c r="D12" s="70">
        <v>9</v>
      </c>
      <c r="E12" s="83" t="s">
        <v>218</v>
      </c>
      <c r="F12" s="81"/>
      <c r="G12" s="85" t="s">
        <v>56</v>
      </c>
      <c r="H12" s="81"/>
      <c r="I12" s="81"/>
    </row>
    <row r="13" spans="2:9" ht="25.15" customHeight="1" x14ac:dyDescent="0.25">
      <c r="B13" s="82" t="s">
        <v>59</v>
      </c>
      <c r="C13" s="69" t="s">
        <v>194</v>
      </c>
      <c r="D13" s="70">
        <v>10</v>
      </c>
      <c r="E13" s="83" t="s">
        <v>28</v>
      </c>
      <c r="F13" s="81"/>
      <c r="G13" s="85" t="s">
        <v>58</v>
      </c>
      <c r="H13" s="81"/>
      <c r="I13" s="81"/>
    </row>
    <row r="14" spans="2:9" ht="25.15" customHeight="1" thickBot="1" x14ac:dyDescent="0.3">
      <c r="B14" s="82" t="s">
        <v>60</v>
      </c>
      <c r="C14" s="69" t="s">
        <v>195</v>
      </c>
      <c r="D14" s="70">
        <v>11</v>
      </c>
      <c r="E14" s="88" t="s">
        <v>16</v>
      </c>
      <c r="F14" s="81"/>
      <c r="G14" s="85" t="s">
        <v>21</v>
      </c>
      <c r="H14" s="81"/>
      <c r="I14" s="81"/>
    </row>
    <row r="15" spans="2:9" ht="25.15" customHeight="1" x14ac:dyDescent="0.25">
      <c r="B15" s="82" t="s">
        <v>62</v>
      </c>
      <c r="C15" s="69" t="s">
        <v>196</v>
      </c>
      <c r="D15" s="70">
        <v>12</v>
      </c>
      <c r="E15" s="81"/>
      <c r="F15" s="81"/>
      <c r="G15" s="85" t="s">
        <v>61</v>
      </c>
      <c r="H15" s="81"/>
      <c r="I15" s="81"/>
    </row>
    <row r="16" spans="2:9" ht="25.15" customHeight="1" x14ac:dyDescent="0.25">
      <c r="B16" s="82" t="s">
        <v>64</v>
      </c>
      <c r="C16" s="69" t="s">
        <v>197</v>
      </c>
      <c r="D16" s="70">
        <v>13</v>
      </c>
      <c r="E16" s="81"/>
      <c r="F16" s="81"/>
      <c r="G16" s="85" t="s">
        <v>63</v>
      </c>
      <c r="H16" s="81"/>
      <c r="I16" s="81"/>
    </row>
    <row r="17" spans="2:9" ht="25.15" customHeight="1" x14ac:dyDescent="0.25">
      <c r="B17" s="82" t="s">
        <v>66</v>
      </c>
      <c r="C17" s="69" t="s">
        <v>198</v>
      </c>
      <c r="D17" s="70">
        <v>14</v>
      </c>
      <c r="E17" s="81"/>
      <c r="F17" s="81"/>
      <c r="G17" s="85" t="s">
        <v>65</v>
      </c>
      <c r="H17" s="81"/>
      <c r="I17" s="81"/>
    </row>
    <row r="18" spans="2:9" ht="25.15" customHeight="1" x14ac:dyDescent="0.25">
      <c r="B18" s="82" t="s">
        <v>68</v>
      </c>
      <c r="C18" s="69" t="s">
        <v>199</v>
      </c>
      <c r="D18" s="70">
        <v>15</v>
      </c>
      <c r="E18" s="81"/>
      <c r="F18" s="81"/>
      <c r="G18" s="85" t="s">
        <v>67</v>
      </c>
      <c r="H18" s="81"/>
      <c r="I18" s="81"/>
    </row>
    <row r="19" spans="2:9" ht="25.15" customHeight="1" x14ac:dyDescent="0.25">
      <c r="B19" s="82" t="s">
        <v>70</v>
      </c>
      <c r="C19" s="69" t="s">
        <v>200</v>
      </c>
      <c r="D19" s="70">
        <v>16</v>
      </c>
      <c r="E19" s="81"/>
      <c r="F19" s="81"/>
      <c r="G19" s="85" t="s">
        <v>69</v>
      </c>
      <c r="H19" s="81"/>
      <c r="I19" s="81"/>
    </row>
    <row r="20" spans="2:9" ht="25.15" customHeight="1" x14ac:dyDescent="0.25">
      <c r="B20" s="82" t="s">
        <v>72</v>
      </c>
      <c r="C20" s="69" t="s">
        <v>201</v>
      </c>
      <c r="D20" s="70">
        <v>17</v>
      </c>
      <c r="E20" s="81"/>
      <c r="F20" s="81"/>
      <c r="G20" s="85" t="s">
        <v>71</v>
      </c>
      <c r="H20" s="81"/>
      <c r="I20" s="81"/>
    </row>
    <row r="21" spans="2:9" ht="25.15" customHeight="1" x14ac:dyDescent="0.25">
      <c r="B21" s="82" t="s">
        <v>74</v>
      </c>
      <c r="C21" s="69" t="s">
        <v>202</v>
      </c>
      <c r="D21" s="70">
        <v>18</v>
      </c>
      <c r="E21" s="81"/>
      <c r="F21" s="81"/>
      <c r="G21" s="85" t="s">
        <v>73</v>
      </c>
      <c r="H21" s="81"/>
      <c r="I21" s="81"/>
    </row>
    <row r="22" spans="2:9" ht="25.15" customHeight="1" x14ac:dyDescent="0.25">
      <c r="B22" s="82" t="s">
        <v>75</v>
      </c>
      <c r="C22" s="69" t="s">
        <v>203</v>
      </c>
      <c r="D22" s="70">
        <v>19</v>
      </c>
      <c r="E22" s="81"/>
      <c r="F22" s="81"/>
      <c r="G22" s="85" t="s">
        <v>18</v>
      </c>
      <c r="H22" s="81"/>
      <c r="I22" s="81"/>
    </row>
    <row r="23" spans="2:9" ht="25.15" customHeight="1" x14ac:dyDescent="0.25">
      <c r="B23" s="82" t="s">
        <v>77</v>
      </c>
      <c r="C23" s="69" t="s">
        <v>204</v>
      </c>
      <c r="D23" s="70">
        <v>20</v>
      </c>
      <c r="E23" s="81"/>
      <c r="F23" s="81"/>
      <c r="G23" s="85" t="s">
        <v>76</v>
      </c>
      <c r="H23" s="81"/>
      <c r="I23" s="81"/>
    </row>
    <row r="24" spans="2:9" ht="25.15" customHeight="1" thickBot="1" x14ac:dyDescent="0.3">
      <c r="B24" s="82" t="s">
        <v>78</v>
      </c>
      <c r="C24" s="82" t="s">
        <v>214</v>
      </c>
      <c r="D24" s="71">
        <v>21</v>
      </c>
      <c r="E24" s="81"/>
      <c r="F24" s="81"/>
      <c r="G24" s="87" t="s">
        <v>16</v>
      </c>
      <c r="H24" s="81"/>
      <c r="I24" s="81"/>
    </row>
    <row r="25" spans="2:9" ht="25.15" customHeight="1" x14ac:dyDescent="0.25">
      <c r="B25" s="82" t="s">
        <v>79</v>
      </c>
      <c r="C25" s="85" t="s">
        <v>222</v>
      </c>
      <c r="D25" s="81"/>
      <c r="E25" s="81"/>
      <c r="F25" s="81"/>
      <c r="G25" s="81"/>
      <c r="H25" s="81"/>
      <c r="I25" s="81"/>
    </row>
    <row r="26" spans="2:9" ht="25.15" customHeight="1" thickBot="1" x14ac:dyDescent="0.3">
      <c r="B26" s="82" t="s">
        <v>80</v>
      </c>
      <c r="C26" s="67" t="s">
        <v>205</v>
      </c>
      <c r="D26" s="81"/>
      <c r="E26" s="81"/>
      <c r="F26" s="81"/>
      <c r="G26" s="81"/>
      <c r="H26" s="81"/>
      <c r="I26" s="81"/>
    </row>
    <row r="27" spans="2:9" ht="25.15" customHeight="1" x14ac:dyDescent="0.25">
      <c r="B27" s="85" t="s">
        <v>81</v>
      </c>
      <c r="C27" s="81"/>
      <c r="D27" s="81"/>
      <c r="E27" s="81"/>
      <c r="F27" s="81"/>
      <c r="G27" s="63"/>
      <c r="H27" s="81"/>
      <c r="I27" s="81"/>
    </row>
    <row r="28" spans="2:9" ht="25.15" customHeight="1" x14ac:dyDescent="0.25">
      <c r="B28" s="85" t="s">
        <v>82</v>
      </c>
      <c r="C28" s="81"/>
      <c r="D28" s="81"/>
      <c r="E28" s="81"/>
      <c r="F28" s="81"/>
      <c r="G28" s="63"/>
      <c r="H28" s="81"/>
      <c r="I28" s="81"/>
    </row>
    <row r="29" spans="2:9" ht="25.15" customHeight="1" x14ac:dyDescent="0.25">
      <c r="B29" s="85" t="s">
        <v>83</v>
      </c>
      <c r="C29" s="81"/>
      <c r="D29" s="81"/>
      <c r="E29" s="81"/>
      <c r="F29" s="81"/>
      <c r="G29" s="63"/>
      <c r="H29" s="81"/>
      <c r="I29" s="81"/>
    </row>
    <row r="30" spans="2:9" ht="25.15" customHeight="1" x14ac:dyDescent="0.25">
      <c r="B30" s="85" t="s">
        <v>84</v>
      </c>
      <c r="C30" s="81"/>
      <c r="D30" s="81"/>
      <c r="E30" s="81"/>
      <c r="F30" s="81"/>
      <c r="G30" s="63"/>
      <c r="H30" s="81"/>
      <c r="I30" s="81"/>
    </row>
    <row r="31" spans="2:9" ht="25.15" customHeight="1" x14ac:dyDescent="0.25">
      <c r="B31" s="85" t="s">
        <v>85</v>
      </c>
      <c r="C31" s="81"/>
      <c r="D31" s="81"/>
      <c r="E31" s="81"/>
      <c r="F31" s="81"/>
      <c r="G31" s="63"/>
      <c r="H31" s="81"/>
      <c r="I31" s="81"/>
    </row>
    <row r="32" spans="2:9" ht="25.15" customHeight="1" x14ac:dyDescent="0.25">
      <c r="B32" s="85" t="s">
        <v>86</v>
      </c>
      <c r="C32" s="81"/>
      <c r="D32" s="81"/>
      <c r="E32" s="81"/>
      <c r="F32" s="81"/>
      <c r="G32" s="63"/>
      <c r="H32" s="81"/>
      <c r="I32" s="81"/>
    </row>
    <row r="33" spans="2:9" ht="25.15" customHeight="1" x14ac:dyDescent="0.25">
      <c r="B33" s="85" t="s">
        <v>19</v>
      </c>
      <c r="C33" s="81"/>
      <c r="D33" s="81"/>
      <c r="E33" s="81"/>
      <c r="F33" s="81"/>
      <c r="G33" s="63"/>
      <c r="H33" s="81"/>
      <c r="I33" s="81"/>
    </row>
    <row r="34" spans="2:9" ht="25.15" customHeight="1" x14ac:dyDescent="0.25">
      <c r="B34" s="85" t="s">
        <v>87</v>
      </c>
      <c r="C34" s="81"/>
      <c r="D34" s="81"/>
      <c r="E34" s="81"/>
      <c r="F34" s="81"/>
      <c r="G34" s="63"/>
      <c r="H34" s="81"/>
      <c r="I34" s="81"/>
    </row>
    <row r="35" spans="2:9" ht="25.15" customHeight="1" x14ac:dyDescent="0.25">
      <c r="B35" s="85" t="s">
        <v>88</v>
      </c>
      <c r="C35" s="81"/>
      <c r="D35" s="81"/>
      <c r="E35" s="81"/>
      <c r="F35" s="81"/>
      <c r="G35" s="63"/>
      <c r="H35" s="81"/>
      <c r="I35" s="81"/>
    </row>
    <row r="36" spans="2:9" ht="25.15" customHeight="1" x14ac:dyDescent="0.25">
      <c r="B36" s="85" t="s">
        <v>89</v>
      </c>
      <c r="C36" s="81"/>
      <c r="D36" s="81"/>
      <c r="E36" s="81"/>
      <c r="F36" s="81"/>
      <c r="G36" s="63"/>
      <c r="H36" s="81"/>
      <c r="I36" s="81"/>
    </row>
    <row r="37" spans="2:9" ht="25.15" customHeight="1" thickBot="1" x14ac:dyDescent="0.3">
      <c r="B37" s="87" t="s">
        <v>229</v>
      </c>
      <c r="C37" s="81"/>
      <c r="D37" s="81"/>
      <c r="E37" s="81"/>
      <c r="F37" s="81"/>
      <c r="G37" s="63"/>
      <c r="H37" s="81"/>
      <c r="I37" s="81"/>
    </row>
    <row r="38" spans="2:9" x14ac:dyDescent="0.25">
      <c r="G38" s="63"/>
    </row>
    <row r="39" spans="2:9" x14ac:dyDescent="0.25">
      <c r="C39" s="64"/>
      <c r="G39" s="63"/>
    </row>
    <row r="40" spans="2:9" x14ac:dyDescent="0.25">
      <c r="C40" s="63"/>
      <c r="G40" s="63"/>
    </row>
    <row r="41" spans="2:9" x14ac:dyDescent="0.25">
      <c r="C41" s="63"/>
      <c r="G41" s="63"/>
    </row>
    <row r="42" spans="2:9" x14ac:dyDescent="0.25">
      <c r="C42" s="63"/>
      <c r="G42" s="63"/>
    </row>
    <row r="43" spans="2:9" x14ac:dyDescent="0.25">
      <c r="C43" s="63"/>
      <c r="G43" s="63"/>
    </row>
    <row r="44" spans="2:9" x14ac:dyDescent="0.25">
      <c r="C44" s="63"/>
      <c r="G44" s="63"/>
    </row>
    <row r="45" spans="2:9" ht="12.6" customHeight="1" x14ac:dyDescent="0.25">
      <c r="C45" s="63"/>
      <c r="G45" s="63"/>
    </row>
    <row r="46" spans="2:9" x14ac:dyDescent="0.25">
      <c r="C46" s="63"/>
    </row>
    <row r="47" spans="2:9" x14ac:dyDescent="0.25">
      <c r="C47" s="63"/>
    </row>
    <row r="48" spans="2:9" x14ac:dyDescent="0.25">
      <c r="C48" s="63"/>
    </row>
    <row r="49" spans="3:3" x14ac:dyDescent="0.25">
      <c r="C49" s="63"/>
    </row>
    <row r="50" spans="3:3" x14ac:dyDescent="0.25">
      <c r="C50" s="63"/>
    </row>
    <row r="51" spans="3:3" x14ac:dyDescent="0.25">
      <c r="C51" s="63"/>
    </row>
    <row r="52" spans="3:3" x14ac:dyDescent="0.25">
      <c r="C52" s="63"/>
    </row>
    <row r="53" spans="3:3" x14ac:dyDescent="0.25">
      <c r="C53" s="63"/>
    </row>
    <row r="54" spans="3:3" x14ac:dyDescent="0.25">
      <c r="C54" s="63"/>
    </row>
    <row r="55" spans="3:3" x14ac:dyDescent="0.25">
      <c r="C55" s="63"/>
    </row>
    <row r="56" spans="3:3" x14ac:dyDescent="0.25">
      <c r="C56" s="63"/>
    </row>
    <row r="57" spans="3:3" x14ac:dyDescent="0.25">
      <c r="C57" s="63"/>
    </row>
    <row r="58" spans="3:3" x14ac:dyDescent="0.25">
      <c r="C58" s="63"/>
    </row>
    <row r="59" spans="3:3" x14ac:dyDescent="0.25">
      <c r="C59" s="63"/>
    </row>
    <row r="60" spans="3:3" x14ac:dyDescent="0.25">
      <c r="C60" s="63"/>
    </row>
  </sheetData>
  <sortState xmlns:xlrd2="http://schemas.microsoft.com/office/spreadsheetml/2017/richdata2" ref="G4:G23">
    <sortCondition ref="G4:G2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8"/>
  <sheetViews>
    <sheetView showGridLines="0" tabSelected="1" view="pageBreakPreview" topLeftCell="M1" zoomScale="118" zoomScaleNormal="60" zoomScaleSheetLayoutView="118" workbookViewId="0">
      <selection activeCell="A9" sqref="A9:AE9"/>
    </sheetView>
  </sheetViews>
  <sheetFormatPr baseColWidth="10" defaultColWidth="11.42578125" defaultRowHeight="14.25" x14ac:dyDescent="0.25"/>
  <cols>
    <col min="1" max="1" width="22.5703125" style="5" customWidth="1"/>
    <col min="2" max="2" width="17.7109375" style="5" customWidth="1"/>
    <col min="3" max="3" width="14.85546875" style="6" customWidth="1"/>
    <col min="4" max="4" width="14.28515625" style="6" customWidth="1"/>
    <col min="5" max="5" width="15.7109375" style="5" customWidth="1"/>
    <col min="6" max="8" width="4.42578125" style="5" customWidth="1"/>
    <col min="9" max="17" width="5.7109375" style="5" customWidth="1"/>
    <col min="18" max="18" width="16.42578125" style="5" customWidth="1"/>
    <col min="19" max="24" width="3.7109375" style="5" customWidth="1"/>
    <col min="25" max="25" width="11.28515625" style="5" customWidth="1"/>
    <col min="26" max="26" width="10.140625" style="5" customWidth="1"/>
    <col min="27" max="27" width="17.140625" style="5" customWidth="1"/>
    <col min="28" max="28" width="13.28515625" style="5" customWidth="1"/>
    <col min="29" max="29" width="15.7109375" style="5" customWidth="1"/>
    <col min="30" max="30" width="14.28515625" style="5" bestFit="1" customWidth="1"/>
    <col min="31" max="31" width="30.7109375" style="5" customWidth="1"/>
    <col min="32" max="16384" width="11.42578125" style="5"/>
  </cols>
  <sheetData>
    <row r="1" spans="1:31" s="43" customFormat="1" ht="10.15" customHeight="1" x14ac:dyDescent="0.15">
      <c r="A1" s="268" t="e" vm="1">
        <v>#VALUE!</v>
      </c>
      <c r="B1" s="268" t="s">
        <v>0</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2"/>
      <c r="AE1" s="358" t="s">
        <v>261</v>
      </c>
    </row>
    <row r="2" spans="1:31" s="43" customFormat="1" ht="15.6" customHeight="1" thickBot="1" x14ac:dyDescent="0.2">
      <c r="A2" s="269"/>
      <c r="B2" s="270"/>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4"/>
      <c r="AE2" s="359"/>
    </row>
    <row r="3" spans="1:31" s="43" customFormat="1" ht="10.15" customHeight="1" x14ac:dyDescent="0.15">
      <c r="A3" s="269"/>
      <c r="B3" s="275" t="s">
        <v>162</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7"/>
      <c r="AE3" s="360" t="s">
        <v>262</v>
      </c>
    </row>
    <row r="4" spans="1:31" s="43" customFormat="1" ht="10.9" customHeight="1" thickBot="1" x14ac:dyDescent="0.2">
      <c r="A4" s="269"/>
      <c r="B4" s="27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80"/>
      <c r="AE4" s="361"/>
    </row>
    <row r="5" spans="1:31" s="43" customFormat="1" ht="19.149999999999999" customHeight="1" thickBot="1" x14ac:dyDescent="0.2">
      <c r="A5" s="269"/>
      <c r="B5" s="275" t="s">
        <v>163</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7"/>
      <c r="AE5" s="362" t="s">
        <v>263</v>
      </c>
    </row>
    <row r="6" spans="1:31" s="43" customFormat="1" ht="17.45" customHeight="1" thickBot="1" x14ac:dyDescent="0.2">
      <c r="A6" s="270"/>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80"/>
      <c r="AE6" s="362" t="s">
        <v>258</v>
      </c>
    </row>
    <row r="7" spans="1:31" ht="3.95" customHeight="1" thickBot="1" x14ac:dyDescent="0.3">
      <c r="A7" s="287"/>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9"/>
    </row>
    <row r="8" spans="1:31" ht="25.9" customHeight="1" thickBot="1" x14ac:dyDescent="0.3">
      <c r="A8" s="290" t="s">
        <v>164</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2"/>
    </row>
    <row r="9" spans="1:31" ht="89.45" customHeight="1" thickBot="1" x14ac:dyDescent="0.3">
      <c r="A9" s="293" t="s">
        <v>228</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5"/>
    </row>
    <row r="10" spans="1:31" ht="60" customHeight="1" thickBot="1" x14ac:dyDescent="0.3">
      <c r="A10" s="281" t="s">
        <v>1</v>
      </c>
      <c r="B10" s="253" t="s">
        <v>223</v>
      </c>
      <c r="C10" s="283" t="s">
        <v>178</v>
      </c>
      <c r="D10" s="283" t="s">
        <v>209</v>
      </c>
      <c r="E10" s="285" t="s">
        <v>2</v>
      </c>
      <c r="F10" s="259" t="s">
        <v>168</v>
      </c>
      <c r="G10" s="260"/>
      <c r="H10" s="261"/>
      <c r="I10" s="259" t="s">
        <v>169</v>
      </c>
      <c r="J10" s="260"/>
      <c r="K10" s="260"/>
      <c r="L10" s="260"/>
      <c r="M10" s="260"/>
      <c r="N10" s="260"/>
      <c r="O10" s="260"/>
      <c r="P10" s="260"/>
      <c r="Q10" s="261"/>
      <c r="R10" s="262" t="s">
        <v>3</v>
      </c>
      <c r="S10" s="259" t="s">
        <v>227</v>
      </c>
      <c r="T10" s="260"/>
      <c r="U10" s="260"/>
      <c r="V10" s="260"/>
      <c r="W10" s="260"/>
      <c r="X10" s="261"/>
      <c r="Y10" s="264" t="s">
        <v>207</v>
      </c>
      <c r="Z10" s="253" t="s">
        <v>177</v>
      </c>
      <c r="AA10" s="251" t="s">
        <v>206</v>
      </c>
      <c r="AB10" s="251" t="s">
        <v>208</v>
      </c>
      <c r="AC10" s="253" t="s">
        <v>6</v>
      </c>
      <c r="AD10" s="255" t="s">
        <v>7</v>
      </c>
      <c r="AE10" s="257" t="s">
        <v>8</v>
      </c>
    </row>
    <row r="11" spans="1:31" ht="133.15" customHeight="1" x14ac:dyDescent="0.25">
      <c r="A11" s="282"/>
      <c r="B11" s="254"/>
      <c r="C11" s="284"/>
      <c r="D11" s="284"/>
      <c r="E11" s="286"/>
      <c r="F11" s="200" t="s">
        <v>224</v>
      </c>
      <c r="G11" s="201" t="s">
        <v>225</v>
      </c>
      <c r="H11" s="202" t="s">
        <v>226</v>
      </c>
      <c r="I11" s="200" t="s">
        <v>10</v>
      </c>
      <c r="J11" s="201" t="s">
        <v>9</v>
      </c>
      <c r="K11" s="201" t="s">
        <v>11</v>
      </c>
      <c r="L11" s="201" t="s">
        <v>15</v>
      </c>
      <c r="M11" s="201" t="s">
        <v>13</v>
      </c>
      <c r="N11" s="201" t="s">
        <v>12</v>
      </c>
      <c r="O11" s="201" t="s">
        <v>14</v>
      </c>
      <c r="P11" s="201" t="s">
        <v>170</v>
      </c>
      <c r="Q11" s="202" t="s">
        <v>171</v>
      </c>
      <c r="R11" s="263"/>
      <c r="S11" s="200" t="s">
        <v>172</v>
      </c>
      <c r="T11" s="201" t="s">
        <v>173</v>
      </c>
      <c r="U11" s="201" t="s">
        <v>174</v>
      </c>
      <c r="V11" s="201" t="s">
        <v>175</v>
      </c>
      <c r="W11" s="201" t="s">
        <v>176</v>
      </c>
      <c r="X11" s="202" t="s">
        <v>16</v>
      </c>
      <c r="Y11" s="265"/>
      <c r="Z11" s="254"/>
      <c r="AA11" s="252"/>
      <c r="AB11" s="252"/>
      <c r="AC11" s="254"/>
      <c r="AD11" s="256"/>
      <c r="AE11" s="258"/>
    </row>
    <row r="12" spans="1:31" ht="58.15" customHeight="1" x14ac:dyDescent="0.25">
      <c r="A12" s="175"/>
      <c r="B12" s="176"/>
      <c r="C12" s="174"/>
      <c r="D12" s="174"/>
      <c r="E12" s="177"/>
      <c r="F12" s="178"/>
      <c r="G12" s="179"/>
      <c r="H12" s="180"/>
      <c r="I12" s="181"/>
      <c r="J12" s="182"/>
      <c r="K12" s="182"/>
      <c r="L12" s="182"/>
      <c r="M12" s="182"/>
      <c r="N12" s="182"/>
      <c r="O12" s="182"/>
      <c r="P12" s="182"/>
      <c r="Q12" s="183"/>
      <c r="R12" s="184"/>
      <c r="S12" s="181"/>
      <c r="T12" s="182"/>
      <c r="U12" s="182"/>
      <c r="V12" s="182"/>
      <c r="W12" s="182"/>
      <c r="X12" s="183"/>
      <c r="Y12" s="109"/>
      <c r="Z12" s="176"/>
      <c r="AA12" s="174"/>
      <c r="AB12" s="174"/>
      <c r="AC12" s="176"/>
      <c r="AD12" s="176"/>
      <c r="AE12" s="185"/>
    </row>
    <row r="13" spans="1:31" ht="58.15" customHeight="1" x14ac:dyDescent="0.25">
      <c r="A13" s="175"/>
      <c r="B13" s="176"/>
      <c r="C13" s="174"/>
      <c r="D13" s="174"/>
      <c r="E13" s="177"/>
      <c r="F13" s="178"/>
      <c r="G13" s="179"/>
      <c r="H13" s="180"/>
      <c r="I13" s="181"/>
      <c r="J13" s="182"/>
      <c r="K13" s="182"/>
      <c r="L13" s="182"/>
      <c r="M13" s="182"/>
      <c r="N13" s="182"/>
      <c r="O13" s="182"/>
      <c r="P13" s="182"/>
      <c r="Q13" s="183"/>
      <c r="R13" s="184"/>
      <c r="S13" s="181"/>
      <c r="T13" s="182"/>
      <c r="U13" s="182"/>
      <c r="V13" s="182"/>
      <c r="W13" s="182"/>
      <c r="X13" s="183"/>
      <c r="Y13" s="109"/>
      <c r="Z13" s="176"/>
      <c r="AA13" s="174"/>
      <c r="AB13" s="174"/>
      <c r="AC13" s="176"/>
      <c r="AD13" s="176"/>
      <c r="AE13" s="185"/>
    </row>
    <row r="14" spans="1:31" ht="58.15" customHeight="1" x14ac:dyDescent="0.25">
      <c r="A14" s="175"/>
      <c r="B14" s="176"/>
      <c r="C14" s="174"/>
      <c r="D14" s="174"/>
      <c r="E14" s="177"/>
      <c r="F14" s="178"/>
      <c r="G14" s="179"/>
      <c r="H14" s="180"/>
      <c r="I14" s="181"/>
      <c r="J14" s="182"/>
      <c r="K14" s="182"/>
      <c r="L14" s="182"/>
      <c r="M14" s="182"/>
      <c r="N14" s="182"/>
      <c r="O14" s="182"/>
      <c r="P14" s="182"/>
      <c r="Q14" s="183"/>
      <c r="R14" s="184"/>
      <c r="S14" s="181"/>
      <c r="T14" s="182"/>
      <c r="U14" s="182"/>
      <c r="V14" s="182"/>
      <c r="W14" s="182"/>
      <c r="X14" s="183"/>
      <c r="Y14" s="109"/>
      <c r="Z14" s="176"/>
      <c r="AA14" s="174"/>
      <c r="AB14" s="174"/>
      <c r="AC14" s="176"/>
      <c r="AD14" s="176"/>
      <c r="AE14" s="185"/>
    </row>
    <row r="15" spans="1:31" ht="58.15" customHeight="1" x14ac:dyDescent="0.25">
      <c r="A15" s="175"/>
      <c r="B15" s="176"/>
      <c r="C15" s="174"/>
      <c r="D15" s="174"/>
      <c r="E15" s="177"/>
      <c r="F15" s="178"/>
      <c r="G15" s="179"/>
      <c r="H15" s="180"/>
      <c r="I15" s="181"/>
      <c r="J15" s="182"/>
      <c r="K15" s="182"/>
      <c r="L15" s="182"/>
      <c r="M15" s="182"/>
      <c r="N15" s="182"/>
      <c r="O15" s="182"/>
      <c r="P15" s="182"/>
      <c r="Q15" s="183"/>
      <c r="R15" s="184"/>
      <c r="S15" s="181"/>
      <c r="T15" s="182"/>
      <c r="U15" s="182"/>
      <c r="V15" s="182"/>
      <c r="W15" s="182"/>
      <c r="X15" s="183"/>
      <c r="Y15" s="109"/>
      <c r="Z15" s="176"/>
      <c r="AA15" s="174"/>
      <c r="AB15" s="174"/>
      <c r="AC15" s="176"/>
      <c r="AD15" s="176"/>
      <c r="AE15" s="185"/>
    </row>
    <row r="16" spans="1:31" ht="58.15" customHeight="1" x14ac:dyDescent="0.25">
      <c r="A16" s="175"/>
      <c r="B16" s="176"/>
      <c r="C16" s="174"/>
      <c r="D16" s="174"/>
      <c r="E16" s="177"/>
      <c r="F16" s="178"/>
      <c r="G16" s="179"/>
      <c r="H16" s="180"/>
      <c r="I16" s="181"/>
      <c r="J16" s="182"/>
      <c r="K16" s="182"/>
      <c r="L16" s="182"/>
      <c r="M16" s="182"/>
      <c r="N16" s="182"/>
      <c r="O16" s="182"/>
      <c r="P16" s="182"/>
      <c r="Q16" s="183"/>
      <c r="R16" s="184"/>
      <c r="S16" s="181"/>
      <c r="T16" s="182"/>
      <c r="U16" s="182"/>
      <c r="V16" s="182"/>
      <c r="W16" s="182"/>
      <c r="X16" s="183"/>
      <c r="Y16" s="109"/>
      <c r="Z16" s="176"/>
      <c r="AA16" s="174"/>
      <c r="AB16" s="174"/>
      <c r="AC16" s="176"/>
      <c r="AD16" s="176"/>
      <c r="AE16" s="185"/>
    </row>
    <row r="17" spans="1:31" ht="58.15" customHeight="1" x14ac:dyDescent="0.25">
      <c r="A17" s="175"/>
      <c r="B17" s="176"/>
      <c r="C17" s="174"/>
      <c r="D17" s="174"/>
      <c r="E17" s="177"/>
      <c r="F17" s="178"/>
      <c r="G17" s="179"/>
      <c r="H17" s="180"/>
      <c r="I17" s="181"/>
      <c r="J17" s="182"/>
      <c r="K17" s="182"/>
      <c r="L17" s="182"/>
      <c r="M17" s="182"/>
      <c r="N17" s="182"/>
      <c r="O17" s="182"/>
      <c r="P17" s="182"/>
      <c r="Q17" s="183"/>
      <c r="R17" s="184"/>
      <c r="S17" s="181"/>
      <c r="T17" s="182"/>
      <c r="U17" s="182"/>
      <c r="V17" s="182"/>
      <c r="W17" s="182"/>
      <c r="X17" s="183"/>
      <c r="Y17" s="109"/>
      <c r="Z17" s="176"/>
      <c r="AA17" s="174"/>
      <c r="AB17" s="174"/>
      <c r="AC17" s="176"/>
      <c r="AD17" s="176"/>
      <c r="AE17" s="185"/>
    </row>
    <row r="18" spans="1:31" ht="58.15" customHeight="1" x14ac:dyDescent="0.25">
      <c r="A18" s="175"/>
      <c r="B18" s="176"/>
      <c r="C18" s="174"/>
      <c r="D18" s="174"/>
      <c r="E18" s="177"/>
      <c r="F18" s="178"/>
      <c r="G18" s="179"/>
      <c r="H18" s="180"/>
      <c r="I18" s="181"/>
      <c r="J18" s="182"/>
      <c r="K18" s="182"/>
      <c r="L18" s="182"/>
      <c r="M18" s="182"/>
      <c r="N18" s="182"/>
      <c r="O18" s="182"/>
      <c r="P18" s="182"/>
      <c r="Q18" s="183"/>
      <c r="R18" s="184"/>
      <c r="S18" s="181"/>
      <c r="T18" s="182"/>
      <c r="U18" s="182"/>
      <c r="V18" s="182"/>
      <c r="W18" s="182"/>
      <c r="X18" s="183"/>
      <c r="Y18" s="109"/>
      <c r="Z18" s="176"/>
      <c r="AA18" s="174"/>
      <c r="AB18" s="174"/>
      <c r="AC18" s="176"/>
      <c r="AD18" s="176"/>
      <c r="AE18" s="185"/>
    </row>
    <row r="19" spans="1:31" ht="58.15" customHeight="1" x14ac:dyDescent="0.25">
      <c r="A19" s="175"/>
      <c r="B19" s="176"/>
      <c r="C19" s="174"/>
      <c r="D19" s="174"/>
      <c r="E19" s="177"/>
      <c r="F19" s="178"/>
      <c r="G19" s="179"/>
      <c r="H19" s="180"/>
      <c r="I19" s="181"/>
      <c r="J19" s="182"/>
      <c r="K19" s="182"/>
      <c r="L19" s="182"/>
      <c r="M19" s="182"/>
      <c r="N19" s="182"/>
      <c r="O19" s="182"/>
      <c r="P19" s="182"/>
      <c r="Q19" s="183"/>
      <c r="R19" s="184"/>
      <c r="S19" s="181"/>
      <c r="T19" s="182"/>
      <c r="U19" s="182"/>
      <c r="V19" s="182"/>
      <c r="W19" s="182"/>
      <c r="X19" s="183"/>
      <c r="Y19" s="109"/>
      <c r="Z19" s="176"/>
      <c r="AA19" s="174"/>
      <c r="AB19" s="174"/>
      <c r="AC19" s="176"/>
      <c r="AD19" s="176"/>
      <c r="AE19" s="185"/>
    </row>
    <row r="20" spans="1:31" ht="58.15" customHeight="1" x14ac:dyDescent="0.25">
      <c r="A20" s="175"/>
      <c r="B20" s="176"/>
      <c r="C20" s="174"/>
      <c r="D20" s="174"/>
      <c r="E20" s="177"/>
      <c r="F20" s="178"/>
      <c r="G20" s="179"/>
      <c r="H20" s="180"/>
      <c r="I20" s="181"/>
      <c r="J20" s="182"/>
      <c r="K20" s="182"/>
      <c r="L20" s="182"/>
      <c r="M20" s="182"/>
      <c r="N20" s="182"/>
      <c r="O20" s="182"/>
      <c r="P20" s="182"/>
      <c r="Q20" s="183"/>
      <c r="R20" s="184"/>
      <c r="S20" s="181"/>
      <c r="T20" s="182"/>
      <c r="U20" s="182"/>
      <c r="V20" s="182"/>
      <c r="W20" s="182"/>
      <c r="X20" s="183"/>
      <c r="Y20" s="109"/>
      <c r="Z20" s="176"/>
      <c r="AA20" s="174"/>
      <c r="AB20" s="174"/>
      <c r="AC20" s="176"/>
      <c r="AD20" s="176"/>
      <c r="AE20" s="185"/>
    </row>
    <row r="21" spans="1:31" ht="58.15" customHeight="1" x14ac:dyDescent="0.25">
      <c r="A21" s="175"/>
      <c r="B21" s="176"/>
      <c r="C21" s="174"/>
      <c r="D21" s="174"/>
      <c r="E21" s="177"/>
      <c r="F21" s="178"/>
      <c r="G21" s="179"/>
      <c r="H21" s="180"/>
      <c r="I21" s="181"/>
      <c r="J21" s="182"/>
      <c r="K21" s="182"/>
      <c r="L21" s="182"/>
      <c r="M21" s="182"/>
      <c r="N21" s="182"/>
      <c r="O21" s="182"/>
      <c r="P21" s="182"/>
      <c r="Q21" s="183"/>
      <c r="R21" s="184"/>
      <c r="S21" s="181"/>
      <c r="T21" s="182"/>
      <c r="U21" s="182"/>
      <c r="V21" s="182"/>
      <c r="W21" s="182"/>
      <c r="X21" s="183"/>
      <c r="Y21" s="109"/>
      <c r="Z21" s="176"/>
      <c r="AA21" s="174"/>
      <c r="AB21" s="174"/>
      <c r="AC21" s="176"/>
      <c r="AD21" s="176"/>
      <c r="AE21" s="185"/>
    </row>
    <row r="22" spans="1:31" ht="58.15" customHeight="1" x14ac:dyDescent="0.25">
      <c r="A22" s="175"/>
      <c r="B22" s="176"/>
      <c r="C22" s="174"/>
      <c r="D22" s="174"/>
      <c r="E22" s="177"/>
      <c r="F22" s="178"/>
      <c r="G22" s="179"/>
      <c r="H22" s="180"/>
      <c r="I22" s="181"/>
      <c r="J22" s="182"/>
      <c r="K22" s="182"/>
      <c r="L22" s="182"/>
      <c r="M22" s="182"/>
      <c r="N22" s="182"/>
      <c r="O22" s="182"/>
      <c r="P22" s="182"/>
      <c r="Q22" s="183"/>
      <c r="R22" s="184"/>
      <c r="S22" s="181"/>
      <c r="T22" s="182"/>
      <c r="U22" s="182"/>
      <c r="V22" s="182"/>
      <c r="W22" s="182"/>
      <c r="X22" s="183"/>
      <c r="Y22" s="109"/>
      <c r="Z22" s="176"/>
      <c r="AA22" s="174"/>
      <c r="AB22" s="174"/>
      <c r="AC22" s="176"/>
      <c r="AD22" s="176"/>
      <c r="AE22" s="185"/>
    </row>
    <row r="23" spans="1:31" ht="58.15" customHeight="1" x14ac:dyDescent="0.25">
      <c r="A23" s="175"/>
      <c r="B23" s="176"/>
      <c r="C23" s="174"/>
      <c r="D23" s="174"/>
      <c r="E23" s="177"/>
      <c r="F23" s="178"/>
      <c r="G23" s="179"/>
      <c r="H23" s="180"/>
      <c r="I23" s="181"/>
      <c r="J23" s="182"/>
      <c r="K23" s="182"/>
      <c r="L23" s="182"/>
      <c r="M23" s="182"/>
      <c r="N23" s="182"/>
      <c r="O23" s="182"/>
      <c r="P23" s="182"/>
      <c r="Q23" s="183"/>
      <c r="R23" s="184"/>
      <c r="S23" s="181"/>
      <c r="T23" s="182"/>
      <c r="U23" s="182"/>
      <c r="V23" s="182"/>
      <c r="W23" s="182"/>
      <c r="X23" s="183"/>
      <c r="Y23" s="109"/>
      <c r="Z23" s="186"/>
      <c r="AA23" s="174"/>
      <c r="AB23" s="174"/>
      <c r="AC23" s="176"/>
      <c r="AD23" s="176"/>
      <c r="AE23" s="185"/>
    </row>
    <row r="24" spans="1:31" ht="58.15" customHeight="1" x14ac:dyDescent="0.25">
      <c r="A24" s="175"/>
      <c r="B24" s="176"/>
      <c r="C24" s="174"/>
      <c r="D24" s="174"/>
      <c r="E24" s="177"/>
      <c r="F24" s="178"/>
      <c r="G24" s="179"/>
      <c r="H24" s="180"/>
      <c r="I24" s="181"/>
      <c r="J24" s="182"/>
      <c r="K24" s="182"/>
      <c r="L24" s="182"/>
      <c r="M24" s="182"/>
      <c r="N24" s="182"/>
      <c r="O24" s="182"/>
      <c r="P24" s="182"/>
      <c r="Q24" s="183"/>
      <c r="R24" s="184"/>
      <c r="S24" s="181"/>
      <c r="T24" s="182"/>
      <c r="U24" s="182"/>
      <c r="V24" s="182"/>
      <c r="W24" s="182"/>
      <c r="X24" s="183"/>
      <c r="Y24" s="109"/>
      <c r="Z24" s="176"/>
      <c r="AA24" s="174"/>
      <c r="AB24" s="174"/>
      <c r="AC24" s="176"/>
      <c r="AD24" s="176"/>
      <c r="AE24" s="185"/>
    </row>
    <row r="25" spans="1:31" ht="58.15" customHeight="1" thickBot="1" x14ac:dyDescent="0.3">
      <c r="A25" s="187"/>
      <c r="B25" s="188"/>
      <c r="C25" s="189"/>
      <c r="D25" s="189"/>
      <c r="E25" s="190"/>
      <c r="F25" s="191"/>
      <c r="G25" s="192"/>
      <c r="H25" s="193"/>
      <c r="I25" s="194"/>
      <c r="J25" s="195"/>
      <c r="K25" s="195"/>
      <c r="L25" s="195"/>
      <c r="M25" s="195"/>
      <c r="N25" s="195"/>
      <c r="O25" s="195"/>
      <c r="P25" s="195"/>
      <c r="Q25" s="196"/>
      <c r="R25" s="197"/>
      <c r="S25" s="194"/>
      <c r="T25" s="195"/>
      <c r="U25" s="195"/>
      <c r="V25" s="195"/>
      <c r="W25" s="195"/>
      <c r="X25" s="196"/>
      <c r="Y25" s="198"/>
      <c r="Z25" s="188"/>
      <c r="AA25" s="189"/>
      <c r="AB25" s="189"/>
      <c r="AC25" s="188"/>
      <c r="AD25" s="188"/>
      <c r="AE25" s="199"/>
    </row>
    <row r="26" spans="1:31" ht="28.5" customHeight="1" thickBot="1" x14ac:dyDescent="0.3">
      <c r="A26" s="249" t="s">
        <v>167</v>
      </c>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row>
    <row r="27" spans="1:31" ht="16.899999999999999" customHeight="1" x14ac:dyDescent="0.25">
      <c r="A27" s="298" t="s">
        <v>235</v>
      </c>
      <c r="B27" s="296"/>
      <c r="C27" s="296"/>
      <c r="D27" s="296" t="s">
        <v>239</v>
      </c>
      <c r="E27" s="296"/>
      <c r="F27" s="296"/>
      <c r="G27" s="296"/>
      <c r="H27" s="296"/>
      <c r="I27" s="296"/>
      <c r="J27" s="296"/>
      <c r="K27" s="296"/>
      <c r="L27" s="296"/>
      <c r="M27" s="296" t="s">
        <v>243</v>
      </c>
      <c r="N27" s="296"/>
      <c r="O27" s="296"/>
      <c r="P27" s="296"/>
      <c r="Q27" s="296"/>
      <c r="R27" s="296"/>
      <c r="S27" s="296"/>
      <c r="T27" s="296"/>
      <c r="U27" s="296"/>
      <c r="V27" s="296"/>
      <c r="W27" s="296"/>
      <c r="X27" s="296" t="s">
        <v>247</v>
      </c>
      <c r="Y27" s="296"/>
      <c r="Z27" s="296"/>
      <c r="AA27" s="296"/>
      <c r="AB27" s="296"/>
      <c r="AC27" s="296" t="s">
        <v>251</v>
      </c>
      <c r="AD27" s="296"/>
      <c r="AE27" s="300"/>
    </row>
    <row r="28" spans="1:31" ht="16.899999999999999" customHeight="1" x14ac:dyDescent="0.25">
      <c r="A28" s="299" t="s">
        <v>236</v>
      </c>
      <c r="B28" s="297"/>
      <c r="C28" s="297"/>
      <c r="D28" s="297" t="s">
        <v>240</v>
      </c>
      <c r="E28" s="297"/>
      <c r="F28" s="297"/>
      <c r="G28" s="297"/>
      <c r="H28" s="297"/>
      <c r="I28" s="297"/>
      <c r="J28" s="297"/>
      <c r="K28" s="297"/>
      <c r="L28" s="297"/>
      <c r="M28" s="297" t="s">
        <v>244</v>
      </c>
      <c r="N28" s="297"/>
      <c r="O28" s="297"/>
      <c r="P28" s="297"/>
      <c r="Q28" s="297"/>
      <c r="R28" s="297"/>
      <c r="S28" s="297"/>
      <c r="T28" s="297"/>
      <c r="U28" s="297"/>
      <c r="V28" s="297"/>
      <c r="W28" s="297"/>
      <c r="X28" s="297" t="s">
        <v>248</v>
      </c>
      <c r="Y28" s="297"/>
      <c r="Z28" s="297"/>
      <c r="AA28" s="297"/>
      <c r="AB28" s="297"/>
      <c r="AC28" s="297" t="s">
        <v>252</v>
      </c>
      <c r="AD28" s="297"/>
      <c r="AE28" s="301"/>
    </row>
    <row r="29" spans="1:31" ht="16.899999999999999" customHeight="1" x14ac:dyDescent="0.25">
      <c r="A29" s="299" t="s">
        <v>237</v>
      </c>
      <c r="B29" s="297"/>
      <c r="C29" s="297"/>
      <c r="D29" s="297" t="s">
        <v>241</v>
      </c>
      <c r="E29" s="297"/>
      <c r="F29" s="297"/>
      <c r="G29" s="297"/>
      <c r="H29" s="297"/>
      <c r="I29" s="297"/>
      <c r="J29" s="297"/>
      <c r="K29" s="297"/>
      <c r="L29" s="297"/>
      <c r="M29" s="297" t="s">
        <v>245</v>
      </c>
      <c r="N29" s="297"/>
      <c r="O29" s="297"/>
      <c r="P29" s="297"/>
      <c r="Q29" s="297"/>
      <c r="R29" s="297"/>
      <c r="S29" s="297"/>
      <c r="T29" s="297"/>
      <c r="U29" s="297"/>
      <c r="V29" s="297"/>
      <c r="W29" s="297"/>
      <c r="X29" s="297" t="s">
        <v>249</v>
      </c>
      <c r="Y29" s="297"/>
      <c r="Z29" s="297"/>
      <c r="AA29" s="297"/>
      <c r="AB29" s="297"/>
      <c r="AC29" s="297" t="s">
        <v>253</v>
      </c>
      <c r="AD29" s="297"/>
      <c r="AE29" s="301"/>
    </row>
    <row r="30" spans="1:31" ht="16.899999999999999" customHeight="1" thickBot="1" x14ac:dyDescent="0.3">
      <c r="A30" s="266" t="s">
        <v>238</v>
      </c>
      <c r="B30" s="267"/>
      <c r="C30" s="267"/>
      <c r="D30" s="267" t="s">
        <v>242</v>
      </c>
      <c r="E30" s="267"/>
      <c r="F30" s="267"/>
      <c r="G30" s="267"/>
      <c r="H30" s="267"/>
      <c r="I30" s="267"/>
      <c r="J30" s="267"/>
      <c r="K30" s="267"/>
      <c r="L30" s="267"/>
      <c r="M30" s="267" t="s">
        <v>246</v>
      </c>
      <c r="N30" s="267"/>
      <c r="O30" s="267"/>
      <c r="P30" s="267"/>
      <c r="Q30" s="267"/>
      <c r="R30" s="267"/>
      <c r="S30" s="267"/>
      <c r="T30" s="267"/>
      <c r="U30" s="267"/>
      <c r="V30" s="267"/>
      <c r="W30" s="267"/>
      <c r="X30" s="267" t="s">
        <v>250</v>
      </c>
      <c r="Y30" s="267"/>
      <c r="Z30" s="267"/>
      <c r="AA30" s="267"/>
      <c r="AB30" s="267"/>
      <c r="AC30" s="302" t="s">
        <v>254</v>
      </c>
      <c r="AD30" s="303"/>
      <c r="AE30" s="203" t="s">
        <v>255</v>
      </c>
    </row>
    <row r="31" spans="1:31" ht="28.5" customHeight="1" x14ac:dyDescent="0.25"/>
    <row r="32" spans="1:31" ht="28.5" customHeight="1" x14ac:dyDescent="0.25"/>
    <row r="33" ht="28.5" customHeight="1" x14ac:dyDescent="0.25"/>
    <row r="34" ht="28.5" customHeight="1" x14ac:dyDescent="0.25"/>
    <row r="35" ht="28.5" customHeight="1" x14ac:dyDescent="0.25"/>
    <row r="36" ht="28.5" customHeight="1" x14ac:dyDescent="0.25"/>
    <row r="37" ht="28.5" customHeight="1" x14ac:dyDescent="0.25"/>
    <row r="38" ht="28.5" customHeight="1" x14ac:dyDescent="0.25"/>
  </sheetData>
  <sheetProtection insertRows="0" insertHyperlinks="0" autoFilter="0"/>
  <autoFilter ref="A11:AE25" xr:uid="{00000000-0009-0000-0000-000000000000}"/>
  <mergeCells count="46">
    <mergeCell ref="AC27:AE27"/>
    <mergeCell ref="AC28:AE28"/>
    <mergeCell ref="AC29:AE29"/>
    <mergeCell ref="AC30:AD30"/>
    <mergeCell ref="M27:W27"/>
    <mergeCell ref="M28:W28"/>
    <mergeCell ref="M29:W29"/>
    <mergeCell ref="M30:W30"/>
    <mergeCell ref="X27:AB27"/>
    <mergeCell ref="X28:AB28"/>
    <mergeCell ref="X29:AB29"/>
    <mergeCell ref="X30:AB30"/>
    <mergeCell ref="D27:L27"/>
    <mergeCell ref="D28:L28"/>
    <mergeCell ref="D29:L29"/>
    <mergeCell ref="A27:C27"/>
    <mergeCell ref="A28:C28"/>
    <mergeCell ref="A29:C29"/>
    <mergeCell ref="A30:C30"/>
    <mergeCell ref="D30:L30"/>
    <mergeCell ref="AE1:AE2"/>
    <mergeCell ref="AE3:AE4"/>
    <mergeCell ref="A1:A6"/>
    <mergeCell ref="B1:AD2"/>
    <mergeCell ref="B3:AD4"/>
    <mergeCell ref="B5:AD6"/>
    <mergeCell ref="A10:A11"/>
    <mergeCell ref="B10:B11"/>
    <mergeCell ref="C10:C11"/>
    <mergeCell ref="E10:E11"/>
    <mergeCell ref="D10:D11"/>
    <mergeCell ref="A7:AE7"/>
    <mergeCell ref="A8:AE8"/>
    <mergeCell ref="A9:AE9"/>
    <mergeCell ref="A26:AE26"/>
    <mergeCell ref="AA10:AA11"/>
    <mergeCell ref="AC10:AC11"/>
    <mergeCell ref="AD10:AD11"/>
    <mergeCell ref="AE10:AE11"/>
    <mergeCell ref="F10:H10"/>
    <mergeCell ref="I10:Q10"/>
    <mergeCell ref="S10:X10"/>
    <mergeCell ref="AB10:AB11"/>
    <mergeCell ref="R10:R11"/>
    <mergeCell ref="Y10:Y11"/>
    <mergeCell ref="Z10:Z11"/>
  </mergeCells>
  <phoneticPr fontId="13" type="noConversion"/>
  <dataValidations count="4">
    <dataValidation type="decimal" allowBlank="1" showInputMessage="1" showErrorMessage="1" error="Por favor, igresar el valor sin puntos y separando los decimales con una coma (,)" promptTitle="Valor de los residuos entregados" prompt="Por favor, igresar el valor sin puntos y separando los decimales con una coma (,)" sqref="Y12:Y25" xr:uid="{F173DF2A-405D-4866-810A-6DBFF5DED5E6}">
      <formula1>0</formula1>
      <formula2>999999.9999</formula2>
    </dataValidation>
    <dataValidation allowBlank="1" showInputMessage="1" showErrorMessage="1" promptTitle="Número de certificado" prompt="Por favor insertar el N° del certificado de Disposición Final con HIPERVÍNCULO de este" sqref="AD12:AD25" xr:uid="{28B23CB9-FF85-4F12-83A6-EF60B033FBBA}"/>
    <dataValidation type="whole" allowBlank="1" showInputMessage="1" showErrorMessage="1" errorTitle="Información no válida" error="Por favor, señalar únicamente con una X la presentación de los residuos entregados al gestor autorixado." promptTitle="Presentación del RESPEL - RME" prompt="Por favor, señalar únicamente la cantidad de los residuos entregados por tipos de presentación al gestor autorizado y/o al encargado a nivel interno según corresponda." sqref="S12:X25" xr:uid="{C9E73D81-946F-409A-A067-C5E96CA75385}">
      <formula1>0</formula1>
      <formula2>999999</formula2>
    </dataValidation>
    <dataValidation allowBlank="1" showInputMessage="1" showErrorMessage="1" errorTitle="Acción no válida" error="Por favor, marque con una X la o las características de peligrosidad del residuo" promptTitle="Características de peligrosidad" prompt="Por favor, marque con una X la o las características de peligrosidad del residuo, está información se encuentra en los documentos Plan de Gestión Integral de Residuos Sólidos Peligrosos y de Manejo Especial y el Plan Institucional de Gestión Ambiental." sqref="I12:Q25" xr:uid="{957E50D0-01F7-4AE9-B88F-BD9114D95F8B}"/>
  </dataValidations>
  <printOptions horizontalCentered="1" verticalCentered="1"/>
  <pageMargins left="0.31496062992125984" right="0.31496062992125984" top="0.35433070866141736" bottom="0.35433070866141736" header="0" footer="0"/>
  <pageSetup scale="43" fitToHeight="0" orientation="landscape" r:id="rId1"/>
  <rowBreaks count="1" manualBreakCount="1">
    <brk id="19" max="3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48119B5-AA9D-40D3-BB89-E9E19D56D373}">
          <x14:formula1>
            <xm:f>Desplegables!$B$3:$B$37</xm:f>
          </x14:formula1>
          <xm:sqref>A12:A25</xm:sqref>
        </x14:dataValidation>
        <x14:dataValidation type="list" allowBlank="1" showInputMessage="1" showErrorMessage="1" xr:uid="{D92FC20B-2A64-4F51-B1A6-4EC7AAD65A38}">
          <x14:formula1>
            <xm:f>Desplegables!$G$3:$G$24</xm:f>
          </x14:formula1>
          <xm:sqref>E12:E25</xm:sqref>
        </x14:dataValidation>
        <x14:dataValidation type="list" allowBlank="1" showInputMessage="1" showErrorMessage="1" xr:uid="{690EE675-BBB9-4612-96DE-4A8ACFE85300}">
          <x14:formula1>
            <xm:f>Desplegables!$H$3:$H$10</xm:f>
          </x14:formula1>
          <xm:sqref>AB12:AB25</xm:sqref>
        </x14:dataValidation>
        <x14:dataValidation type="list" allowBlank="1" showInputMessage="1" showErrorMessage="1" xr:uid="{A89F4EBF-4648-4FCE-956A-C48268651D1A}">
          <x14:formula1>
            <xm:f>Desplegables!$D$3:$D$23</xm:f>
          </x14:formula1>
          <xm:sqref>D12:D25</xm:sqref>
        </x14:dataValidation>
        <x14:dataValidation type="list" allowBlank="1" showInputMessage="1" showErrorMessage="1" xr:uid="{25B6C564-EBFD-4BA7-A124-2A6087B657E3}">
          <x14:formula1>
            <xm:f>Desplegables!$F$3:$F$8</xm:f>
          </x14:formula1>
          <xm:sqref>Z12:Z25</xm:sqref>
        </x14:dataValidation>
        <x14:dataValidation type="list" allowBlank="1" showInputMessage="1" showErrorMessage="1" xr:uid="{5CF7B819-3ADF-445D-85CB-D8A4757BA4BE}">
          <x14:formula1>
            <xm:f>Desplegables!$C$3:$C$26</xm:f>
          </x14:formula1>
          <xm:sqref>B12:B25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55"/>
  <sheetViews>
    <sheetView showGridLines="0" view="pageBreakPreview" zoomScale="90" zoomScaleNormal="80" zoomScaleSheetLayoutView="90" workbookViewId="0">
      <pane xSplit="1" ySplit="11" topLeftCell="B12" activePane="bottomRight" state="frozen"/>
      <selection activeCell="B41" sqref="B41"/>
      <selection pane="topRight" activeCell="B41" sqref="B41"/>
      <selection pane="bottomLeft" activeCell="B41" sqref="B41"/>
      <selection pane="bottomRight" activeCell="H1" sqref="H1:H2"/>
    </sheetView>
  </sheetViews>
  <sheetFormatPr baseColWidth="10" defaultColWidth="11.42578125" defaultRowHeight="12.75" x14ac:dyDescent="0.25"/>
  <cols>
    <col min="1" max="1" width="16.7109375" style="15" customWidth="1"/>
    <col min="2" max="2" width="15.7109375" style="15" customWidth="1"/>
    <col min="3" max="3" width="21.7109375" style="15" customWidth="1"/>
    <col min="4" max="4" width="20.7109375" style="15" customWidth="1"/>
    <col min="5" max="5" width="11.7109375" style="98" customWidth="1"/>
    <col min="6" max="6" width="44.28515625" style="15" bestFit="1" customWidth="1"/>
    <col min="7" max="7" width="15.7109375" style="15" customWidth="1"/>
    <col min="8" max="8" width="59" style="15" customWidth="1"/>
    <col min="9" max="9" width="20.140625" style="15" hidden="1" customWidth="1"/>
    <col min="10" max="10" width="11.85546875" style="15" hidden="1" customWidth="1"/>
    <col min="11" max="14" width="11.42578125" style="15" hidden="1" customWidth="1"/>
    <col min="15" max="15" width="9.42578125" style="15" hidden="1" customWidth="1"/>
    <col min="16" max="16" width="11.42578125" style="15" hidden="1" customWidth="1"/>
    <col min="17" max="17" width="11.42578125" style="15" customWidth="1"/>
    <col min="18" max="16384" width="11.42578125" style="15"/>
  </cols>
  <sheetData>
    <row r="1" spans="1:31" s="99" customFormat="1" ht="10.15" customHeight="1" x14ac:dyDescent="0.15">
      <c r="A1" s="268" t="e" vm="1">
        <v>#VALUE!</v>
      </c>
      <c r="B1" s="272"/>
      <c r="C1" s="268" t="s">
        <v>0</v>
      </c>
      <c r="D1" s="271"/>
      <c r="E1" s="271"/>
      <c r="F1" s="271"/>
      <c r="G1" s="272"/>
      <c r="H1" s="363" t="s">
        <v>261</v>
      </c>
      <c r="I1" s="94"/>
      <c r="J1" s="94"/>
      <c r="K1" s="94"/>
      <c r="L1" s="94"/>
      <c r="M1" s="94"/>
      <c r="N1" s="94"/>
      <c r="O1" s="94"/>
      <c r="P1" s="60"/>
      <c r="Q1" s="60"/>
      <c r="R1" s="60"/>
      <c r="S1" s="60"/>
      <c r="T1" s="60"/>
      <c r="U1" s="60"/>
      <c r="V1" s="60"/>
      <c r="W1" s="60"/>
      <c r="X1" s="60"/>
      <c r="Y1" s="60"/>
      <c r="Z1" s="60"/>
      <c r="AA1" s="60"/>
      <c r="AB1" s="60"/>
      <c r="AC1" s="60"/>
      <c r="AD1" s="61"/>
    </row>
    <row r="2" spans="1:31" s="99" customFormat="1" ht="15.6" customHeight="1" thickBot="1" x14ac:dyDescent="0.2">
      <c r="A2" s="269"/>
      <c r="B2" s="319"/>
      <c r="C2" s="270"/>
      <c r="D2" s="273"/>
      <c r="E2" s="273"/>
      <c r="F2" s="273"/>
      <c r="G2" s="274"/>
      <c r="H2" s="364"/>
      <c r="I2" s="95"/>
      <c r="J2" s="95"/>
      <c r="K2" s="95"/>
      <c r="L2" s="95"/>
      <c r="M2" s="95"/>
      <c r="N2" s="95"/>
      <c r="O2" s="95"/>
      <c r="P2" s="89"/>
      <c r="Q2" s="89"/>
      <c r="R2" s="89"/>
      <c r="S2" s="89"/>
      <c r="T2" s="89"/>
      <c r="U2" s="89"/>
      <c r="V2" s="89"/>
      <c r="W2" s="89"/>
      <c r="X2" s="89"/>
      <c r="Y2" s="89"/>
      <c r="Z2" s="89"/>
      <c r="AA2" s="89"/>
      <c r="AB2" s="89"/>
      <c r="AC2" s="89"/>
      <c r="AD2" s="89"/>
    </row>
    <row r="3" spans="1:31" s="99" customFormat="1" ht="10.15" customHeight="1" x14ac:dyDescent="0.15">
      <c r="A3" s="269"/>
      <c r="B3" s="319"/>
      <c r="C3" s="275" t="s">
        <v>162</v>
      </c>
      <c r="D3" s="276"/>
      <c r="E3" s="276"/>
      <c r="F3" s="276"/>
      <c r="G3" s="277"/>
      <c r="H3" s="360" t="s">
        <v>262</v>
      </c>
      <c r="I3" s="90"/>
      <c r="J3" s="90"/>
      <c r="K3" s="90"/>
      <c r="L3" s="90"/>
      <c r="M3" s="90"/>
      <c r="N3" s="90"/>
      <c r="O3" s="90"/>
      <c r="P3" s="90"/>
      <c r="Q3" s="90"/>
      <c r="R3" s="90"/>
      <c r="S3" s="90"/>
      <c r="T3" s="90"/>
      <c r="U3" s="90"/>
      <c r="V3" s="90"/>
      <c r="W3" s="90"/>
      <c r="X3" s="90"/>
      <c r="Y3" s="90"/>
      <c r="Z3" s="90"/>
      <c r="AA3" s="90"/>
      <c r="AB3" s="90"/>
      <c r="AC3" s="90"/>
      <c r="AD3" s="90"/>
    </row>
    <row r="4" spans="1:31" s="99" customFormat="1" ht="10.9" customHeight="1" thickBot="1" x14ac:dyDescent="0.2">
      <c r="A4" s="269"/>
      <c r="B4" s="319"/>
      <c r="C4" s="278"/>
      <c r="D4" s="279"/>
      <c r="E4" s="279"/>
      <c r="F4" s="279"/>
      <c r="G4" s="280"/>
      <c r="H4" s="361"/>
      <c r="I4" s="90"/>
      <c r="J4" s="90"/>
      <c r="K4" s="90"/>
      <c r="L4" s="90"/>
      <c r="M4" s="90"/>
      <c r="N4" s="90"/>
      <c r="O4" s="90"/>
      <c r="P4" s="90"/>
      <c r="Q4" s="90"/>
      <c r="R4" s="90"/>
      <c r="S4" s="90"/>
      <c r="T4" s="90"/>
      <c r="U4" s="90"/>
      <c r="V4" s="90"/>
      <c r="W4" s="90"/>
      <c r="X4" s="90"/>
      <c r="Y4" s="90"/>
      <c r="Z4" s="90"/>
      <c r="AA4" s="90"/>
      <c r="AB4" s="90"/>
      <c r="AC4" s="90"/>
      <c r="AD4" s="90"/>
    </row>
    <row r="5" spans="1:31" s="99" customFormat="1" ht="19.149999999999999" customHeight="1" thickBot="1" x14ac:dyDescent="0.2">
      <c r="A5" s="269"/>
      <c r="B5" s="319"/>
      <c r="C5" s="275" t="s">
        <v>163</v>
      </c>
      <c r="D5" s="276"/>
      <c r="E5" s="276"/>
      <c r="F5" s="276"/>
      <c r="G5" s="277"/>
      <c r="H5" s="362" t="s">
        <v>263</v>
      </c>
      <c r="I5" s="90"/>
      <c r="J5" s="90"/>
      <c r="K5" s="90"/>
      <c r="L5" s="90"/>
      <c r="M5" s="90"/>
      <c r="N5" s="90"/>
      <c r="O5" s="90"/>
      <c r="P5" s="90"/>
      <c r="Q5" s="90"/>
      <c r="R5" s="90"/>
      <c r="S5" s="90"/>
      <c r="T5" s="90"/>
      <c r="U5" s="90"/>
      <c r="V5" s="90"/>
      <c r="W5" s="90"/>
      <c r="X5" s="90"/>
      <c r="Y5" s="90"/>
      <c r="Z5" s="90"/>
      <c r="AA5" s="90"/>
      <c r="AB5" s="90"/>
      <c r="AC5" s="90"/>
      <c r="AD5" s="90"/>
    </row>
    <row r="6" spans="1:31" s="99" customFormat="1" ht="17.45" customHeight="1" thickBot="1" x14ac:dyDescent="0.2">
      <c r="A6" s="270"/>
      <c r="B6" s="274"/>
      <c r="C6" s="278"/>
      <c r="D6" s="279"/>
      <c r="E6" s="279"/>
      <c r="F6" s="279"/>
      <c r="G6" s="280"/>
      <c r="H6" s="362" t="s">
        <v>259</v>
      </c>
      <c r="I6" s="90"/>
      <c r="J6" s="90"/>
      <c r="K6" s="90"/>
      <c r="L6" s="90"/>
      <c r="M6" s="90"/>
      <c r="N6" s="90"/>
      <c r="O6" s="90"/>
      <c r="P6" s="90"/>
      <c r="Q6" s="90"/>
      <c r="R6" s="90"/>
      <c r="S6" s="90"/>
      <c r="T6" s="90"/>
      <c r="U6" s="90"/>
      <c r="V6" s="90"/>
      <c r="W6" s="90"/>
      <c r="X6" s="90"/>
      <c r="Y6" s="90"/>
      <c r="Z6" s="90"/>
      <c r="AA6" s="90"/>
      <c r="AB6" s="90"/>
      <c r="AC6" s="90"/>
      <c r="AD6" s="90"/>
    </row>
    <row r="7" spans="1:31" s="5" customFormat="1" ht="3.95" customHeight="1" thickBot="1" x14ac:dyDescent="0.3">
      <c r="A7" s="320"/>
      <c r="B7" s="321"/>
      <c r="C7" s="321"/>
      <c r="D7" s="321"/>
      <c r="E7" s="321"/>
      <c r="F7" s="321"/>
      <c r="G7" s="321"/>
      <c r="H7" s="322"/>
      <c r="I7" s="91"/>
      <c r="J7" s="91"/>
      <c r="K7" s="91"/>
      <c r="L7" s="91"/>
      <c r="M7" s="91"/>
      <c r="N7" s="91"/>
      <c r="O7" s="91"/>
      <c r="P7" s="91"/>
      <c r="Q7" s="91"/>
      <c r="R7" s="91"/>
      <c r="S7" s="91"/>
      <c r="T7" s="91"/>
      <c r="U7" s="91"/>
      <c r="V7" s="91"/>
      <c r="W7" s="91"/>
      <c r="X7" s="91"/>
      <c r="Y7" s="91"/>
      <c r="Z7" s="91"/>
      <c r="AA7" s="91"/>
      <c r="AB7" s="91"/>
      <c r="AC7" s="91"/>
      <c r="AD7" s="91"/>
      <c r="AE7" s="91"/>
    </row>
    <row r="8" spans="1:31" s="5" customFormat="1" ht="19.899999999999999" customHeight="1" thickBot="1" x14ac:dyDescent="0.3">
      <c r="A8" s="316" t="s">
        <v>165</v>
      </c>
      <c r="B8" s="317"/>
      <c r="C8" s="317"/>
      <c r="D8" s="317"/>
      <c r="E8" s="317"/>
      <c r="F8" s="317"/>
      <c r="G8" s="317"/>
      <c r="H8" s="318"/>
      <c r="I8" s="96"/>
      <c r="J8" s="96"/>
      <c r="K8" s="96"/>
      <c r="L8" s="96"/>
      <c r="M8" s="96"/>
      <c r="N8" s="96"/>
      <c r="O8" s="96"/>
      <c r="P8" s="92"/>
      <c r="Q8" s="92"/>
      <c r="R8" s="92"/>
      <c r="S8" s="92"/>
      <c r="T8" s="92"/>
      <c r="U8" s="92"/>
      <c r="V8" s="92"/>
      <c r="W8" s="92"/>
      <c r="X8" s="92"/>
      <c r="Y8" s="92"/>
      <c r="Z8" s="92"/>
      <c r="AA8" s="92"/>
      <c r="AB8" s="92"/>
      <c r="AC8" s="92"/>
      <c r="AD8" s="92"/>
      <c r="AE8" s="92"/>
    </row>
    <row r="9" spans="1:31" s="5" customFormat="1" ht="101.45" customHeight="1" thickBot="1" x14ac:dyDescent="0.3">
      <c r="A9" s="293" t="s">
        <v>233</v>
      </c>
      <c r="B9" s="294"/>
      <c r="C9" s="294"/>
      <c r="D9" s="294"/>
      <c r="E9" s="294"/>
      <c r="F9" s="294"/>
      <c r="G9" s="294"/>
      <c r="H9" s="295"/>
      <c r="I9" s="97"/>
      <c r="J9" s="97"/>
      <c r="K9" s="97"/>
      <c r="L9" s="97"/>
      <c r="M9" s="97"/>
      <c r="N9" s="97"/>
      <c r="O9" s="97"/>
      <c r="P9" s="93"/>
      <c r="Q9" s="93"/>
      <c r="R9" s="93"/>
      <c r="S9" s="93"/>
      <c r="T9" s="93"/>
      <c r="U9" s="93"/>
      <c r="V9" s="93"/>
      <c r="W9" s="93"/>
      <c r="X9" s="93"/>
      <c r="Y9" s="93"/>
      <c r="Z9" s="93"/>
      <c r="AA9" s="93"/>
      <c r="AB9" s="93"/>
      <c r="AC9" s="93"/>
      <c r="AD9" s="93"/>
      <c r="AE9" s="93"/>
    </row>
    <row r="10" spans="1:31" ht="3.95" customHeight="1" thickBot="1" x14ac:dyDescent="0.3">
      <c r="A10" s="304"/>
      <c r="B10" s="305"/>
      <c r="C10" s="305"/>
      <c r="D10" s="305"/>
      <c r="E10" s="305"/>
      <c r="F10" s="305"/>
      <c r="G10" s="305"/>
      <c r="H10" s="306"/>
    </row>
    <row r="11" spans="1:31" ht="29.25" customHeight="1" thickBot="1" x14ac:dyDescent="0.3">
      <c r="A11" s="204" t="s">
        <v>22</v>
      </c>
      <c r="B11" s="205" t="s">
        <v>5</v>
      </c>
      <c r="C11" s="205" t="s">
        <v>1</v>
      </c>
      <c r="D11" s="205" t="s">
        <v>2</v>
      </c>
      <c r="E11" s="205" t="s">
        <v>4</v>
      </c>
      <c r="F11" s="205" t="s">
        <v>6</v>
      </c>
      <c r="G11" s="205" t="s">
        <v>234</v>
      </c>
      <c r="H11" s="206" t="s">
        <v>8</v>
      </c>
    </row>
    <row r="12" spans="1:31" ht="15" customHeight="1" thickBot="1" x14ac:dyDescent="0.3">
      <c r="A12" s="307" t="s">
        <v>23</v>
      </c>
      <c r="B12" s="106"/>
      <c r="C12" s="107"/>
      <c r="D12" s="108"/>
      <c r="E12" s="109"/>
      <c r="F12" s="108"/>
      <c r="G12" s="108"/>
      <c r="H12" s="110"/>
    </row>
    <row r="13" spans="1:31" ht="15" customHeight="1" x14ac:dyDescent="0.25">
      <c r="A13" s="308"/>
      <c r="B13" s="111"/>
      <c r="C13" s="112"/>
      <c r="D13" s="113"/>
      <c r="E13" s="114"/>
      <c r="F13" s="113"/>
      <c r="G13" s="113"/>
      <c r="H13" s="115"/>
      <c r="I13" s="34" t="s">
        <v>157</v>
      </c>
      <c r="J13" s="31" t="s">
        <v>158</v>
      </c>
    </row>
    <row r="14" spans="1:31" ht="15" customHeight="1" x14ac:dyDescent="0.25">
      <c r="A14" s="308"/>
      <c r="B14" s="111"/>
      <c r="C14" s="112"/>
      <c r="D14" s="113"/>
      <c r="E14" s="114"/>
      <c r="F14" s="113"/>
      <c r="G14" s="113"/>
      <c r="H14" s="115"/>
      <c r="I14" s="35">
        <f>D12</f>
        <v>0</v>
      </c>
      <c r="J14" s="32">
        <f>SUMIFS($E$12:$E$23,$D$12:$D$23,I14)</f>
        <v>0</v>
      </c>
    </row>
    <row r="15" spans="1:31" ht="15" customHeight="1" x14ac:dyDescent="0.25">
      <c r="A15" s="308"/>
      <c r="B15" s="111"/>
      <c r="C15" s="112"/>
      <c r="D15" s="113"/>
      <c r="E15" s="114"/>
      <c r="F15" s="113"/>
      <c r="G15" s="113"/>
      <c r="H15" s="115"/>
      <c r="I15" s="35">
        <f>D13</f>
        <v>0</v>
      </c>
      <c r="J15" s="32">
        <f>SUMIFS($E$12:$E$23,$D$12:$D$23,I15)</f>
        <v>0</v>
      </c>
    </row>
    <row r="16" spans="1:31" ht="15" customHeight="1" x14ac:dyDescent="0.25">
      <c r="A16" s="308"/>
      <c r="B16" s="111"/>
      <c r="C16" s="112"/>
      <c r="D16" s="113"/>
      <c r="E16" s="114"/>
      <c r="F16" s="113"/>
      <c r="G16" s="113"/>
      <c r="H16" s="115"/>
      <c r="I16" s="35">
        <f>D14</f>
        <v>0</v>
      </c>
      <c r="J16" s="32">
        <f>SUMIFS($E$12:$E$23,$D$12:$D$23,I16)</f>
        <v>0</v>
      </c>
    </row>
    <row r="17" spans="1:10" ht="15" customHeight="1" x14ac:dyDescent="0.25">
      <c r="A17" s="308"/>
      <c r="B17" s="111"/>
      <c r="C17" s="112"/>
      <c r="D17" s="113"/>
      <c r="E17" s="114"/>
      <c r="F17" s="113"/>
      <c r="G17" s="113"/>
      <c r="H17" s="115"/>
      <c r="I17" s="35">
        <f>D15</f>
        <v>0</v>
      </c>
      <c r="J17" s="32">
        <f>SUMIFS($E$12:$E$23,$D$12:$D$23,I17)</f>
        <v>0</v>
      </c>
    </row>
    <row r="18" spans="1:10" ht="15" customHeight="1" thickBot="1" x14ac:dyDescent="0.3">
      <c r="A18" s="308"/>
      <c r="B18" s="111"/>
      <c r="C18" s="112"/>
      <c r="D18" s="113"/>
      <c r="E18" s="114"/>
      <c r="F18" s="113"/>
      <c r="G18" s="113"/>
      <c r="H18" s="115"/>
      <c r="I18" s="36">
        <f>D16</f>
        <v>0</v>
      </c>
      <c r="J18" s="33">
        <f>SUMIFS($E$12:$E$23,$D$12:$D$23,I18)</f>
        <v>0</v>
      </c>
    </row>
    <row r="19" spans="1:10" ht="15" customHeight="1" x14ac:dyDescent="0.25">
      <c r="A19" s="308"/>
      <c r="B19" s="111"/>
      <c r="C19" s="112"/>
      <c r="D19" s="113"/>
      <c r="E19" s="114"/>
      <c r="F19" s="113"/>
      <c r="G19" s="113"/>
      <c r="H19" s="115"/>
    </row>
    <row r="20" spans="1:10" ht="15" customHeight="1" x14ac:dyDescent="0.25">
      <c r="A20" s="308"/>
      <c r="B20" s="111"/>
      <c r="C20" s="112"/>
      <c r="D20" s="113"/>
      <c r="E20" s="114"/>
      <c r="F20" s="113"/>
      <c r="G20" s="113"/>
      <c r="H20" s="115"/>
    </row>
    <row r="21" spans="1:10" ht="15" customHeight="1" x14ac:dyDescent="0.25">
      <c r="A21" s="308"/>
      <c r="B21" s="111"/>
      <c r="C21" s="112"/>
      <c r="D21" s="113"/>
      <c r="E21" s="114"/>
      <c r="F21" s="113"/>
      <c r="G21" s="113"/>
      <c r="H21" s="115"/>
    </row>
    <row r="22" spans="1:10" ht="15" customHeight="1" x14ac:dyDescent="0.25">
      <c r="A22" s="308"/>
      <c r="B22" s="111"/>
      <c r="C22" s="112"/>
      <c r="D22" s="113"/>
      <c r="E22" s="114"/>
      <c r="F22" s="113"/>
      <c r="G22" s="113"/>
      <c r="H22" s="115"/>
    </row>
    <row r="23" spans="1:10" ht="15" customHeight="1" thickBot="1" x14ac:dyDescent="0.3">
      <c r="A23" s="309"/>
      <c r="B23" s="116"/>
      <c r="C23" s="117"/>
      <c r="D23" s="118"/>
      <c r="E23" s="119"/>
      <c r="F23" s="118"/>
      <c r="G23" s="118"/>
      <c r="H23" s="120"/>
    </row>
    <row r="24" spans="1:10" ht="15" customHeight="1" x14ac:dyDescent="0.25">
      <c r="A24" s="310" t="s">
        <v>24</v>
      </c>
      <c r="B24" s="121"/>
      <c r="C24" s="122"/>
      <c r="D24" s="123"/>
      <c r="E24" s="124"/>
      <c r="F24" s="123"/>
      <c r="G24" s="123"/>
      <c r="H24" s="125"/>
      <c r="I24" s="34" t="s">
        <v>157</v>
      </c>
      <c r="J24" s="31" t="s">
        <v>158</v>
      </c>
    </row>
    <row r="25" spans="1:10" ht="15" customHeight="1" x14ac:dyDescent="0.25">
      <c r="A25" s="311"/>
      <c r="B25" s="126"/>
      <c r="C25" s="127"/>
      <c r="D25" s="128"/>
      <c r="E25" s="129"/>
      <c r="F25" s="128"/>
      <c r="G25" s="128"/>
      <c r="H25" s="130"/>
      <c r="I25" s="100">
        <f>D24</f>
        <v>0</v>
      </c>
      <c r="J25" s="9">
        <f>SUMIFS($E$24:$E$35,$D$24:$D$35,I25)</f>
        <v>0</v>
      </c>
    </row>
    <row r="26" spans="1:10" ht="15" customHeight="1" x14ac:dyDescent="0.25">
      <c r="A26" s="311"/>
      <c r="B26" s="126"/>
      <c r="C26" s="127"/>
      <c r="D26" s="128"/>
      <c r="E26" s="129"/>
      <c r="F26" s="128"/>
      <c r="G26" s="128"/>
      <c r="H26" s="130"/>
      <c r="I26" s="35">
        <f>D25</f>
        <v>0</v>
      </c>
      <c r="J26" s="9">
        <f>SUMIFS($E$24:$E$35,$D$24:$D$35,I26)</f>
        <v>0</v>
      </c>
    </row>
    <row r="27" spans="1:10" ht="15" customHeight="1" x14ac:dyDescent="0.25">
      <c r="A27" s="311"/>
      <c r="B27" s="126"/>
      <c r="C27" s="127"/>
      <c r="D27" s="128"/>
      <c r="E27" s="129"/>
      <c r="F27" s="128"/>
      <c r="G27" s="128"/>
      <c r="H27" s="130"/>
      <c r="I27" s="35">
        <f>D26</f>
        <v>0</v>
      </c>
      <c r="J27" s="9">
        <f>SUMIFS($E$24:$E$35,$D$24:$D$35,I27)</f>
        <v>0</v>
      </c>
    </row>
    <row r="28" spans="1:10" ht="15" customHeight="1" x14ac:dyDescent="0.25">
      <c r="A28" s="311"/>
      <c r="B28" s="126"/>
      <c r="C28" s="127"/>
      <c r="D28" s="128"/>
      <c r="E28" s="129"/>
      <c r="F28" s="128"/>
      <c r="G28" s="128"/>
      <c r="H28" s="130"/>
      <c r="I28" s="35">
        <f>D27</f>
        <v>0</v>
      </c>
      <c r="J28" s="9">
        <f>SUMIFS($E$24:$E$35,$D$24:$D$35,I28)</f>
        <v>0</v>
      </c>
    </row>
    <row r="29" spans="1:10" ht="15" customHeight="1" thickBot="1" x14ac:dyDescent="0.3">
      <c r="A29" s="311"/>
      <c r="B29" s="126"/>
      <c r="C29" s="127"/>
      <c r="D29" s="128"/>
      <c r="E29" s="129"/>
      <c r="F29" s="128"/>
      <c r="G29" s="128"/>
      <c r="H29" s="130"/>
      <c r="I29" s="36">
        <f>D28</f>
        <v>0</v>
      </c>
      <c r="J29" s="101">
        <f>SUMIFS($E$24:$E$35,$D$24:$D$35,I29)</f>
        <v>0</v>
      </c>
    </row>
    <row r="30" spans="1:10" ht="15" customHeight="1" x14ac:dyDescent="0.25">
      <c r="A30" s="311"/>
      <c r="B30" s="126"/>
      <c r="C30" s="127"/>
      <c r="D30" s="128"/>
      <c r="E30" s="129"/>
      <c r="F30" s="128"/>
      <c r="G30" s="128"/>
      <c r="H30" s="130"/>
      <c r="I30" s="30"/>
    </row>
    <row r="31" spans="1:10" ht="15" customHeight="1" x14ac:dyDescent="0.25">
      <c r="A31" s="311"/>
      <c r="B31" s="126"/>
      <c r="C31" s="127"/>
      <c r="D31" s="128"/>
      <c r="E31" s="129"/>
      <c r="F31" s="128"/>
      <c r="G31" s="128"/>
      <c r="H31" s="130"/>
      <c r="I31" s="30"/>
    </row>
    <row r="32" spans="1:10" ht="15" customHeight="1" x14ac:dyDescent="0.25">
      <c r="A32" s="311"/>
      <c r="B32" s="126"/>
      <c r="C32" s="127"/>
      <c r="D32" s="128"/>
      <c r="E32" s="129"/>
      <c r="F32" s="128"/>
      <c r="G32" s="128"/>
      <c r="H32" s="130"/>
      <c r="I32" s="30"/>
      <c r="J32" s="30"/>
    </row>
    <row r="33" spans="1:10" ht="15" customHeight="1" x14ac:dyDescent="0.25">
      <c r="A33" s="311"/>
      <c r="B33" s="126"/>
      <c r="C33" s="127"/>
      <c r="D33" s="128"/>
      <c r="E33" s="129"/>
      <c r="F33" s="128"/>
      <c r="G33" s="128"/>
      <c r="H33" s="130"/>
    </row>
    <row r="34" spans="1:10" ht="15" customHeight="1" x14ac:dyDescent="0.25">
      <c r="A34" s="311"/>
      <c r="B34" s="126"/>
      <c r="C34" s="127"/>
      <c r="D34" s="128"/>
      <c r="E34" s="129"/>
      <c r="F34" s="128"/>
      <c r="G34" s="128"/>
      <c r="H34" s="130"/>
    </row>
    <row r="35" spans="1:10" ht="15" customHeight="1" thickBot="1" x14ac:dyDescent="0.3">
      <c r="A35" s="312"/>
      <c r="B35" s="131"/>
      <c r="C35" s="132"/>
      <c r="D35" s="133"/>
      <c r="E35" s="134"/>
      <c r="F35" s="133"/>
      <c r="G35" s="133"/>
      <c r="H35" s="135"/>
    </row>
    <row r="36" spans="1:10" ht="15" customHeight="1" x14ac:dyDescent="0.25">
      <c r="A36" s="307" t="s">
        <v>25</v>
      </c>
      <c r="B36" s="136"/>
      <c r="C36" s="137"/>
      <c r="D36" s="138"/>
      <c r="E36" s="139"/>
      <c r="F36" s="138"/>
      <c r="G36" s="138"/>
      <c r="H36" s="110"/>
    </row>
    <row r="37" spans="1:10" ht="15" customHeight="1" x14ac:dyDescent="0.25">
      <c r="A37" s="308"/>
      <c r="B37" s="140"/>
      <c r="C37" s="141"/>
      <c r="D37" s="142"/>
      <c r="E37" s="143"/>
      <c r="F37" s="142"/>
      <c r="G37" s="142"/>
      <c r="H37" s="115"/>
    </row>
    <row r="38" spans="1:10" ht="15" customHeight="1" x14ac:dyDescent="0.25">
      <c r="A38" s="308"/>
      <c r="B38" s="140"/>
      <c r="C38" s="141"/>
      <c r="D38" s="142"/>
      <c r="E38" s="143"/>
      <c r="F38" s="142"/>
      <c r="G38" s="142"/>
      <c r="H38" s="115"/>
    </row>
    <row r="39" spans="1:10" ht="15" customHeight="1" x14ac:dyDescent="0.25">
      <c r="A39" s="308"/>
      <c r="B39" s="140"/>
      <c r="C39" s="141"/>
      <c r="D39" s="142"/>
      <c r="E39" s="143"/>
      <c r="F39" s="142"/>
      <c r="G39" s="142"/>
      <c r="H39" s="115"/>
    </row>
    <row r="40" spans="1:10" ht="15" customHeight="1" x14ac:dyDescent="0.25">
      <c r="A40" s="308"/>
      <c r="B40" s="140"/>
      <c r="C40" s="141"/>
      <c r="D40" s="142"/>
      <c r="E40" s="143"/>
      <c r="F40" s="142"/>
      <c r="G40" s="142"/>
      <c r="H40" s="115"/>
    </row>
    <row r="41" spans="1:10" ht="15" customHeight="1" x14ac:dyDescent="0.25">
      <c r="A41" s="308"/>
      <c r="B41" s="140"/>
      <c r="C41" s="141"/>
      <c r="D41" s="142"/>
      <c r="E41" s="143"/>
      <c r="F41" s="142"/>
      <c r="G41" s="142"/>
      <c r="H41" s="115"/>
    </row>
    <row r="42" spans="1:10" ht="15" customHeight="1" x14ac:dyDescent="0.25">
      <c r="A42" s="308"/>
      <c r="B42" s="140"/>
      <c r="C42" s="141"/>
      <c r="D42" s="142"/>
      <c r="E42" s="143"/>
      <c r="F42" s="142"/>
      <c r="G42" s="142"/>
      <c r="H42" s="115"/>
    </row>
    <row r="43" spans="1:10" ht="15" customHeight="1" x14ac:dyDescent="0.25">
      <c r="A43" s="308"/>
      <c r="B43" s="140"/>
      <c r="C43" s="141"/>
      <c r="D43" s="142"/>
      <c r="E43" s="143"/>
      <c r="F43" s="142"/>
      <c r="G43" s="142"/>
      <c r="H43" s="115"/>
    </row>
    <row r="44" spans="1:10" ht="15" customHeight="1" x14ac:dyDescent="0.25">
      <c r="A44" s="308"/>
      <c r="B44" s="140"/>
      <c r="C44" s="141"/>
      <c r="D44" s="142"/>
      <c r="E44" s="143"/>
      <c r="F44" s="142"/>
      <c r="G44" s="142"/>
      <c r="H44" s="115"/>
    </row>
    <row r="45" spans="1:10" ht="15" customHeight="1" x14ac:dyDescent="0.25">
      <c r="A45" s="308"/>
      <c r="B45" s="140"/>
      <c r="C45" s="141"/>
      <c r="D45" s="142"/>
      <c r="E45" s="143"/>
      <c r="F45" s="142"/>
      <c r="G45" s="142"/>
      <c r="H45" s="115"/>
    </row>
    <row r="46" spans="1:10" ht="15" customHeight="1" x14ac:dyDescent="0.25">
      <c r="A46" s="308"/>
      <c r="B46" s="140"/>
      <c r="C46" s="141"/>
      <c r="D46" s="142"/>
      <c r="E46" s="143"/>
      <c r="F46" s="142"/>
      <c r="G46" s="142"/>
      <c r="H46" s="115"/>
    </row>
    <row r="47" spans="1:10" ht="15" customHeight="1" thickBot="1" x14ac:dyDescent="0.3">
      <c r="A47" s="309"/>
      <c r="B47" s="144"/>
      <c r="C47" s="145"/>
      <c r="D47" s="146"/>
      <c r="E47" s="147"/>
      <c r="F47" s="146"/>
      <c r="G47" s="146"/>
      <c r="H47" s="120"/>
    </row>
    <row r="48" spans="1:10" ht="15" customHeight="1" thickBot="1" x14ac:dyDescent="0.3">
      <c r="A48" s="313" t="s">
        <v>30</v>
      </c>
      <c r="B48" s="121"/>
      <c r="C48" s="122"/>
      <c r="D48" s="123"/>
      <c r="E48" s="124"/>
      <c r="F48" s="123"/>
      <c r="G48" s="123"/>
      <c r="H48" s="125"/>
      <c r="I48" s="37" t="s">
        <v>157</v>
      </c>
      <c r="J48" s="38" t="s">
        <v>158</v>
      </c>
    </row>
    <row r="49" spans="1:10" ht="15" customHeight="1" x14ac:dyDescent="0.25">
      <c r="A49" s="314"/>
      <c r="B49" s="126"/>
      <c r="C49" s="127"/>
      <c r="D49" s="128"/>
      <c r="E49" s="129"/>
      <c r="F49" s="128"/>
      <c r="G49" s="128"/>
      <c r="H49" s="130"/>
      <c r="I49" s="102">
        <f>D48</f>
        <v>0</v>
      </c>
      <c r="J49" s="39">
        <f t="shared" ref="J49:J54" si="0">SUMIFS($E$48:$E$59,$D$48:$D$59,I49)</f>
        <v>0</v>
      </c>
    </row>
    <row r="50" spans="1:10" ht="15" customHeight="1" x14ac:dyDescent="0.25">
      <c r="A50" s="314"/>
      <c r="B50" s="126"/>
      <c r="C50" s="127"/>
      <c r="D50" s="128"/>
      <c r="E50" s="129"/>
      <c r="F50" s="128"/>
      <c r="G50" s="128"/>
      <c r="H50" s="130"/>
      <c r="I50" s="35">
        <f>D49</f>
        <v>0</v>
      </c>
      <c r="J50" s="9">
        <f t="shared" si="0"/>
        <v>0</v>
      </c>
    </row>
    <row r="51" spans="1:10" ht="15" customHeight="1" x14ac:dyDescent="0.25">
      <c r="A51" s="314"/>
      <c r="B51" s="126"/>
      <c r="C51" s="127"/>
      <c r="D51" s="128"/>
      <c r="E51" s="129"/>
      <c r="F51" s="128"/>
      <c r="G51" s="128"/>
      <c r="H51" s="130"/>
      <c r="I51" s="35">
        <f t="shared" ref="I51:I54" si="1">D50</f>
        <v>0</v>
      </c>
      <c r="J51" s="9">
        <f t="shared" si="0"/>
        <v>0</v>
      </c>
    </row>
    <row r="52" spans="1:10" ht="15" customHeight="1" x14ac:dyDescent="0.25">
      <c r="A52" s="314"/>
      <c r="B52" s="126"/>
      <c r="C52" s="127"/>
      <c r="D52" s="128"/>
      <c r="E52" s="129"/>
      <c r="F52" s="128"/>
      <c r="G52" s="128"/>
      <c r="H52" s="130"/>
      <c r="I52" s="35">
        <f t="shared" si="1"/>
        <v>0</v>
      </c>
      <c r="J52" s="9">
        <f t="shared" si="0"/>
        <v>0</v>
      </c>
    </row>
    <row r="53" spans="1:10" ht="15" customHeight="1" x14ac:dyDescent="0.25">
      <c r="A53" s="314"/>
      <c r="B53" s="126"/>
      <c r="C53" s="127"/>
      <c r="D53" s="128"/>
      <c r="E53" s="129"/>
      <c r="F53" s="128"/>
      <c r="G53" s="128"/>
      <c r="H53" s="130"/>
      <c r="I53" s="35">
        <f t="shared" si="1"/>
        <v>0</v>
      </c>
      <c r="J53" s="9">
        <f t="shared" si="0"/>
        <v>0</v>
      </c>
    </row>
    <row r="54" spans="1:10" ht="15" customHeight="1" x14ac:dyDescent="0.25">
      <c r="A54" s="314"/>
      <c r="B54" s="126"/>
      <c r="C54" s="127"/>
      <c r="D54" s="128"/>
      <c r="E54" s="129"/>
      <c r="F54" s="128"/>
      <c r="G54" s="128"/>
      <c r="H54" s="130"/>
      <c r="I54" s="35">
        <f t="shared" si="1"/>
        <v>0</v>
      </c>
      <c r="J54" s="9">
        <f t="shared" si="0"/>
        <v>0</v>
      </c>
    </row>
    <row r="55" spans="1:10" ht="15" customHeight="1" x14ac:dyDescent="0.25">
      <c r="A55" s="314"/>
      <c r="B55" s="126"/>
      <c r="C55" s="127"/>
      <c r="D55" s="128"/>
      <c r="E55" s="129"/>
      <c r="F55" s="128"/>
      <c r="G55" s="128"/>
      <c r="H55" s="130"/>
      <c r="I55" s="30"/>
      <c r="J55" s="30"/>
    </row>
    <row r="56" spans="1:10" ht="15" customHeight="1" x14ac:dyDescent="0.25">
      <c r="A56" s="314"/>
      <c r="B56" s="126"/>
      <c r="C56" s="127"/>
      <c r="D56" s="128"/>
      <c r="E56" s="129"/>
      <c r="F56" s="128"/>
      <c r="G56" s="128"/>
      <c r="H56" s="130"/>
      <c r="I56" s="30"/>
      <c r="J56" s="30"/>
    </row>
    <row r="57" spans="1:10" ht="15" customHeight="1" x14ac:dyDescent="0.25">
      <c r="A57" s="314"/>
      <c r="B57" s="126"/>
      <c r="C57" s="127"/>
      <c r="D57" s="128"/>
      <c r="E57" s="129"/>
      <c r="F57" s="128"/>
      <c r="G57" s="128"/>
      <c r="H57" s="130"/>
      <c r="I57" s="30"/>
      <c r="J57" s="30"/>
    </row>
    <row r="58" spans="1:10" ht="15" customHeight="1" x14ac:dyDescent="0.25">
      <c r="A58" s="314"/>
      <c r="B58" s="126"/>
      <c r="C58" s="127"/>
      <c r="D58" s="128"/>
      <c r="E58" s="129"/>
      <c r="F58" s="128"/>
      <c r="G58" s="128"/>
      <c r="H58" s="130"/>
      <c r="I58" s="30"/>
      <c r="J58" s="30"/>
    </row>
    <row r="59" spans="1:10" ht="15" customHeight="1" thickBot="1" x14ac:dyDescent="0.3">
      <c r="A59" s="315"/>
      <c r="B59" s="131"/>
      <c r="C59" s="132"/>
      <c r="D59" s="133"/>
      <c r="E59" s="134"/>
      <c r="F59" s="133"/>
      <c r="G59" s="133"/>
      <c r="H59" s="135"/>
      <c r="I59" s="30"/>
      <c r="J59" s="30"/>
    </row>
    <row r="60" spans="1:10" ht="15" customHeight="1" x14ac:dyDescent="0.25">
      <c r="A60" s="307" t="s">
        <v>32</v>
      </c>
      <c r="B60" s="136"/>
      <c r="C60" s="137"/>
      <c r="D60" s="138"/>
      <c r="E60" s="139"/>
      <c r="F60" s="138"/>
      <c r="G60" s="138"/>
      <c r="H60" s="110"/>
    </row>
    <row r="61" spans="1:10" ht="15" customHeight="1" x14ac:dyDescent="0.25">
      <c r="A61" s="308"/>
      <c r="B61" s="140"/>
      <c r="C61" s="141"/>
      <c r="D61" s="142"/>
      <c r="E61" s="143"/>
      <c r="F61" s="142"/>
      <c r="G61" s="142"/>
      <c r="H61" s="115"/>
    </row>
    <row r="62" spans="1:10" ht="15" customHeight="1" x14ac:dyDescent="0.25">
      <c r="A62" s="308"/>
      <c r="B62" s="140"/>
      <c r="C62" s="141"/>
      <c r="D62" s="142"/>
      <c r="E62" s="143"/>
      <c r="F62" s="142"/>
      <c r="G62" s="142"/>
      <c r="H62" s="115"/>
    </row>
    <row r="63" spans="1:10" ht="15" customHeight="1" x14ac:dyDescent="0.25">
      <c r="A63" s="308"/>
      <c r="B63" s="140"/>
      <c r="C63" s="141"/>
      <c r="D63" s="142"/>
      <c r="E63" s="143"/>
      <c r="F63" s="142"/>
      <c r="G63" s="142"/>
      <c r="H63" s="115"/>
    </row>
    <row r="64" spans="1:10" ht="15" customHeight="1" x14ac:dyDescent="0.25">
      <c r="A64" s="308"/>
      <c r="B64" s="140"/>
      <c r="C64" s="141"/>
      <c r="D64" s="142"/>
      <c r="E64" s="143"/>
      <c r="F64" s="142"/>
      <c r="G64" s="142"/>
      <c r="H64" s="115"/>
    </row>
    <row r="65" spans="1:10" ht="15" customHeight="1" x14ac:dyDescent="0.25">
      <c r="A65" s="308"/>
      <c r="B65" s="140"/>
      <c r="C65" s="141"/>
      <c r="D65" s="142"/>
      <c r="E65" s="143"/>
      <c r="F65" s="142"/>
      <c r="G65" s="142"/>
      <c r="H65" s="115"/>
    </row>
    <row r="66" spans="1:10" ht="15" customHeight="1" x14ac:dyDescent="0.25">
      <c r="A66" s="308"/>
      <c r="B66" s="140"/>
      <c r="C66" s="141"/>
      <c r="D66" s="142"/>
      <c r="E66" s="143"/>
      <c r="F66" s="142"/>
      <c r="G66" s="142"/>
      <c r="H66" s="115"/>
    </row>
    <row r="67" spans="1:10" ht="15" customHeight="1" x14ac:dyDescent="0.25">
      <c r="A67" s="308"/>
      <c r="B67" s="140"/>
      <c r="C67" s="141"/>
      <c r="D67" s="142"/>
      <c r="E67" s="143"/>
      <c r="F67" s="142"/>
      <c r="G67" s="142"/>
      <c r="H67" s="115"/>
    </row>
    <row r="68" spans="1:10" ht="15" customHeight="1" x14ac:dyDescent="0.25">
      <c r="A68" s="308"/>
      <c r="B68" s="140"/>
      <c r="C68" s="141"/>
      <c r="D68" s="142"/>
      <c r="E68" s="143"/>
      <c r="F68" s="142"/>
      <c r="G68" s="142"/>
      <c r="H68" s="115"/>
    </row>
    <row r="69" spans="1:10" ht="15" customHeight="1" x14ac:dyDescent="0.25">
      <c r="A69" s="308"/>
      <c r="B69" s="140"/>
      <c r="C69" s="141"/>
      <c r="D69" s="142"/>
      <c r="E69" s="143"/>
      <c r="F69" s="142"/>
      <c r="G69" s="142"/>
      <c r="H69" s="115"/>
    </row>
    <row r="70" spans="1:10" ht="15" customHeight="1" x14ac:dyDescent="0.25">
      <c r="A70" s="308"/>
      <c r="B70" s="140"/>
      <c r="C70" s="141"/>
      <c r="D70" s="142"/>
      <c r="E70" s="143"/>
      <c r="F70" s="142"/>
      <c r="G70" s="142"/>
      <c r="H70" s="115"/>
    </row>
    <row r="71" spans="1:10" ht="15" customHeight="1" thickBot="1" x14ac:dyDescent="0.3">
      <c r="A71" s="309"/>
      <c r="B71" s="144"/>
      <c r="C71" s="145"/>
      <c r="D71" s="146"/>
      <c r="E71" s="147"/>
      <c r="F71" s="146"/>
      <c r="G71" s="146"/>
      <c r="H71" s="120"/>
    </row>
    <row r="72" spans="1:10" ht="15" customHeight="1" thickBot="1" x14ac:dyDescent="0.3">
      <c r="A72" s="310" t="s">
        <v>34</v>
      </c>
      <c r="B72" s="121"/>
      <c r="C72" s="122"/>
      <c r="D72" s="123"/>
      <c r="E72" s="124"/>
      <c r="F72" s="123"/>
      <c r="G72" s="123"/>
      <c r="H72" s="148"/>
      <c r="I72" s="37" t="s">
        <v>157</v>
      </c>
      <c r="J72" s="38" t="s">
        <v>158</v>
      </c>
    </row>
    <row r="73" spans="1:10" ht="15" customHeight="1" x14ac:dyDescent="0.25">
      <c r="A73" s="311"/>
      <c r="B73" s="126"/>
      <c r="C73" s="127"/>
      <c r="D73" s="128"/>
      <c r="E73" s="129"/>
      <c r="F73" s="128"/>
      <c r="G73" s="128"/>
      <c r="H73" s="149"/>
      <c r="I73" s="102">
        <f>D72</f>
        <v>0</v>
      </c>
      <c r="J73" s="39">
        <f>SUMIFS($E$72:$E$83,$D$72:$D$83,I73)</f>
        <v>0</v>
      </c>
    </row>
    <row r="74" spans="1:10" ht="15" customHeight="1" x14ac:dyDescent="0.25">
      <c r="A74" s="311"/>
      <c r="B74" s="126"/>
      <c r="C74" s="127"/>
      <c r="D74" s="128"/>
      <c r="E74" s="129"/>
      <c r="F74" s="128"/>
      <c r="G74" s="128"/>
      <c r="H74" s="149"/>
      <c r="I74" s="104"/>
      <c r="J74" s="105"/>
    </row>
    <row r="75" spans="1:10" ht="15" customHeight="1" x14ac:dyDescent="0.25">
      <c r="A75" s="311"/>
      <c r="B75" s="126"/>
      <c r="C75" s="127"/>
      <c r="D75" s="128"/>
      <c r="E75" s="129"/>
      <c r="F75" s="128"/>
      <c r="G75" s="128"/>
      <c r="H75" s="149"/>
      <c r="I75" s="104"/>
      <c r="J75" s="105"/>
    </row>
    <row r="76" spans="1:10" ht="15" customHeight="1" x14ac:dyDescent="0.25">
      <c r="A76" s="311"/>
      <c r="B76" s="126"/>
      <c r="C76" s="127"/>
      <c r="D76" s="128"/>
      <c r="E76" s="129"/>
      <c r="F76" s="128"/>
      <c r="G76" s="128"/>
      <c r="H76" s="149"/>
      <c r="I76" s="104"/>
      <c r="J76" s="105"/>
    </row>
    <row r="77" spans="1:10" ht="15" customHeight="1" x14ac:dyDescent="0.25">
      <c r="A77" s="311"/>
      <c r="B77" s="126"/>
      <c r="C77" s="127"/>
      <c r="D77" s="128"/>
      <c r="E77" s="129"/>
      <c r="F77" s="128"/>
      <c r="G77" s="128"/>
      <c r="H77" s="149"/>
      <c r="I77" s="35">
        <f>D73</f>
        <v>0</v>
      </c>
      <c r="J77" s="9">
        <f>SUMIFS($E$72:$E$83,$D$72:$D$83,I77)</f>
        <v>0</v>
      </c>
    </row>
    <row r="78" spans="1:10" ht="15" customHeight="1" thickBot="1" x14ac:dyDescent="0.3">
      <c r="A78" s="311"/>
      <c r="B78" s="126"/>
      <c r="C78" s="127"/>
      <c r="D78" s="128"/>
      <c r="E78" s="129"/>
      <c r="F78" s="128"/>
      <c r="G78" s="128"/>
      <c r="H78" s="149"/>
      <c r="I78" s="36" t="e">
        <f>#REF!</f>
        <v>#REF!</v>
      </c>
      <c r="J78" s="101">
        <f>SUMIFS($E$72:$E$83,$D$72:$D$83,I78)</f>
        <v>0</v>
      </c>
    </row>
    <row r="79" spans="1:10" ht="15" customHeight="1" x14ac:dyDescent="0.25">
      <c r="A79" s="311"/>
      <c r="B79" s="126"/>
      <c r="C79" s="127"/>
      <c r="D79" s="128"/>
      <c r="E79" s="129"/>
      <c r="F79" s="128"/>
      <c r="G79" s="128"/>
      <c r="H79" s="149"/>
      <c r="I79" s="30"/>
    </row>
    <row r="80" spans="1:10" ht="15" customHeight="1" x14ac:dyDescent="0.25">
      <c r="A80" s="311"/>
      <c r="B80" s="126"/>
      <c r="C80" s="127"/>
      <c r="D80" s="128"/>
      <c r="E80" s="129"/>
      <c r="F80" s="128"/>
      <c r="G80" s="128"/>
      <c r="H80" s="149"/>
    </row>
    <row r="81" spans="1:10" ht="15" customHeight="1" x14ac:dyDescent="0.25">
      <c r="A81" s="311"/>
      <c r="B81" s="126"/>
      <c r="C81" s="127"/>
      <c r="D81" s="128"/>
      <c r="E81" s="129"/>
      <c r="F81" s="150"/>
      <c r="G81" s="150"/>
      <c r="H81" s="149"/>
    </row>
    <row r="82" spans="1:10" ht="15" customHeight="1" x14ac:dyDescent="0.25">
      <c r="A82" s="311"/>
      <c r="B82" s="151"/>
      <c r="C82" s="152"/>
      <c r="D82" s="128"/>
      <c r="E82" s="129"/>
      <c r="F82" s="150"/>
      <c r="G82" s="150"/>
      <c r="H82" s="149"/>
    </row>
    <row r="83" spans="1:10" ht="15" customHeight="1" thickBot="1" x14ac:dyDescent="0.3">
      <c r="A83" s="312"/>
      <c r="B83" s="153"/>
      <c r="C83" s="154"/>
      <c r="D83" s="155"/>
      <c r="E83" s="134"/>
      <c r="F83" s="155"/>
      <c r="G83" s="155"/>
      <c r="H83" s="156"/>
    </row>
    <row r="84" spans="1:10" ht="15" customHeight="1" x14ac:dyDescent="0.25">
      <c r="A84" s="307" t="s">
        <v>35</v>
      </c>
      <c r="B84" s="106"/>
      <c r="C84" s="107"/>
      <c r="D84" s="108"/>
      <c r="E84" s="157"/>
      <c r="F84" s="108"/>
      <c r="G84" s="108"/>
      <c r="H84" s="158"/>
    </row>
    <row r="85" spans="1:10" ht="15" customHeight="1" thickBot="1" x14ac:dyDescent="0.3">
      <c r="A85" s="308"/>
      <c r="B85" s="111"/>
      <c r="C85" s="112"/>
      <c r="D85" s="113"/>
      <c r="E85" s="159"/>
      <c r="F85" s="113"/>
      <c r="G85" s="113"/>
      <c r="H85" s="160"/>
    </row>
    <row r="86" spans="1:10" ht="15" customHeight="1" thickBot="1" x14ac:dyDescent="0.3">
      <c r="A86" s="308"/>
      <c r="B86" s="111"/>
      <c r="C86" s="112"/>
      <c r="D86" s="113"/>
      <c r="E86" s="159"/>
      <c r="F86" s="113"/>
      <c r="G86" s="113"/>
      <c r="H86" s="160"/>
      <c r="I86" s="37" t="s">
        <v>157</v>
      </c>
      <c r="J86" s="38" t="s">
        <v>158</v>
      </c>
    </row>
    <row r="87" spans="1:10" ht="15" customHeight="1" x14ac:dyDescent="0.25">
      <c r="A87" s="308"/>
      <c r="B87" s="111"/>
      <c r="C87" s="112"/>
      <c r="D87" s="113"/>
      <c r="E87" s="159"/>
      <c r="F87" s="113"/>
      <c r="G87" s="113"/>
      <c r="H87" s="160"/>
      <c r="I87" s="102">
        <f>D84</f>
        <v>0</v>
      </c>
      <c r="J87" s="39">
        <f>SUMIFS($E$84:$E$94,$D$84:$D$94,I87)</f>
        <v>0</v>
      </c>
    </row>
    <row r="88" spans="1:10" ht="15" customHeight="1" x14ac:dyDescent="0.25">
      <c r="A88" s="308"/>
      <c r="B88" s="111"/>
      <c r="C88" s="112"/>
      <c r="D88" s="113"/>
      <c r="E88" s="159"/>
      <c r="F88" s="113"/>
      <c r="G88" s="113"/>
      <c r="H88" s="160"/>
      <c r="I88" s="100">
        <f>D85</f>
        <v>0</v>
      </c>
      <c r="J88" s="9">
        <f>SUMIFS($E$84:$E$94,$D$84:$D$94,I88)</f>
        <v>0</v>
      </c>
    </row>
    <row r="89" spans="1:10" ht="15" customHeight="1" x14ac:dyDescent="0.25">
      <c r="A89" s="308"/>
      <c r="B89" s="111"/>
      <c r="C89" s="112"/>
      <c r="D89" s="113"/>
      <c r="E89" s="159"/>
      <c r="F89" s="113"/>
      <c r="G89" s="113"/>
      <c r="H89" s="160"/>
      <c r="I89" s="100">
        <f>D86</f>
        <v>0</v>
      </c>
      <c r="J89" s="9">
        <f>SUMIFS($E$84:$E$94,$D$84:$D$94,I89)</f>
        <v>0</v>
      </c>
    </row>
    <row r="90" spans="1:10" ht="15" customHeight="1" x14ac:dyDescent="0.25">
      <c r="A90" s="308"/>
      <c r="B90" s="111"/>
      <c r="C90" s="112"/>
      <c r="D90" s="113"/>
      <c r="E90" s="159"/>
      <c r="F90" s="113"/>
      <c r="G90" s="113"/>
      <c r="H90" s="160"/>
      <c r="I90" s="100">
        <f>D87</f>
        <v>0</v>
      </c>
      <c r="J90" s="9">
        <f>SUMIFS($E$84:$E$94,$D$84:$D$94,I90)</f>
        <v>0</v>
      </c>
    </row>
    <row r="91" spans="1:10" ht="15" customHeight="1" x14ac:dyDescent="0.25">
      <c r="A91" s="308"/>
      <c r="B91" s="111"/>
      <c r="C91" s="112"/>
      <c r="D91" s="113"/>
      <c r="E91" s="159"/>
      <c r="F91" s="113"/>
      <c r="G91" s="113"/>
      <c r="H91" s="160"/>
      <c r="I91" s="30"/>
    </row>
    <row r="92" spans="1:10" ht="15" customHeight="1" x14ac:dyDescent="0.25">
      <c r="A92" s="308"/>
      <c r="B92" s="111"/>
      <c r="C92" s="112"/>
      <c r="D92" s="113"/>
      <c r="E92" s="159"/>
      <c r="F92" s="113"/>
      <c r="G92" s="113"/>
      <c r="H92" s="160"/>
    </row>
    <row r="93" spans="1:10" ht="15" customHeight="1" x14ac:dyDescent="0.25">
      <c r="A93" s="308"/>
      <c r="B93" s="111"/>
      <c r="C93" s="112"/>
      <c r="D93" s="113"/>
      <c r="E93" s="159"/>
      <c r="F93" s="113"/>
      <c r="G93" s="113"/>
      <c r="H93" s="160"/>
    </row>
    <row r="94" spans="1:10" ht="15" customHeight="1" x14ac:dyDescent="0.25">
      <c r="A94" s="308"/>
      <c r="B94" s="111"/>
      <c r="C94" s="112"/>
      <c r="D94" s="113"/>
      <c r="E94" s="159"/>
      <c r="F94" s="113"/>
      <c r="G94" s="113"/>
      <c r="H94" s="160"/>
    </row>
    <row r="95" spans="1:10" ht="15" customHeight="1" thickBot="1" x14ac:dyDescent="0.3">
      <c r="A95" s="309"/>
      <c r="B95" s="116"/>
      <c r="C95" s="117"/>
      <c r="D95" s="118"/>
      <c r="E95" s="161"/>
      <c r="F95" s="118"/>
      <c r="G95" s="118"/>
      <c r="H95" s="162"/>
    </row>
    <row r="96" spans="1:10" s="103" customFormat="1" ht="15" customHeight="1" thickBot="1" x14ac:dyDescent="0.3">
      <c r="A96" s="310" t="s">
        <v>36</v>
      </c>
      <c r="B96" s="121"/>
      <c r="C96" s="122"/>
      <c r="D96" s="123"/>
      <c r="E96" s="124"/>
      <c r="F96" s="123"/>
      <c r="G96" s="123"/>
      <c r="H96" s="125"/>
      <c r="I96" s="37" t="s">
        <v>157</v>
      </c>
      <c r="J96" s="38" t="s">
        <v>158</v>
      </c>
    </row>
    <row r="97" spans="1:10" s="103" customFormat="1" ht="15" customHeight="1" x14ac:dyDescent="0.25">
      <c r="A97" s="311"/>
      <c r="B97" s="126"/>
      <c r="C97" s="127"/>
      <c r="D97" s="128"/>
      <c r="E97" s="129"/>
      <c r="F97" s="128"/>
      <c r="G97" s="128"/>
      <c r="H97" s="130"/>
      <c r="I97" s="102">
        <f t="shared" ref="I97:I101" si="2">D96</f>
        <v>0</v>
      </c>
      <c r="J97" s="39">
        <f>SUMIFS($E$96:$E$107,$D$96:$D$107,I97)</f>
        <v>0</v>
      </c>
    </row>
    <row r="98" spans="1:10" s="103" customFormat="1" ht="15" customHeight="1" x14ac:dyDescent="0.25">
      <c r="A98" s="311"/>
      <c r="B98" s="126"/>
      <c r="C98" s="127"/>
      <c r="D98" s="128"/>
      <c r="E98" s="129"/>
      <c r="F98" s="128"/>
      <c r="G98" s="128"/>
      <c r="H98" s="130"/>
      <c r="I98" s="35" t="e">
        <f>#REF!</f>
        <v>#REF!</v>
      </c>
      <c r="J98" s="9">
        <f>SUMIFS($E$96:$E$107,$D$96:$D$107,I98)</f>
        <v>0</v>
      </c>
    </row>
    <row r="99" spans="1:10" s="103" customFormat="1" ht="15" customHeight="1" x14ac:dyDescent="0.25">
      <c r="A99" s="311"/>
      <c r="B99" s="126"/>
      <c r="C99" s="127"/>
      <c r="D99" s="128"/>
      <c r="E99" s="129"/>
      <c r="F99" s="128"/>
      <c r="G99" s="128"/>
      <c r="H99" s="130"/>
      <c r="I99" s="35">
        <f t="shared" si="2"/>
        <v>0</v>
      </c>
      <c r="J99" s="9">
        <f>SUMIFS($E$96:$E$107,$D$96:$D$107,I99)</f>
        <v>0</v>
      </c>
    </row>
    <row r="100" spans="1:10" s="103" customFormat="1" ht="15" customHeight="1" x14ac:dyDescent="0.25">
      <c r="A100" s="311"/>
      <c r="B100" s="126"/>
      <c r="C100" s="127"/>
      <c r="D100" s="128"/>
      <c r="E100" s="129"/>
      <c r="F100" s="128"/>
      <c r="G100" s="128"/>
      <c r="H100" s="130"/>
      <c r="I100" s="35">
        <f t="shared" si="2"/>
        <v>0</v>
      </c>
      <c r="J100" s="9">
        <f>SUMIFS($E$96:$E$107,$D$96:$D$107,I100)</f>
        <v>0</v>
      </c>
    </row>
    <row r="101" spans="1:10" s="103" customFormat="1" ht="15" customHeight="1" thickBot="1" x14ac:dyDescent="0.3">
      <c r="A101" s="311"/>
      <c r="B101" s="126"/>
      <c r="C101" s="127"/>
      <c r="D101" s="128"/>
      <c r="E101" s="129"/>
      <c r="F101" s="128"/>
      <c r="G101" s="128"/>
      <c r="H101" s="130"/>
      <c r="I101" s="36">
        <f t="shared" si="2"/>
        <v>0</v>
      </c>
      <c r="J101" s="101">
        <f>SUMIFS($E$96:$E$107,$D$96:$D$107,I101)</f>
        <v>0</v>
      </c>
    </row>
    <row r="102" spans="1:10" s="103" customFormat="1" ht="15" customHeight="1" x14ac:dyDescent="0.25">
      <c r="A102" s="311"/>
      <c r="B102" s="126"/>
      <c r="C102" s="127"/>
      <c r="D102" s="128"/>
      <c r="E102" s="129"/>
      <c r="F102" s="128"/>
      <c r="G102" s="128"/>
      <c r="H102" s="130"/>
    </row>
    <row r="103" spans="1:10" ht="15" customHeight="1" x14ac:dyDescent="0.25">
      <c r="A103" s="311"/>
      <c r="B103" s="151"/>
      <c r="C103" s="152"/>
      <c r="D103" s="150"/>
      <c r="E103" s="163"/>
      <c r="F103" s="150"/>
      <c r="G103" s="150"/>
      <c r="H103" s="149"/>
    </row>
    <row r="104" spans="1:10" ht="15" customHeight="1" x14ac:dyDescent="0.25">
      <c r="A104" s="311"/>
      <c r="B104" s="151"/>
      <c r="C104" s="152"/>
      <c r="D104" s="150"/>
      <c r="E104" s="163"/>
      <c r="F104" s="150"/>
      <c r="G104" s="150"/>
      <c r="H104" s="149"/>
    </row>
    <row r="105" spans="1:10" ht="15" customHeight="1" x14ac:dyDescent="0.25">
      <c r="A105" s="311"/>
      <c r="B105" s="151"/>
      <c r="C105" s="152"/>
      <c r="D105" s="150"/>
      <c r="E105" s="163"/>
      <c r="F105" s="150"/>
      <c r="G105" s="150"/>
      <c r="H105" s="149"/>
    </row>
    <row r="106" spans="1:10" ht="15" customHeight="1" x14ac:dyDescent="0.25">
      <c r="A106" s="311"/>
      <c r="B106" s="151"/>
      <c r="C106" s="152"/>
      <c r="D106" s="150"/>
      <c r="E106" s="163"/>
      <c r="F106" s="150"/>
      <c r="G106" s="150"/>
      <c r="H106" s="149"/>
    </row>
    <row r="107" spans="1:10" ht="15" customHeight="1" thickBot="1" x14ac:dyDescent="0.3">
      <c r="A107" s="312"/>
      <c r="B107" s="153"/>
      <c r="C107" s="154"/>
      <c r="D107" s="155"/>
      <c r="E107" s="164"/>
      <c r="F107" s="155"/>
      <c r="G107" s="155"/>
      <c r="H107" s="156"/>
    </row>
    <row r="108" spans="1:10" ht="15" customHeight="1" thickBot="1" x14ac:dyDescent="0.3">
      <c r="A108" s="307" t="s">
        <v>37</v>
      </c>
      <c r="B108" s="106"/>
      <c r="C108" s="107"/>
      <c r="D108" s="108"/>
      <c r="E108" s="157"/>
      <c r="F108" s="108"/>
      <c r="G108" s="108"/>
      <c r="H108" s="158"/>
      <c r="I108" s="37" t="s">
        <v>157</v>
      </c>
      <c r="J108" s="38" t="s">
        <v>158</v>
      </c>
    </row>
    <row r="109" spans="1:10" ht="15" customHeight="1" x14ac:dyDescent="0.25">
      <c r="A109" s="308"/>
      <c r="B109" s="111"/>
      <c r="C109" s="112"/>
      <c r="D109" s="113"/>
      <c r="E109" s="159"/>
      <c r="F109" s="113"/>
      <c r="G109" s="113"/>
      <c r="H109" s="160"/>
      <c r="I109" s="102">
        <f t="shared" ref="I109:I112" si="3">D108</f>
        <v>0</v>
      </c>
      <c r="J109" s="39">
        <f>SUMIFS($E$108:$E$112,$D$108:$D$112,I109)</f>
        <v>0</v>
      </c>
    </row>
    <row r="110" spans="1:10" ht="15" customHeight="1" x14ac:dyDescent="0.25">
      <c r="A110" s="308"/>
      <c r="B110" s="111"/>
      <c r="C110" s="112"/>
      <c r="D110" s="113"/>
      <c r="E110" s="159"/>
      <c r="F110" s="113"/>
      <c r="G110" s="113"/>
      <c r="H110" s="160"/>
      <c r="I110" s="35">
        <f t="shared" si="3"/>
        <v>0</v>
      </c>
      <c r="J110" s="9">
        <f>SUMIFS($E$108:$E$112,$D$108:$D$112,I110)</f>
        <v>0</v>
      </c>
    </row>
    <row r="111" spans="1:10" ht="15" customHeight="1" x14ac:dyDescent="0.25">
      <c r="A111" s="308"/>
      <c r="B111" s="111"/>
      <c r="C111" s="112"/>
      <c r="D111" s="113"/>
      <c r="E111" s="159"/>
      <c r="F111" s="113"/>
      <c r="G111" s="113"/>
      <c r="H111" s="160"/>
      <c r="I111" s="35" t="e">
        <f>#REF!</f>
        <v>#REF!</v>
      </c>
      <c r="J111" s="9">
        <f>SUMIFS($E$108:$E$112,$D$108:$D$112,I111)</f>
        <v>0</v>
      </c>
    </row>
    <row r="112" spans="1:10" ht="15" customHeight="1" x14ac:dyDescent="0.25">
      <c r="A112" s="308"/>
      <c r="B112" s="111"/>
      <c r="C112" s="112"/>
      <c r="D112" s="113"/>
      <c r="E112" s="159"/>
      <c r="F112" s="113"/>
      <c r="G112" s="113"/>
      <c r="H112" s="160"/>
      <c r="I112" s="35">
        <f t="shared" si="3"/>
        <v>0</v>
      </c>
      <c r="J112" s="9">
        <f>SUMIFS($E$108:$E$112,$D$108:$D$112,I112)</f>
        <v>0</v>
      </c>
    </row>
    <row r="113" spans="1:8" ht="15" customHeight="1" x14ac:dyDescent="0.25">
      <c r="A113" s="308"/>
      <c r="B113" s="111"/>
      <c r="C113" s="112"/>
      <c r="D113" s="113"/>
      <c r="E113" s="159"/>
      <c r="F113" s="113"/>
      <c r="G113" s="113"/>
      <c r="H113" s="160"/>
    </row>
    <row r="114" spans="1:8" ht="15" customHeight="1" x14ac:dyDescent="0.25">
      <c r="A114" s="308"/>
      <c r="B114" s="140"/>
      <c r="C114" s="141"/>
      <c r="D114" s="142"/>
      <c r="E114" s="143"/>
      <c r="F114" s="142"/>
      <c r="G114" s="142"/>
      <c r="H114" s="115"/>
    </row>
    <row r="115" spans="1:8" ht="15" customHeight="1" x14ac:dyDescent="0.25">
      <c r="A115" s="308"/>
      <c r="B115" s="140"/>
      <c r="C115" s="141"/>
      <c r="D115" s="142"/>
      <c r="E115" s="143"/>
      <c r="F115" s="142"/>
      <c r="G115" s="142"/>
      <c r="H115" s="115"/>
    </row>
    <row r="116" spans="1:8" ht="15" customHeight="1" x14ac:dyDescent="0.25">
      <c r="A116" s="308"/>
      <c r="B116" s="140"/>
      <c r="C116" s="141"/>
      <c r="D116" s="142"/>
      <c r="E116" s="143"/>
      <c r="F116" s="142"/>
      <c r="G116" s="142"/>
      <c r="H116" s="115"/>
    </row>
    <row r="117" spans="1:8" ht="15" customHeight="1" x14ac:dyDescent="0.25">
      <c r="A117" s="308"/>
      <c r="B117" s="140"/>
      <c r="C117" s="141"/>
      <c r="D117" s="142"/>
      <c r="E117" s="143"/>
      <c r="F117" s="142"/>
      <c r="G117" s="142"/>
      <c r="H117" s="115"/>
    </row>
    <row r="118" spans="1:8" ht="15" customHeight="1" x14ac:dyDescent="0.25">
      <c r="A118" s="308"/>
      <c r="B118" s="140"/>
      <c r="C118" s="141"/>
      <c r="D118" s="142"/>
      <c r="E118" s="143"/>
      <c r="F118" s="142"/>
      <c r="G118" s="142"/>
      <c r="H118" s="115"/>
    </row>
    <row r="119" spans="1:8" ht="15" customHeight="1" thickBot="1" x14ac:dyDescent="0.3">
      <c r="A119" s="309"/>
      <c r="B119" s="144"/>
      <c r="C119" s="145"/>
      <c r="D119" s="146"/>
      <c r="E119" s="147"/>
      <c r="F119" s="146"/>
      <c r="G119" s="146"/>
      <c r="H119" s="120"/>
    </row>
    <row r="120" spans="1:8" ht="15" customHeight="1" x14ac:dyDescent="0.25">
      <c r="A120" s="310" t="s">
        <v>38</v>
      </c>
      <c r="B120" s="165"/>
      <c r="C120" s="166"/>
      <c r="D120" s="167"/>
      <c r="E120" s="168"/>
      <c r="F120" s="167"/>
      <c r="G120" s="167"/>
      <c r="H120" s="148"/>
    </row>
    <row r="121" spans="1:8" ht="15" customHeight="1" x14ac:dyDescent="0.25">
      <c r="A121" s="311"/>
      <c r="B121" s="151"/>
      <c r="C121" s="152"/>
      <c r="D121" s="150"/>
      <c r="E121" s="163"/>
      <c r="F121" s="150"/>
      <c r="G121" s="150"/>
      <c r="H121" s="149"/>
    </row>
    <row r="122" spans="1:8" ht="15" customHeight="1" x14ac:dyDescent="0.25">
      <c r="A122" s="311"/>
      <c r="B122" s="151"/>
      <c r="C122" s="152"/>
      <c r="D122" s="150"/>
      <c r="E122" s="163"/>
      <c r="F122" s="150"/>
      <c r="G122" s="150"/>
      <c r="H122" s="149"/>
    </row>
    <row r="123" spans="1:8" ht="15" customHeight="1" x14ac:dyDescent="0.25">
      <c r="A123" s="311"/>
      <c r="B123" s="151"/>
      <c r="C123" s="152"/>
      <c r="D123" s="150"/>
      <c r="E123" s="163"/>
      <c r="F123" s="150"/>
      <c r="G123" s="150"/>
      <c r="H123" s="149"/>
    </row>
    <row r="124" spans="1:8" ht="15" customHeight="1" x14ac:dyDescent="0.25">
      <c r="A124" s="311"/>
      <c r="B124" s="151"/>
      <c r="C124" s="152"/>
      <c r="D124" s="150"/>
      <c r="E124" s="163"/>
      <c r="F124" s="150"/>
      <c r="G124" s="150"/>
      <c r="H124" s="149"/>
    </row>
    <row r="125" spans="1:8" ht="15" customHeight="1" x14ac:dyDescent="0.25">
      <c r="A125" s="311"/>
      <c r="B125" s="151"/>
      <c r="C125" s="152"/>
      <c r="D125" s="150"/>
      <c r="E125" s="163"/>
      <c r="F125" s="150"/>
      <c r="G125" s="150"/>
      <c r="H125" s="149"/>
    </row>
    <row r="126" spans="1:8" ht="15" customHeight="1" x14ac:dyDescent="0.25">
      <c r="A126" s="311"/>
      <c r="B126" s="151"/>
      <c r="C126" s="152"/>
      <c r="D126" s="150"/>
      <c r="E126" s="163"/>
      <c r="F126" s="150"/>
      <c r="G126" s="150"/>
      <c r="H126" s="149"/>
    </row>
    <row r="127" spans="1:8" ht="15" customHeight="1" x14ac:dyDescent="0.25">
      <c r="A127" s="311"/>
      <c r="B127" s="151"/>
      <c r="C127" s="152"/>
      <c r="D127" s="150"/>
      <c r="E127" s="163"/>
      <c r="F127" s="150"/>
      <c r="G127" s="150"/>
      <c r="H127" s="149"/>
    </row>
    <row r="128" spans="1:8" ht="15" customHeight="1" x14ac:dyDescent="0.25">
      <c r="A128" s="311"/>
      <c r="B128" s="151"/>
      <c r="C128" s="152"/>
      <c r="D128" s="150"/>
      <c r="E128" s="163"/>
      <c r="F128" s="150"/>
      <c r="G128" s="150"/>
      <c r="H128" s="149"/>
    </row>
    <row r="129" spans="1:10" ht="15" customHeight="1" x14ac:dyDescent="0.25">
      <c r="A129" s="311"/>
      <c r="B129" s="151"/>
      <c r="C129" s="152"/>
      <c r="D129" s="150"/>
      <c r="E129" s="163"/>
      <c r="F129" s="150"/>
      <c r="G129" s="150"/>
      <c r="H129" s="149"/>
    </row>
    <row r="130" spans="1:10" ht="15" customHeight="1" x14ac:dyDescent="0.25">
      <c r="A130" s="311"/>
      <c r="B130" s="151"/>
      <c r="C130" s="152"/>
      <c r="D130" s="150"/>
      <c r="E130" s="163"/>
      <c r="F130" s="150"/>
      <c r="G130" s="150"/>
      <c r="H130" s="149"/>
    </row>
    <row r="131" spans="1:10" ht="15" customHeight="1" thickBot="1" x14ac:dyDescent="0.3">
      <c r="A131" s="312"/>
      <c r="B131" s="153"/>
      <c r="C131" s="154"/>
      <c r="D131" s="155"/>
      <c r="E131" s="164"/>
      <c r="F131" s="155"/>
      <c r="G131" s="155"/>
      <c r="H131" s="156"/>
    </row>
    <row r="132" spans="1:10" ht="15" customHeight="1" thickBot="1" x14ac:dyDescent="0.3">
      <c r="A132" s="307" t="s">
        <v>39</v>
      </c>
      <c r="B132" s="106"/>
      <c r="C132" s="107"/>
      <c r="D132" s="108"/>
      <c r="E132" s="157"/>
      <c r="F132" s="108"/>
      <c r="G132" s="108"/>
      <c r="H132" s="158"/>
      <c r="I132" s="37" t="s">
        <v>157</v>
      </c>
      <c r="J132" s="38" t="s">
        <v>158</v>
      </c>
    </row>
    <row r="133" spans="1:10" ht="15" customHeight="1" x14ac:dyDescent="0.25">
      <c r="A133" s="308"/>
      <c r="B133" s="111"/>
      <c r="C133" s="112"/>
      <c r="D133" s="113"/>
      <c r="E133" s="159"/>
      <c r="F133" s="113"/>
      <c r="G133" s="113"/>
      <c r="H133" s="160"/>
      <c r="I133" s="102">
        <f t="shared" ref="I133:I138" si="4">D132</f>
        <v>0</v>
      </c>
      <c r="J133" s="39">
        <f t="shared" ref="J133:J138" si="5">SUMIFS($E$132:$E$142,$D$132:$D$142,I133)</f>
        <v>0</v>
      </c>
    </row>
    <row r="134" spans="1:10" ht="15" customHeight="1" x14ac:dyDescent="0.25">
      <c r="A134" s="308"/>
      <c r="B134" s="111"/>
      <c r="C134" s="112"/>
      <c r="D134" s="113"/>
      <c r="E134" s="159"/>
      <c r="F134" s="113"/>
      <c r="G134" s="113"/>
      <c r="H134" s="160"/>
      <c r="I134" s="35">
        <f t="shared" si="4"/>
        <v>0</v>
      </c>
      <c r="J134" s="9">
        <f t="shared" si="5"/>
        <v>0</v>
      </c>
    </row>
    <row r="135" spans="1:10" ht="15" customHeight="1" x14ac:dyDescent="0.25">
      <c r="A135" s="308"/>
      <c r="B135" s="111"/>
      <c r="C135" s="112"/>
      <c r="D135" s="113"/>
      <c r="E135" s="159"/>
      <c r="F135" s="113"/>
      <c r="G135" s="113"/>
      <c r="H135" s="160"/>
      <c r="I135" s="35">
        <f t="shared" si="4"/>
        <v>0</v>
      </c>
      <c r="J135" s="9">
        <f t="shared" si="5"/>
        <v>0</v>
      </c>
    </row>
    <row r="136" spans="1:10" ht="15" customHeight="1" x14ac:dyDescent="0.25">
      <c r="A136" s="308"/>
      <c r="B136" s="111"/>
      <c r="C136" s="112"/>
      <c r="D136" s="113"/>
      <c r="E136" s="159"/>
      <c r="F136" s="113"/>
      <c r="G136" s="113"/>
      <c r="H136" s="160"/>
      <c r="I136" s="35">
        <f t="shared" si="4"/>
        <v>0</v>
      </c>
      <c r="J136" s="9">
        <f t="shared" si="5"/>
        <v>0</v>
      </c>
    </row>
    <row r="137" spans="1:10" ht="15" customHeight="1" x14ac:dyDescent="0.25">
      <c r="A137" s="308"/>
      <c r="B137" s="111"/>
      <c r="C137" s="112"/>
      <c r="D137" s="113"/>
      <c r="E137" s="159"/>
      <c r="F137" s="113"/>
      <c r="G137" s="113"/>
      <c r="H137" s="160"/>
      <c r="I137" s="35">
        <f t="shared" si="4"/>
        <v>0</v>
      </c>
      <c r="J137" s="9">
        <f t="shared" si="5"/>
        <v>0</v>
      </c>
    </row>
    <row r="138" spans="1:10" ht="15" customHeight="1" thickBot="1" x14ac:dyDescent="0.3">
      <c r="A138" s="308"/>
      <c r="B138" s="111"/>
      <c r="C138" s="112"/>
      <c r="D138" s="113"/>
      <c r="E138" s="159"/>
      <c r="F138" s="113"/>
      <c r="G138" s="113"/>
      <c r="H138" s="160"/>
      <c r="I138" s="36">
        <f t="shared" si="4"/>
        <v>0</v>
      </c>
      <c r="J138" s="101">
        <f t="shared" si="5"/>
        <v>0</v>
      </c>
    </row>
    <row r="139" spans="1:10" ht="15" customHeight="1" x14ac:dyDescent="0.25">
      <c r="A139" s="308"/>
      <c r="B139" s="111"/>
      <c r="C139" s="112"/>
      <c r="D139" s="113"/>
      <c r="E139" s="159"/>
      <c r="F139" s="113"/>
      <c r="G139" s="113"/>
      <c r="H139" s="160"/>
      <c r="I139" s="30"/>
    </row>
    <row r="140" spans="1:10" ht="15" customHeight="1" x14ac:dyDescent="0.25">
      <c r="A140" s="308"/>
      <c r="B140" s="111"/>
      <c r="C140" s="112"/>
      <c r="D140" s="113"/>
      <c r="E140" s="159"/>
      <c r="F140" s="113"/>
      <c r="G140" s="113"/>
      <c r="H140" s="160"/>
      <c r="I140" s="30"/>
    </row>
    <row r="141" spans="1:10" ht="15" customHeight="1" x14ac:dyDescent="0.25">
      <c r="A141" s="308"/>
      <c r="B141" s="111"/>
      <c r="C141" s="112"/>
      <c r="D141" s="113"/>
      <c r="E141" s="159"/>
      <c r="F141" s="113"/>
      <c r="G141" s="113"/>
      <c r="H141" s="160"/>
      <c r="I141" s="30"/>
    </row>
    <row r="142" spans="1:10" ht="15" customHeight="1" x14ac:dyDescent="0.25">
      <c r="A142" s="308"/>
      <c r="B142" s="111"/>
      <c r="C142" s="112"/>
      <c r="D142" s="113"/>
      <c r="E142" s="159"/>
      <c r="F142" s="113"/>
      <c r="G142" s="113"/>
      <c r="H142" s="160"/>
    </row>
    <row r="143" spans="1:10" ht="15" customHeight="1" thickBot="1" x14ac:dyDescent="0.3">
      <c r="A143" s="309"/>
      <c r="B143" s="144"/>
      <c r="C143" s="145"/>
      <c r="D143" s="146"/>
      <c r="E143" s="147"/>
      <c r="F143" s="146"/>
      <c r="G143" s="146"/>
      <c r="H143" s="120"/>
    </row>
    <row r="144" spans="1:10" ht="15" customHeight="1" thickBot="1" x14ac:dyDescent="0.3">
      <c r="A144" s="310" t="s">
        <v>40</v>
      </c>
      <c r="B144" s="121"/>
      <c r="C144" s="122"/>
      <c r="D144" s="123"/>
      <c r="E144" s="124"/>
      <c r="F144" s="123"/>
      <c r="G144" s="123"/>
      <c r="H144" s="125"/>
      <c r="I144" s="37" t="s">
        <v>157</v>
      </c>
      <c r="J144" s="38" t="s">
        <v>158</v>
      </c>
    </row>
    <row r="145" spans="1:10" ht="15" customHeight="1" x14ac:dyDescent="0.25">
      <c r="A145" s="311"/>
      <c r="B145" s="126"/>
      <c r="C145" s="127"/>
      <c r="D145" s="128"/>
      <c r="E145" s="169"/>
      <c r="F145" s="128"/>
      <c r="G145" s="128"/>
      <c r="H145" s="130"/>
      <c r="I145" s="102">
        <f t="shared" ref="I145:I150" si="6">D144</f>
        <v>0</v>
      </c>
      <c r="J145" s="39">
        <f t="shared" ref="J145:J150" si="7">SUMIFS($E$144:$E$155,$D$144:$D$155,I145)</f>
        <v>0</v>
      </c>
    </row>
    <row r="146" spans="1:10" ht="15" customHeight="1" x14ac:dyDescent="0.25">
      <c r="A146" s="311"/>
      <c r="B146" s="126"/>
      <c r="C146" s="127"/>
      <c r="D146" s="128"/>
      <c r="E146" s="129"/>
      <c r="F146" s="128"/>
      <c r="G146" s="128"/>
      <c r="H146" s="130"/>
      <c r="I146" s="35">
        <f t="shared" si="6"/>
        <v>0</v>
      </c>
      <c r="J146" s="9">
        <f t="shared" si="7"/>
        <v>0</v>
      </c>
    </row>
    <row r="147" spans="1:10" ht="15" customHeight="1" x14ac:dyDescent="0.25">
      <c r="A147" s="311"/>
      <c r="B147" s="126"/>
      <c r="C147" s="127"/>
      <c r="D147" s="128"/>
      <c r="E147" s="129"/>
      <c r="F147" s="128"/>
      <c r="G147" s="128"/>
      <c r="H147" s="130"/>
      <c r="I147" s="35">
        <f t="shared" si="6"/>
        <v>0</v>
      </c>
      <c r="J147" s="9">
        <f t="shared" si="7"/>
        <v>0</v>
      </c>
    </row>
    <row r="148" spans="1:10" ht="15" customHeight="1" x14ac:dyDescent="0.25">
      <c r="A148" s="311"/>
      <c r="B148" s="126"/>
      <c r="C148" s="127"/>
      <c r="D148" s="128"/>
      <c r="E148" s="129"/>
      <c r="F148" s="128"/>
      <c r="G148" s="128"/>
      <c r="H148" s="130"/>
      <c r="I148" s="35">
        <f t="shared" si="6"/>
        <v>0</v>
      </c>
      <c r="J148" s="9">
        <f t="shared" si="7"/>
        <v>0</v>
      </c>
    </row>
    <row r="149" spans="1:10" ht="15" customHeight="1" x14ac:dyDescent="0.25">
      <c r="A149" s="311"/>
      <c r="B149" s="126"/>
      <c r="C149" s="127"/>
      <c r="D149" s="128"/>
      <c r="E149" s="129"/>
      <c r="F149" s="128"/>
      <c r="G149" s="128"/>
      <c r="H149" s="130"/>
      <c r="I149" s="35">
        <f t="shared" si="6"/>
        <v>0</v>
      </c>
      <c r="J149" s="9">
        <f t="shared" si="7"/>
        <v>0</v>
      </c>
    </row>
    <row r="150" spans="1:10" ht="15" customHeight="1" thickBot="1" x14ac:dyDescent="0.3">
      <c r="A150" s="311"/>
      <c r="B150" s="126"/>
      <c r="C150" s="127"/>
      <c r="D150" s="128"/>
      <c r="E150" s="129"/>
      <c r="F150" s="128"/>
      <c r="G150" s="128"/>
      <c r="H150" s="130"/>
      <c r="I150" s="36">
        <f t="shared" si="6"/>
        <v>0</v>
      </c>
      <c r="J150" s="101">
        <f t="shared" si="7"/>
        <v>0</v>
      </c>
    </row>
    <row r="151" spans="1:10" ht="15" customHeight="1" x14ac:dyDescent="0.25">
      <c r="A151" s="311"/>
      <c r="B151" s="126"/>
      <c r="C151" s="127"/>
      <c r="D151" s="128"/>
      <c r="E151" s="129"/>
      <c r="F151" s="128"/>
      <c r="G151" s="128"/>
      <c r="H151" s="130"/>
    </row>
    <row r="152" spans="1:10" ht="15" customHeight="1" x14ac:dyDescent="0.25">
      <c r="A152" s="311"/>
      <c r="B152" s="126"/>
      <c r="C152" s="127"/>
      <c r="D152" s="128"/>
      <c r="E152" s="129"/>
      <c r="F152" s="128"/>
      <c r="G152" s="128"/>
      <c r="H152" s="130"/>
    </row>
    <row r="153" spans="1:10" ht="15" customHeight="1" x14ac:dyDescent="0.25">
      <c r="A153" s="311"/>
      <c r="B153" s="126"/>
      <c r="C153" s="127"/>
      <c r="D153" s="128"/>
      <c r="E153" s="129"/>
      <c r="F153" s="128"/>
      <c r="G153" s="128"/>
      <c r="H153" s="130"/>
    </row>
    <row r="154" spans="1:10" ht="15" customHeight="1" x14ac:dyDescent="0.25">
      <c r="A154" s="311"/>
      <c r="B154" s="126"/>
      <c r="C154" s="127"/>
      <c r="D154" s="128"/>
      <c r="E154" s="129"/>
      <c r="F154" s="128"/>
      <c r="G154" s="128"/>
      <c r="H154" s="130"/>
    </row>
    <row r="155" spans="1:10" ht="15" customHeight="1" thickBot="1" x14ac:dyDescent="0.3">
      <c r="A155" s="312"/>
      <c r="B155" s="131"/>
      <c r="C155" s="132"/>
      <c r="D155" s="133"/>
      <c r="E155" s="134"/>
      <c r="F155" s="133"/>
      <c r="G155" s="133"/>
      <c r="H155" s="135"/>
    </row>
  </sheetData>
  <sheetProtection insertRows="0" insertHyperlinks="0" autoFilter="0"/>
  <autoFilter ref="A11:H11" xr:uid="{00000000-0009-0000-0000-000001000000}"/>
  <mergeCells count="22">
    <mergeCell ref="A8:H8"/>
    <mergeCell ref="A9:H9"/>
    <mergeCell ref="A1:B6"/>
    <mergeCell ref="C1:G2"/>
    <mergeCell ref="C3:G4"/>
    <mergeCell ref="C5:G6"/>
    <mergeCell ref="A7:H7"/>
    <mergeCell ref="H1:H2"/>
    <mergeCell ref="H3:H4"/>
    <mergeCell ref="A10:H10"/>
    <mergeCell ref="A108:A119"/>
    <mergeCell ref="A120:A131"/>
    <mergeCell ref="A132:A143"/>
    <mergeCell ref="A144:A155"/>
    <mergeCell ref="A24:A35"/>
    <mergeCell ref="A36:A47"/>
    <mergeCell ref="A60:A71"/>
    <mergeCell ref="A72:A83"/>
    <mergeCell ref="A84:A95"/>
    <mergeCell ref="A96:A107"/>
    <mergeCell ref="A12:A23"/>
    <mergeCell ref="A48:A59"/>
  </mergeCells>
  <phoneticPr fontId="13" type="noConversion"/>
  <dataValidations count="2">
    <dataValidation allowBlank="1" showInputMessage="1" showErrorMessage="1" promptTitle="Evidencia de la información" prompt="Por favor insertar el NÚMERO del certificado con HIPERVÍNCULO de este." sqref="G12:G155" xr:uid="{CC8960A3-D41F-4A9F-8399-B9315078D253}"/>
    <dataValidation type="decimal" allowBlank="1" showInputMessage="1" showErrorMessage="1" error="Por favor, igresar el valor sin puntos y separando los decimales con una coma (,)" promptTitle="Cantidad de residuos en PESO" prompt="Por favor, igresar el valor del peso de los residuos entregado en el certificado, sin puntos y separando los decimales con una coma (,)" sqref="E12" xr:uid="{17CFA0FA-2B4E-4874-B6D2-4DE448309253}">
      <formula1>0</formula1>
      <formula2>999999.9999</formula2>
    </dataValidation>
  </dataValidations>
  <printOptions horizontalCentered="1" verticalCentered="1"/>
  <pageMargins left="0.11811023622047245" right="0.11811023622047245" top="0.15748031496062992" bottom="0.15748031496062992" header="0" footer="0"/>
  <pageSetup scale="50" fitToHeight="0" orientation="portrait" r:id="rId1"/>
  <rowBreaks count="1" manualBreakCount="1">
    <brk id="83" max="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Desplegables!$B$3:$B$37</xm:f>
          </x14:formula1>
          <xm:sqref>C12:C155</xm:sqref>
        </x14:dataValidation>
        <x14:dataValidation type="list" allowBlank="1" showInputMessage="1" showErrorMessage="1" xr:uid="{F2D60B61-F051-4A34-A26B-FD097B7BFE2A}">
          <x14:formula1>
            <xm:f>Desplegables!$E$3:$E$14</xm:f>
          </x14:formula1>
          <xm:sqref>D12:D155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99"/>
  <sheetViews>
    <sheetView view="pageBreakPreview" zoomScale="67" zoomScaleNormal="60" zoomScaleSheetLayoutView="67" workbookViewId="0">
      <selection activeCell="AM9" sqref="AM9"/>
    </sheetView>
  </sheetViews>
  <sheetFormatPr baseColWidth="10" defaultColWidth="11.5703125" defaultRowHeight="12.75" x14ac:dyDescent="0.2"/>
  <cols>
    <col min="1" max="1" width="29.7109375" style="7" customWidth="1"/>
    <col min="2" max="9" width="12.7109375" style="7" customWidth="1"/>
    <col min="10" max="10" width="20.28515625" style="7" hidden="1" customWidth="1"/>
    <col min="11" max="11" width="13.140625" style="7" bestFit="1" customWidth="1"/>
    <col min="12" max="18" width="12.7109375" style="7" customWidth="1"/>
    <col min="19" max="19" width="29.85546875" style="7" customWidth="1"/>
    <col min="20" max="20" width="2.42578125" style="7" customWidth="1"/>
    <col min="21" max="21" width="18" style="7" hidden="1" customWidth="1"/>
    <col min="22" max="22" width="25" style="7" hidden="1" customWidth="1"/>
    <col min="23" max="23" width="17.28515625" style="7" hidden="1" customWidth="1"/>
    <col min="24" max="24" width="20.85546875" style="7" hidden="1" customWidth="1"/>
    <col min="25" max="27" width="0" style="7" hidden="1" customWidth="1"/>
    <col min="28" max="28" width="13.5703125" style="7" hidden="1" customWidth="1"/>
    <col min="29" max="29" width="0" style="7" hidden="1" customWidth="1"/>
    <col min="30" max="30" width="21.140625" style="7" hidden="1" customWidth="1"/>
    <col min="31" max="31" width="11.42578125" style="7" hidden="1" customWidth="1"/>
    <col min="32" max="36" width="0" style="7" hidden="1" customWidth="1"/>
    <col min="37" max="16384" width="11.5703125" style="7"/>
  </cols>
  <sheetData>
    <row r="1" spans="1:35" s="43" customFormat="1" ht="10.15" customHeight="1" thickBot="1" x14ac:dyDescent="0.2">
      <c r="A1" s="323" t="e" vm="1">
        <v>#VALUE!</v>
      </c>
      <c r="B1" s="325" t="s">
        <v>0</v>
      </c>
      <c r="C1" s="326"/>
      <c r="D1" s="326"/>
      <c r="E1" s="326"/>
      <c r="F1" s="326"/>
      <c r="G1" s="326"/>
      <c r="H1" s="326"/>
      <c r="I1" s="326"/>
      <c r="J1" s="326"/>
      <c r="K1" s="326"/>
      <c r="L1" s="326"/>
      <c r="M1" s="326"/>
      <c r="N1" s="326"/>
      <c r="O1" s="326"/>
      <c r="P1" s="326"/>
      <c r="Q1" s="326"/>
      <c r="R1" s="327"/>
      <c r="S1" s="366" t="s">
        <v>261</v>
      </c>
      <c r="V1" s="51" t="s">
        <v>127</v>
      </c>
      <c r="W1" s="51"/>
      <c r="X1" s="51"/>
      <c r="Y1" s="51"/>
      <c r="Z1" s="51"/>
      <c r="AB1" s="51"/>
      <c r="AC1" s="51"/>
      <c r="AD1" s="51"/>
      <c r="AE1" s="51"/>
      <c r="AF1" s="51"/>
      <c r="AG1" s="51"/>
      <c r="AH1" s="51"/>
      <c r="AI1" s="29" t="s">
        <v>155</v>
      </c>
    </row>
    <row r="2" spans="1:35" s="43" customFormat="1" ht="15.6" customHeight="1" thickBot="1" x14ac:dyDescent="0.2">
      <c r="A2" s="324"/>
      <c r="B2" s="328"/>
      <c r="C2" s="329"/>
      <c r="D2" s="329"/>
      <c r="E2" s="329"/>
      <c r="F2" s="329"/>
      <c r="G2" s="329"/>
      <c r="H2" s="329"/>
      <c r="I2" s="329"/>
      <c r="J2" s="329"/>
      <c r="K2" s="329"/>
      <c r="L2" s="329"/>
      <c r="M2" s="329"/>
      <c r="N2" s="329"/>
      <c r="O2" s="329"/>
      <c r="P2" s="329"/>
      <c r="Q2" s="329"/>
      <c r="R2" s="330"/>
      <c r="S2" s="367"/>
      <c r="V2" s="16">
        <v>100</v>
      </c>
      <c r="W2" s="17" t="s">
        <v>130</v>
      </c>
      <c r="X2" s="17" t="s">
        <v>131</v>
      </c>
      <c r="Y2" s="17">
        <v>2</v>
      </c>
      <c r="Z2" s="18" t="s">
        <v>132</v>
      </c>
      <c r="AB2" s="16">
        <v>100</v>
      </c>
      <c r="AC2" s="17" t="s">
        <v>133</v>
      </c>
      <c r="AD2" s="17"/>
      <c r="AE2" s="17" t="s">
        <v>131</v>
      </c>
      <c r="AF2" s="17"/>
      <c r="AG2" s="17">
        <v>2</v>
      </c>
      <c r="AH2" s="18" t="s">
        <v>132</v>
      </c>
      <c r="AI2" s="11">
        <f>Y3+AG3</f>
        <v>0</v>
      </c>
    </row>
    <row r="3" spans="1:35" s="43" customFormat="1" ht="10.15" customHeight="1" thickBot="1" x14ac:dyDescent="0.2">
      <c r="A3" s="324"/>
      <c r="B3" s="331" t="s">
        <v>162</v>
      </c>
      <c r="C3" s="332"/>
      <c r="D3" s="332"/>
      <c r="E3" s="332"/>
      <c r="F3" s="332"/>
      <c r="G3" s="332"/>
      <c r="H3" s="332"/>
      <c r="I3" s="332"/>
      <c r="J3" s="332"/>
      <c r="K3" s="332"/>
      <c r="L3" s="332"/>
      <c r="M3" s="332"/>
      <c r="N3" s="332"/>
      <c r="O3" s="332"/>
      <c r="P3" s="332"/>
      <c r="Q3" s="332"/>
      <c r="R3" s="333"/>
      <c r="S3" s="368" t="s">
        <v>262</v>
      </c>
      <c r="V3" s="19">
        <f>$W$14</f>
        <v>0</v>
      </c>
      <c r="W3" s="20" t="s">
        <v>130</v>
      </c>
      <c r="X3" s="20" t="s">
        <v>134</v>
      </c>
      <c r="Y3" s="20">
        <f>((V3*Y2)/V2)</f>
        <v>0</v>
      </c>
      <c r="Z3" s="21" t="s">
        <v>132</v>
      </c>
      <c r="AB3" s="19">
        <f>$W$15</f>
        <v>0</v>
      </c>
      <c r="AC3" s="20" t="s">
        <v>133</v>
      </c>
      <c r="AD3" s="20"/>
      <c r="AE3" s="20" t="s">
        <v>134</v>
      </c>
      <c r="AF3" s="20"/>
      <c r="AG3" s="20">
        <f>((AB3*AG2)/AB2)</f>
        <v>0</v>
      </c>
      <c r="AH3" s="21" t="s">
        <v>132</v>
      </c>
      <c r="AI3" s="11"/>
    </row>
    <row r="4" spans="1:35" s="43" customFormat="1" ht="10.9" customHeight="1" thickBot="1" x14ac:dyDescent="0.25">
      <c r="A4" s="324"/>
      <c r="B4" s="334"/>
      <c r="C4" s="335"/>
      <c r="D4" s="335"/>
      <c r="E4" s="335"/>
      <c r="F4" s="335"/>
      <c r="G4" s="335"/>
      <c r="H4" s="335"/>
      <c r="I4" s="335"/>
      <c r="J4" s="335"/>
      <c r="K4" s="335"/>
      <c r="L4" s="335"/>
      <c r="M4" s="335"/>
      <c r="N4" s="335"/>
      <c r="O4" s="335"/>
      <c r="P4" s="335"/>
      <c r="Q4" s="335"/>
      <c r="R4" s="336"/>
      <c r="S4" s="369"/>
      <c r="V4" s="7"/>
      <c r="W4" s="7"/>
      <c r="X4" s="7"/>
      <c r="Y4" s="7"/>
      <c r="Z4" s="7"/>
      <c r="AB4" s="7"/>
      <c r="AC4" s="7"/>
      <c r="AD4" s="7"/>
      <c r="AE4" s="7"/>
      <c r="AF4" s="7"/>
      <c r="AG4" s="7"/>
      <c r="AH4" s="7"/>
      <c r="AI4" s="26"/>
    </row>
    <row r="5" spans="1:35" s="43" customFormat="1" ht="19.149999999999999" customHeight="1" thickBot="1" x14ac:dyDescent="0.2">
      <c r="A5" s="324"/>
      <c r="B5" s="331" t="s">
        <v>163</v>
      </c>
      <c r="C5" s="332"/>
      <c r="D5" s="332"/>
      <c r="E5" s="332"/>
      <c r="F5" s="332"/>
      <c r="G5" s="332"/>
      <c r="H5" s="332"/>
      <c r="I5" s="332"/>
      <c r="J5" s="332"/>
      <c r="K5" s="332"/>
      <c r="L5" s="332"/>
      <c r="M5" s="332"/>
      <c r="N5" s="332"/>
      <c r="O5" s="332"/>
      <c r="P5" s="332"/>
      <c r="Q5" s="332"/>
      <c r="R5" s="333"/>
      <c r="S5" s="370" t="s">
        <v>263</v>
      </c>
      <c r="V5" s="16">
        <v>100</v>
      </c>
      <c r="W5" s="17" t="s">
        <v>130</v>
      </c>
      <c r="X5" s="17" t="s">
        <v>135</v>
      </c>
      <c r="Y5" s="17">
        <v>90</v>
      </c>
      <c r="Z5" s="18" t="s">
        <v>136</v>
      </c>
      <c r="AB5" s="16">
        <v>100</v>
      </c>
      <c r="AC5" s="17" t="s">
        <v>133</v>
      </c>
      <c r="AD5" s="17"/>
      <c r="AE5" s="17" t="s">
        <v>135</v>
      </c>
      <c r="AF5" s="17"/>
      <c r="AG5" s="17">
        <v>90</v>
      </c>
      <c r="AH5" s="18" t="s">
        <v>136</v>
      </c>
      <c r="AI5" s="11">
        <f>Y6+AG6</f>
        <v>0</v>
      </c>
    </row>
    <row r="6" spans="1:35" s="43" customFormat="1" ht="17.45" customHeight="1" thickBot="1" x14ac:dyDescent="0.2">
      <c r="A6" s="324"/>
      <c r="B6" s="337"/>
      <c r="C6" s="338"/>
      <c r="D6" s="338"/>
      <c r="E6" s="338"/>
      <c r="F6" s="338"/>
      <c r="G6" s="338"/>
      <c r="H6" s="338"/>
      <c r="I6" s="338"/>
      <c r="J6" s="335"/>
      <c r="K6" s="335"/>
      <c r="L6" s="335"/>
      <c r="M6" s="335"/>
      <c r="N6" s="335"/>
      <c r="O6" s="335"/>
      <c r="P6" s="335"/>
      <c r="Q6" s="335"/>
      <c r="R6" s="336"/>
      <c r="S6" s="370" t="s">
        <v>260</v>
      </c>
      <c r="V6" s="19">
        <f>$W$14</f>
        <v>0</v>
      </c>
      <c r="W6" s="20" t="s">
        <v>130</v>
      </c>
      <c r="X6" s="20" t="s">
        <v>135</v>
      </c>
      <c r="Y6" s="20">
        <f>((V6*Y5)/V5)</f>
        <v>0</v>
      </c>
      <c r="Z6" s="21" t="s">
        <v>136</v>
      </c>
      <c r="AB6" s="19">
        <f>$W$15</f>
        <v>0</v>
      </c>
      <c r="AC6" s="20" t="s">
        <v>133</v>
      </c>
      <c r="AD6" s="20"/>
      <c r="AE6" s="20" t="s">
        <v>135</v>
      </c>
      <c r="AF6" s="20"/>
      <c r="AG6" s="20">
        <f>((AB6*AG5)/AB5)</f>
        <v>0</v>
      </c>
      <c r="AH6" s="21" t="s">
        <v>136</v>
      </c>
      <c r="AI6" s="11"/>
    </row>
    <row r="7" spans="1:35" ht="14.45" customHeight="1" thickBot="1" x14ac:dyDescent="0.25">
      <c r="A7" s="350" t="s">
        <v>165</v>
      </c>
      <c r="B7" s="351"/>
      <c r="C7" s="351"/>
      <c r="D7" s="351"/>
      <c r="E7" s="351"/>
      <c r="F7" s="351"/>
      <c r="G7" s="351"/>
      <c r="H7" s="351"/>
      <c r="I7" s="352"/>
      <c r="J7" s="207"/>
      <c r="K7" s="347" t="s">
        <v>164</v>
      </c>
      <c r="L7" s="348"/>
      <c r="M7" s="348"/>
      <c r="N7" s="348"/>
      <c r="O7" s="348"/>
      <c r="P7" s="348"/>
      <c r="Q7" s="348"/>
      <c r="R7" s="348"/>
      <c r="S7" s="349"/>
      <c r="AI7" s="11"/>
    </row>
    <row r="8" spans="1:35" x14ac:dyDescent="0.2">
      <c r="A8" s="208"/>
      <c r="B8" s="209"/>
      <c r="C8" s="209"/>
      <c r="D8" s="209"/>
      <c r="E8" s="210"/>
      <c r="F8" s="211"/>
      <c r="G8" s="211"/>
      <c r="H8" s="211"/>
      <c r="I8" s="212"/>
      <c r="J8" s="209"/>
      <c r="K8" s="213"/>
      <c r="L8" s="209"/>
      <c r="M8" s="209"/>
      <c r="N8" s="209"/>
      <c r="O8" s="209"/>
      <c r="P8" s="209"/>
      <c r="Q8" s="209"/>
      <c r="R8" s="209"/>
      <c r="S8" s="214"/>
      <c r="V8" s="16">
        <v>100</v>
      </c>
      <c r="W8" s="17" t="s">
        <v>130</v>
      </c>
      <c r="X8" s="17" t="s">
        <v>131</v>
      </c>
      <c r="Y8" s="17">
        <v>2000</v>
      </c>
      <c r="Z8" s="18" t="s">
        <v>137</v>
      </c>
      <c r="AB8" s="16">
        <v>100</v>
      </c>
      <c r="AC8" s="17" t="s">
        <v>133</v>
      </c>
      <c r="AD8" s="17"/>
      <c r="AE8" s="17" t="s">
        <v>131</v>
      </c>
      <c r="AF8" s="17"/>
      <c r="AG8" s="17">
        <v>2000</v>
      </c>
      <c r="AH8" s="18" t="s">
        <v>137</v>
      </c>
      <c r="AI8" s="11">
        <f>Y9+AG9</f>
        <v>0</v>
      </c>
    </row>
    <row r="9" spans="1:35" ht="45" thickBot="1" x14ac:dyDescent="0.25">
      <c r="A9" s="208"/>
      <c r="B9" s="209"/>
      <c r="C9" s="209"/>
      <c r="D9" s="209"/>
      <c r="E9" s="211"/>
      <c r="F9" s="211"/>
      <c r="G9" s="215" t="s">
        <v>230</v>
      </c>
      <c r="H9" s="216" t="s">
        <v>231</v>
      </c>
      <c r="I9" s="217" t="s">
        <v>90</v>
      </c>
      <c r="J9" s="218" cm="1">
        <f t="array" ref="J9:J20">_xlfn.IFNA(M10:M21,)</f>
        <v>0</v>
      </c>
      <c r="K9" s="219" t="s">
        <v>232</v>
      </c>
      <c r="L9" s="220" t="s">
        <v>231</v>
      </c>
      <c r="M9" s="221" t="s">
        <v>91</v>
      </c>
      <c r="N9" s="209"/>
      <c r="O9" s="209"/>
      <c r="P9" s="209"/>
      <c r="Q9" s="209"/>
      <c r="R9" s="209"/>
      <c r="S9" s="214"/>
      <c r="V9" s="19">
        <f>$W$14</f>
        <v>0</v>
      </c>
      <c r="W9" s="20" t="s">
        <v>130</v>
      </c>
      <c r="X9" s="20" t="s">
        <v>134</v>
      </c>
      <c r="Y9" s="20">
        <f>((V9*Y8)/V8)</f>
        <v>0</v>
      </c>
      <c r="Z9" s="21" t="s">
        <v>137</v>
      </c>
      <c r="AB9" s="19">
        <f>W15</f>
        <v>0</v>
      </c>
      <c r="AC9" s="20" t="s">
        <v>133</v>
      </c>
      <c r="AD9" s="20"/>
      <c r="AE9" s="20" t="s">
        <v>134</v>
      </c>
      <c r="AF9" s="20"/>
      <c r="AG9" s="20">
        <f>((AB9*AG8)/AB8)</f>
        <v>0</v>
      </c>
      <c r="AH9" s="21" t="s">
        <v>137</v>
      </c>
      <c r="AI9" s="8"/>
    </row>
    <row r="10" spans="1:35" x14ac:dyDescent="0.2">
      <c r="A10" s="208"/>
      <c r="B10" s="209"/>
      <c r="C10" s="209"/>
      <c r="D10" s="209"/>
      <c r="E10" s="211"/>
      <c r="F10" s="211"/>
      <c r="G10" s="222">
        <v>45658</v>
      </c>
      <c r="H10" s="223">
        <f>SUMIFS('RS Aprovechables'!$E$12:$E$155,'RS Aprovechables'!$B$12:$B$155,"&gt;="&amp;Tablas!G10,'RS Aprovechables'!$B$12:$B$155,"&lt;="&amp;EOMONTH(Tablas!G10,0))</f>
        <v>0</v>
      </c>
      <c r="I10" s="224" t="s">
        <v>92</v>
      </c>
      <c r="J10" s="218">
        <v>0</v>
      </c>
      <c r="K10" s="225">
        <v>45658</v>
      </c>
      <c r="L10" s="223">
        <f>SUMIFS('RESPEL - RME'!$Y$12:$Y$25,'RESPEL - RME'!$C$12:$C$25,"&gt;="&amp;K10,'RESPEL - RME'!$C$12:$C$25,"&lt;="&amp;EOMONTH(K10,0))</f>
        <v>0</v>
      </c>
      <c r="M10" s="226" t="e">
        <v>#N/A</v>
      </c>
      <c r="N10" s="209"/>
      <c r="O10" s="209"/>
      <c r="P10" s="209"/>
      <c r="Q10" s="209"/>
      <c r="R10" s="209"/>
      <c r="S10" s="214"/>
    </row>
    <row r="11" spans="1:35" ht="13.5" thickBot="1" x14ac:dyDescent="0.25">
      <c r="A11" s="208"/>
      <c r="B11" s="209"/>
      <c r="C11" s="209"/>
      <c r="D11" s="209"/>
      <c r="E11" s="211"/>
      <c r="F11" s="211"/>
      <c r="G11" s="222">
        <v>45689</v>
      </c>
      <c r="H11" s="223">
        <f>SUMIFS('RS Aprovechables'!$E$17:$E$155,'RS Aprovechables'!$B$17:$B$155,"&gt;="&amp;Tablas!G11,'RS Aprovechables'!$B$17:$B$155,"&lt;="&amp;EOMONTH(Tablas!G11,0))</f>
        <v>0</v>
      </c>
      <c r="I11" s="224" t="s">
        <v>93</v>
      </c>
      <c r="J11" s="218">
        <v>0</v>
      </c>
      <c r="K11" s="225">
        <v>45689</v>
      </c>
      <c r="L11" s="223">
        <f>SUMIFS('RESPEL - RME'!$Z$12:$Z$25,'RESPEL - RME'!$C$12:$C$25,"&gt;="&amp;K11,'RESPEL - RME'!$C$12:$C$25,"&lt;="&amp;EOMONTH(K11,0))</f>
        <v>0</v>
      </c>
      <c r="M11" s="226" t="e">
        <v>#N/A</v>
      </c>
      <c r="N11" s="209"/>
      <c r="O11" s="209"/>
      <c r="P11" s="209"/>
      <c r="Q11" s="209"/>
      <c r="R11" s="209"/>
      <c r="S11" s="214"/>
    </row>
    <row r="12" spans="1:35" x14ac:dyDescent="0.2">
      <c r="A12" s="208"/>
      <c r="B12" s="209"/>
      <c r="C12" s="209"/>
      <c r="D12" s="209"/>
      <c r="E12" s="211"/>
      <c r="F12" s="211"/>
      <c r="G12" s="222">
        <v>45717</v>
      </c>
      <c r="H12" s="223">
        <f>SUMIFS('RS Aprovechables'!$E$17:$E$155,'RS Aprovechables'!$B$17:$B$155,"&gt;="&amp;Tablas!G12,'RS Aprovechables'!$B$17:$B$155,"&lt;="&amp;EOMONTH(Tablas!G12,0))</f>
        <v>0</v>
      </c>
      <c r="I12" s="224" t="s">
        <v>94</v>
      </c>
      <c r="J12" s="218">
        <v>0</v>
      </c>
      <c r="K12" s="225">
        <v>45717</v>
      </c>
      <c r="L12" s="223">
        <f>SUMIFS('RESPEL - RME'!$Z$12:$Z$25,'RESPEL - RME'!$C$12:$C$25,"&gt;="&amp;K12,'RESPEL - RME'!$C$12:$C$25,"&lt;="&amp;EOMONTH(K12,0))</f>
        <v>0</v>
      </c>
      <c r="M12" s="226" t="e">
        <v>#N/A</v>
      </c>
      <c r="N12" s="209"/>
      <c r="O12" s="209"/>
      <c r="P12" s="209"/>
      <c r="Q12" s="209"/>
      <c r="R12" s="209"/>
      <c r="S12" s="214"/>
      <c r="V12" s="339" t="s">
        <v>126</v>
      </c>
      <c r="W12" s="340"/>
    </row>
    <row r="13" spans="1:35" x14ac:dyDescent="0.2">
      <c r="A13" s="208"/>
      <c r="B13" s="209"/>
      <c r="C13" s="209"/>
      <c r="D13" s="209"/>
      <c r="E13" s="211"/>
      <c r="F13" s="211"/>
      <c r="G13" s="222">
        <v>45748</v>
      </c>
      <c r="H13" s="223">
        <f>SUMIFS('RS Aprovechables'!$E$17:$E$155,'RS Aprovechables'!$B$17:$B$155,"&gt;="&amp;Tablas!G13,'RS Aprovechables'!$B$17:$B$155,"&lt;="&amp;EOMONTH(Tablas!G13,0))</f>
        <v>0</v>
      </c>
      <c r="I13" s="224" t="s">
        <v>95</v>
      </c>
      <c r="J13" s="218">
        <v>0</v>
      </c>
      <c r="K13" s="225">
        <v>45748</v>
      </c>
      <c r="L13" s="223">
        <f>SUMIFS('RESPEL - RME'!$Z$12:$Z$25,'RESPEL - RME'!$C$12:$C$25,"&gt;="&amp;K13,'RESPEL - RME'!$C$12:$C$25,"&lt;="&amp;EOMONTH(K13,0))</f>
        <v>0</v>
      </c>
      <c r="M13" s="226" t="e">
        <v>#N/A</v>
      </c>
      <c r="N13" s="209"/>
      <c r="O13" s="209"/>
      <c r="P13" s="209"/>
      <c r="Q13" s="209"/>
      <c r="R13" s="209"/>
      <c r="S13" s="214"/>
      <c r="V13" s="27" t="s">
        <v>128</v>
      </c>
      <c r="W13" s="28" t="s">
        <v>129</v>
      </c>
    </row>
    <row r="14" spans="1:35" x14ac:dyDescent="0.2">
      <c r="A14" s="208"/>
      <c r="B14" s="209"/>
      <c r="C14" s="209"/>
      <c r="D14" s="209"/>
      <c r="E14" s="211"/>
      <c r="F14" s="211"/>
      <c r="G14" s="222">
        <v>45778</v>
      </c>
      <c r="H14" s="223">
        <f>SUMIFS('RS Aprovechables'!$E$17:$E$155,'RS Aprovechables'!$B$17:$B$155,"&gt;="&amp;Tablas!G14,'RS Aprovechables'!$B$17:$B$155,"&lt;="&amp;EOMONTH(Tablas!G14,0))</f>
        <v>0</v>
      </c>
      <c r="I14" s="224" t="s">
        <v>96</v>
      </c>
      <c r="J14" s="218">
        <v>0</v>
      </c>
      <c r="K14" s="225">
        <v>45778</v>
      </c>
      <c r="L14" s="223">
        <f>SUMIFS('RESPEL - RME'!$Z$12:$Z$25,'RESPEL - RME'!$C$12:$C$25,"&gt;="&amp;K14,'RESPEL - RME'!$C$12:$C$25,"&lt;="&amp;EOMONTH(K14,0))</f>
        <v>0</v>
      </c>
      <c r="M14" s="226" t="e">
        <v>#N/A</v>
      </c>
      <c r="N14" s="209"/>
      <c r="O14" s="209"/>
      <c r="P14" s="209"/>
      <c r="Q14" s="209"/>
      <c r="R14" s="209"/>
      <c r="S14" s="214"/>
      <c r="V14" s="22">
        <f>'RS Aprovechables'!D84</f>
        <v>0</v>
      </c>
      <c r="W14" s="23">
        <f>SUMIF('RS Aprovechables'!$D$12:$D$155,Tablas!V14,'RS Aprovechables'!$E$12:$E$155)</f>
        <v>0</v>
      </c>
    </row>
    <row r="15" spans="1:35" x14ac:dyDescent="0.2">
      <c r="A15" s="208"/>
      <c r="B15" s="209"/>
      <c r="C15" s="209"/>
      <c r="D15" s="209"/>
      <c r="E15" s="211"/>
      <c r="F15" s="211"/>
      <c r="G15" s="222">
        <v>45809</v>
      </c>
      <c r="H15" s="223">
        <f>SUMIFS('RS Aprovechables'!$E$17:$E$155,'RS Aprovechables'!$B$17:$B$155,"&gt;="&amp;Tablas!G15,'RS Aprovechables'!$B$17:$B$155,"&lt;="&amp;EOMONTH(Tablas!G15,0))</f>
        <v>0</v>
      </c>
      <c r="I15" s="224" t="s">
        <v>97</v>
      </c>
      <c r="J15" s="218">
        <v>0</v>
      </c>
      <c r="K15" s="225">
        <v>45809</v>
      </c>
      <c r="L15" s="223">
        <f>SUMIFS('RESPEL - RME'!$Z$12:$Z$25,'RESPEL - RME'!$C$12:$C$25,"&gt;="&amp;K15,'RESPEL - RME'!$C$12:$C$25,"&lt;="&amp;EOMONTH(K15,0))</f>
        <v>0</v>
      </c>
      <c r="M15" s="226">
        <f>AVERAGE(L10:L15)</f>
        <v>0</v>
      </c>
      <c r="N15" s="209"/>
      <c r="O15" s="209"/>
      <c r="P15" s="209"/>
      <c r="Q15" s="209"/>
      <c r="R15" s="209"/>
      <c r="S15" s="214"/>
      <c r="V15" s="22">
        <f>'RS Aprovechables'!D85</f>
        <v>0</v>
      </c>
      <c r="W15" s="23">
        <f>SUMIF('RS Aprovechables'!$D$12:$D$155,Tablas!V15,'RS Aprovechables'!$E$12:$E$155)</f>
        <v>0</v>
      </c>
    </row>
    <row r="16" spans="1:35" ht="13.5" thickBot="1" x14ac:dyDescent="0.25">
      <c r="A16" s="208"/>
      <c r="B16" s="209"/>
      <c r="C16" s="209"/>
      <c r="D16" s="209"/>
      <c r="E16" s="211"/>
      <c r="F16" s="211"/>
      <c r="G16" s="222">
        <v>45839</v>
      </c>
      <c r="H16" s="223">
        <f>SUMIFS('RS Aprovechables'!$E$17:$E$155,'RS Aprovechables'!$B$17:$B$155,"&gt;="&amp;Tablas!G16,'RS Aprovechables'!$B$17:$B$155,"&lt;="&amp;EOMONTH(Tablas!G16,0))</f>
        <v>0</v>
      </c>
      <c r="I16" s="224" t="s">
        <v>98</v>
      </c>
      <c r="J16" s="218">
        <v>0</v>
      </c>
      <c r="K16" s="225">
        <v>45839</v>
      </c>
      <c r="L16" s="223">
        <f>SUMIFS('RESPEL - RME'!$Z$12:$Z$25,'RESPEL - RME'!$C$12:$C$25,"&gt;="&amp;K16,'RESPEL - RME'!$C$12:$C$25,"&lt;="&amp;EOMONTH(K16,0))</f>
        <v>0</v>
      </c>
      <c r="M16" s="226">
        <f t="shared" ref="M16:M21" si="0">AVERAGE(L11:L16)</f>
        <v>0</v>
      </c>
      <c r="N16" s="209"/>
      <c r="O16" s="209"/>
      <c r="P16" s="209"/>
      <c r="Q16" s="209"/>
      <c r="R16" s="209"/>
      <c r="S16" s="214"/>
      <c r="V16" s="24" t="s">
        <v>27</v>
      </c>
      <c r="W16" s="25">
        <f>SUMIF('RS Aprovechables'!$D$12:$D$155,Tablas!V16,'RS Aprovechables'!$E$12:$E$155)</f>
        <v>0</v>
      </c>
    </row>
    <row r="17" spans="1:23" x14ac:dyDescent="0.2">
      <c r="A17" s="208"/>
      <c r="B17" s="209"/>
      <c r="C17" s="209"/>
      <c r="D17" s="209"/>
      <c r="E17" s="211"/>
      <c r="F17" s="211"/>
      <c r="G17" s="222">
        <v>45870</v>
      </c>
      <c r="H17" s="223">
        <f>SUMIFS('RS Aprovechables'!$E$17:$E$155,'RS Aprovechables'!$B$17:$B$155,"&gt;="&amp;Tablas!G17,'RS Aprovechables'!$B$17:$B$155,"&lt;="&amp;EOMONTH(Tablas!G17,0))</f>
        <v>0</v>
      </c>
      <c r="I17" s="224" t="s">
        <v>99</v>
      </c>
      <c r="J17" s="218">
        <v>0</v>
      </c>
      <c r="K17" s="225">
        <v>45870</v>
      </c>
      <c r="L17" s="223">
        <f>SUMIFS('RESPEL - RME'!$Z$12:$Z$25,'RESPEL - RME'!$C$12:$C$25,"&gt;="&amp;K17,'RESPEL - RME'!$C$12:$C$25,"&lt;="&amp;EOMONTH(K17,0))</f>
        <v>0</v>
      </c>
      <c r="M17" s="226">
        <f t="shared" si="0"/>
        <v>0</v>
      </c>
      <c r="N17" s="209"/>
      <c r="O17" s="209"/>
      <c r="P17" s="209"/>
      <c r="Q17" s="209"/>
      <c r="R17" s="209"/>
      <c r="S17" s="214"/>
    </row>
    <row r="18" spans="1:23" x14ac:dyDescent="0.2">
      <c r="A18" s="208"/>
      <c r="B18" s="209"/>
      <c r="C18" s="209"/>
      <c r="D18" s="209"/>
      <c r="E18" s="211"/>
      <c r="F18" s="211"/>
      <c r="G18" s="222">
        <v>45901</v>
      </c>
      <c r="H18" s="223">
        <f>SUMIFS('RS Aprovechables'!$E$17:$E$155,'RS Aprovechables'!$B$17:$B$155,"&gt;="&amp;Tablas!G18,'RS Aprovechables'!$B$17:$B$155,"&lt;="&amp;EOMONTH(Tablas!G18,0))</f>
        <v>0</v>
      </c>
      <c r="I18" s="224" t="s">
        <v>100</v>
      </c>
      <c r="J18" s="218">
        <v>0</v>
      </c>
      <c r="K18" s="225">
        <v>45901</v>
      </c>
      <c r="L18" s="223">
        <f>SUMIFS('RESPEL - RME'!$Z$12:$Z$25,'RESPEL - RME'!$C$12:$C$25,"&gt;="&amp;K18,'RESPEL - RME'!$C$12:$C$25,"&lt;="&amp;EOMONTH(K18,0))</f>
        <v>0</v>
      </c>
      <c r="M18" s="226">
        <f t="shared" si="0"/>
        <v>0</v>
      </c>
      <c r="N18" s="209"/>
      <c r="O18" s="209"/>
      <c r="P18" s="209"/>
      <c r="Q18" s="209"/>
      <c r="R18" s="209"/>
      <c r="S18" s="214"/>
      <c r="V18" s="40" cm="1">
        <f t="array" ref="V18:V29">_xlfn.IFNA(M10:M21,)</f>
        <v>0</v>
      </c>
    </row>
    <row r="19" spans="1:23" x14ac:dyDescent="0.2">
      <c r="A19" s="208"/>
      <c r="B19" s="209"/>
      <c r="C19" s="209"/>
      <c r="D19" s="209"/>
      <c r="E19" s="211"/>
      <c r="F19" s="211"/>
      <c r="G19" s="222">
        <v>45931</v>
      </c>
      <c r="H19" s="223">
        <f>SUMIFS('RS Aprovechables'!$E$17:$E$155,'RS Aprovechables'!$B$17:$B$155,"&gt;="&amp;Tablas!G19,'RS Aprovechables'!$B$17:$B$155,"&lt;="&amp;EOMONTH(Tablas!G19,0))</f>
        <v>0</v>
      </c>
      <c r="I19" s="224" t="s">
        <v>101</v>
      </c>
      <c r="J19" s="218">
        <v>0</v>
      </c>
      <c r="K19" s="225">
        <v>45931</v>
      </c>
      <c r="L19" s="223">
        <f>SUMIFS('RESPEL - RME'!$Z$12:$Z$25,'RESPEL - RME'!$C$12:$C$25,"&gt;="&amp;K19,'RESPEL - RME'!$C$12:$C$25,"&lt;="&amp;EOMONTH(K19,0))</f>
        <v>0</v>
      </c>
      <c r="M19" s="226">
        <f t="shared" si="0"/>
        <v>0</v>
      </c>
      <c r="N19" s="209"/>
      <c r="O19" s="209"/>
      <c r="P19" s="209"/>
      <c r="Q19" s="209"/>
      <c r="R19" s="209"/>
      <c r="S19" s="214"/>
      <c r="V19" s="40">
        <v>0</v>
      </c>
    </row>
    <row r="20" spans="1:23" x14ac:dyDescent="0.2">
      <c r="A20" s="208"/>
      <c r="B20" s="209"/>
      <c r="C20" s="209"/>
      <c r="D20" s="209"/>
      <c r="E20" s="211"/>
      <c r="F20" s="211"/>
      <c r="G20" s="222">
        <v>45962</v>
      </c>
      <c r="H20" s="223">
        <f>SUMIFS('RS Aprovechables'!$E$17:$E$155,'RS Aprovechables'!$B$17:$B$155,"&gt;="&amp;Tablas!G20,'RS Aprovechables'!$B$17:$B$155,"&lt;="&amp;EOMONTH(Tablas!G20,0))</f>
        <v>0</v>
      </c>
      <c r="I20" s="224" t="s">
        <v>102</v>
      </c>
      <c r="J20" s="218">
        <v>0</v>
      </c>
      <c r="K20" s="225">
        <v>45962</v>
      </c>
      <c r="L20" s="223">
        <f>SUMIFS('RESPEL - RME'!$Z$12:$Z$25,'RESPEL - RME'!$C$12:$C$25,"&gt;="&amp;K20,'RESPEL - RME'!$C$12:$C$25,"&lt;="&amp;EOMONTH(K20,0))</f>
        <v>0</v>
      </c>
      <c r="M20" s="226">
        <f t="shared" si="0"/>
        <v>0</v>
      </c>
      <c r="N20" s="209"/>
      <c r="O20" s="209"/>
      <c r="P20" s="209"/>
      <c r="Q20" s="209"/>
      <c r="R20" s="209"/>
      <c r="S20" s="214"/>
      <c r="V20" s="40">
        <v>0</v>
      </c>
    </row>
    <row r="21" spans="1:23" x14ac:dyDescent="0.2">
      <c r="A21" s="208"/>
      <c r="B21" s="209"/>
      <c r="C21" s="209"/>
      <c r="D21" s="209"/>
      <c r="E21" s="211"/>
      <c r="F21" s="211"/>
      <c r="G21" s="222">
        <v>45992</v>
      </c>
      <c r="H21" s="223">
        <f>SUMIFS('RS Aprovechables'!$E$17:$E$155,'RS Aprovechables'!$B$17:$B$155,"&gt;="&amp;Tablas!G21,'RS Aprovechables'!$B$17:$B$155,"&lt;="&amp;EOMONTH(Tablas!G21,0))</f>
        <v>0</v>
      </c>
      <c r="I21" s="224" t="s">
        <v>103</v>
      </c>
      <c r="J21" s="209"/>
      <c r="K21" s="225">
        <v>45992</v>
      </c>
      <c r="L21" s="223">
        <f>SUMIFS('RESPEL - RME'!$Z$12:$Z$25,'RESPEL - RME'!$C$12:$C$25,"&gt;="&amp;K21,'RESPEL - RME'!$C$12:$C$25,"&lt;="&amp;EOMONTH(K21,0))</f>
        <v>0</v>
      </c>
      <c r="M21" s="226">
        <f t="shared" si="0"/>
        <v>0</v>
      </c>
      <c r="N21" s="209"/>
      <c r="O21" s="209"/>
      <c r="P21" s="209"/>
      <c r="Q21" s="209"/>
      <c r="R21" s="209"/>
      <c r="S21" s="214"/>
      <c r="V21" s="40">
        <v>0</v>
      </c>
    </row>
    <row r="22" spans="1:23" x14ac:dyDescent="0.2">
      <c r="A22" s="208"/>
      <c r="B22" s="209"/>
      <c r="C22" s="209"/>
      <c r="D22" s="209"/>
      <c r="E22" s="211"/>
      <c r="F22" s="211"/>
      <c r="G22" s="211"/>
      <c r="H22" s="211"/>
      <c r="I22" s="212"/>
      <c r="J22" s="209"/>
      <c r="K22" s="213"/>
      <c r="L22" s="209"/>
      <c r="M22" s="209"/>
      <c r="N22" s="209"/>
      <c r="O22" s="209"/>
      <c r="P22" s="209"/>
      <c r="Q22" s="209"/>
      <c r="R22" s="209"/>
      <c r="S22" s="214"/>
      <c r="V22" s="40">
        <v>0</v>
      </c>
    </row>
    <row r="23" spans="1:23" x14ac:dyDescent="0.2">
      <c r="A23" s="208"/>
      <c r="B23" s="209"/>
      <c r="C23" s="209"/>
      <c r="D23" s="209"/>
      <c r="E23" s="211"/>
      <c r="F23" s="211"/>
      <c r="G23" s="211"/>
      <c r="H23" s="211"/>
      <c r="I23" s="212"/>
      <c r="J23" s="209"/>
      <c r="K23" s="213"/>
      <c r="L23" s="209"/>
      <c r="M23" s="209"/>
      <c r="N23" s="209"/>
      <c r="O23" s="209"/>
      <c r="P23" s="209"/>
      <c r="Q23" s="209"/>
      <c r="R23" s="209"/>
      <c r="S23" s="214"/>
      <c r="V23" s="40">
        <v>0</v>
      </c>
    </row>
    <row r="24" spans="1:23" ht="31.15" customHeight="1" x14ac:dyDescent="0.2">
      <c r="A24" s="344" t="s">
        <v>123</v>
      </c>
      <c r="B24" s="345"/>
      <c r="C24" s="345"/>
      <c r="D24" s="345"/>
      <c r="E24" s="345"/>
      <c r="F24" s="345"/>
      <c r="G24" s="345"/>
      <c r="H24" s="345"/>
      <c r="I24" s="346"/>
      <c r="J24" s="209"/>
      <c r="K24" s="341" t="s">
        <v>104</v>
      </c>
      <c r="L24" s="342"/>
      <c r="M24" s="342"/>
      <c r="N24" s="342"/>
      <c r="O24" s="342"/>
      <c r="P24" s="342"/>
      <c r="Q24" s="342"/>
      <c r="R24" s="342"/>
      <c r="S24" s="343"/>
      <c r="V24" s="40">
        <v>0</v>
      </c>
    </row>
    <row r="25" spans="1:23" ht="40.9" customHeight="1" x14ac:dyDescent="0.2">
      <c r="A25" s="227" t="s">
        <v>105</v>
      </c>
      <c r="B25" s="172" t="s">
        <v>106</v>
      </c>
      <c r="C25" s="172" t="s">
        <v>107</v>
      </c>
      <c r="D25" s="172" t="s">
        <v>108</v>
      </c>
      <c r="E25" s="172" t="s">
        <v>109</v>
      </c>
      <c r="F25" s="172" t="s">
        <v>110</v>
      </c>
      <c r="G25" s="172" t="s">
        <v>156</v>
      </c>
      <c r="H25" s="172" t="s">
        <v>160</v>
      </c>
      <c r="I25" s="173" t="s">
        <v>161</v>
      </c>
      <c r="J25" s="209"/>
      <c r="K25" s="227" t="s">
        <v>105</v>
      </c>
      <c r="L25" s="172" t="s">
        <v>106</v>
      </c>
      <c r="M25" s="172" t="s">
        <v>107</v>
      </c>
      <c r="N25" s="172" t="s">
        <v>108</v>
      </c>
      <c r="O25" s="172" t="s">
        <v>109</v>
      </c>
      <c r="P25" s="172" t="s">
        <v>110</v>
      </c>
      <c r="Q25" s="172" t="s">
        <v>156</v>
      </c>
      <c r="R25" s="172" t="s">
        <v>160</v>
      </c>
      <c r="S25" s="173" t="s">
        <v>161</v>
      </c>
      <c r="V25" s="40">
        <v>0</v>
      </c>
      <c r="W25" s="15"/>
    </row>
    <row r="26" spans="1:23" ht="15" customHeight="1" x14ac:dyDescent="0.2">
      <c r="A26" s="228" t="s">
        <v>111</v>
      </c>
      <c r="B26" s="170"/>
      <c r="C26" s="170"/>
      <c r="D26" s="170"/>
      <c r="E26" s="170"/>
      <c r="F26" s="170"/>
      <c r="G26" s="170"/>
      <c r="H26" s="229">
        <f t="shared" ref="H26:H37" si="1">H10</f>
        <v>0</v>
      </c>
      <c r="I26" s="230" t="e">
        <v>#N/A</v>
      </c>
      <c r="J26" s="209"/>
      <c r="K26" s="228" t="s">
        <v>111</v>
      </c>
      <c r="L26" s="170"/>
      <c r="M26" s="170"/>
      <c r="N26" s="170"/>
      <c r="O26" s="170"/>
      <c r="P26" s="170"/>
      <c r="Q26" s="170"/>
      <c r="R26" s="229">
        <f>L10</f>
        <v>0</v>
      </c>
      <c r="S26" s="231">
        <f t="shared" ref="S26:S31" si="2">J9</f>
        <v>0</v>
      </c>
      <c r="V26" s="40">
        <v>0</v>
      </c>
    </row>
    <row r="27" spans="1:23" ht="15" customHeight="1" x14ac:dyDescent="0.2">
      <c r="A27" s="232" t="s">
        <v>113</v>
      </c>
      <c r="B27" s="171"/>
      <c r="C27" s="171"/>
      <c r="D27" s="171"/>
      <c r="E27" s="171"/>
      <c r="F27" s="171"/>
      <c r="G27" s="171"/>
      <c r="H27" s="233">
        <f t="shared" si="1"/>
        <v>0</v>
      </c>
      <c r="I27" s="234" t="e">
        <v>#N/A</v>
      </c>
      <c r="J27" s="209"/>
      <c r="K27" s="232" t="s">
        <v>113</v>
      </c>
      <c r="L27" s="171"/>
      <c r="M27" s="171"/>
      <c r="N27" s="171"/>
      <c r="O27" s="171"/>
      <c r="P27" s="171"/>
      <c r="Q27" s="171"/>
      <c r="R27" s="171">
        <f t="shared" ref="R27:R37" si="3">L11</f>
        <v>0</v>
      </c>
      <c r="S27" s="235">
        <f t="shared" si="2"/>
        <v>0</v>
      </c>
      <c r="V27" s="40">
        <v>0</v>
      </c>
    </row>
    <row r="28" spans="1:23" ht="15" customHeight="1" x14ac:dyDescent="0.2">
      <c r="A28" s="228" t="s">
        <v>114</v>
      </c>
      <c r="B28" s="170"/>
      <c r="C28" s="170"/>
      <c r="D28" s="170"/>
      <c r="E28" s="170"/>
      <c r="F28" s="170"/>
      <c r="G28" s="170"/>
      <c r="H28" s="229">
        <f t="shared" si="1"/>
        <v>0</v>
      </c>
      <c r="I28" s="230">
        <f t="shared" ref="I28:I37" si="4">AVERAGE(H26:H28)</f>
        <v>0</v>
      </c>
      <c r="J28" s="209"/>
      <c r="K28" s="228" t="s">
        <v>114</v>
      </c>
      <c r="L28" s="170"/>
      <c r="M28" s="170"/>
      <c r="N28" s="170"/>
      <c r="O28" s="170"/>
      <c r="P28" s="170"/>
      <c r="Q28" s="170"/>
      <c r="R28" s="229">
        <f t="shared" si="3"/>
        <v>0</v>
      </c>
      <c r="S28" s="231">
        <f t="shared" si="2"/>
        <v>0</v>
      </c>
      <c r="V28" s="40">
        <v>0</v>
      </c>
    </row>
    <row r="29" spans="1:23" ht="15" customHeight="1" x14ac:dyDescent="0.2">
      <c r="A29" s="232" t="s">
        <v>115</v>
      </c>
      <c r="B29" s="171"/>
      <c r="C29" s="171"/>
      <c r="D29" s="171"/>
      <c r="E29" s="171"/>
      <c r="F29" s="171"/>
      <c r="G29" s="171"/>
      <c r="H29" s="233">
        <f t="shared" si="1"/>
        <v>0</v>
      </c>
      <c r="I29" s="234">
        <f t="shared" si="4"/>
        <v>0</v>
      </c>
      <c r="J29" s="209"/>
      <c r="K29" s="232" t="s">
        <v>115</v>
      </c>
      <c r="L29" s="171"/>
      <c r="M29" s="171"/>
      <c r="N29" s="171"/>
      <c r="O29" s="171"/>
      <c r="P29" s="171"/>
      <c r="Q29" s="171"/>
      <c r="R29" s="171">
        <f t="shared" si="3"/>
        <v>0</v>
      </c>
      <c r="S29" s="235">
        <f t="shared" si="2"/>
        <v>0</v>
      </c>
      <c r="V29" s="40">
        <v>0</v>
      </c>
    </row>
    <row r="30" spans="1:23" ht="15" customHeight="1" x14ac:dyDescent="0.2">
      <c r="A30" s="228" t="s">
        <v>116</v>
      </c>
      <c r="B30" s="170"/>
      <c r="C30" s="170"/>
      <c r="D30" s="170"/>
      <c r="E30" s="170"/>
      <c r="F30" s="170"/>
      <c r="G30" s="170"/>
      <c r="H30" s="229">
        <f t="shared" si="1"/>
        <v>0</v>
      </c>
      <c r="I30" s="230">
        <f t="shared" si="4"/>
        <v>0</v>
      </c>
      <c r="J30" s="209"/>
      <c r="K30" s="228" t="s">
        <v>116</v>
      </c>
      <c r="L30" s="170"/>
      <c r="M30" s="170"/>
      <c r="N30" s="170"/>
      <c r="O30" s="170"/>
      <c r="P30" s="170"/>
      <c r="Q30" s="170"/>
      <c r="R30" s="229">
        <f t="shared" si="3"/>
        <v>0</v>
      </c>
      <c r="S30" s="231">
        <f t="shared" si="2"/>
        <v>0</v>
      </c>
    </row>
    <row r="31" spans="1:23" ht="15" customHeight="1" x14ac:dyDescent="0.2">
      <c r="A31" s="232" t="s">
        <v>117</v>
      </c>
      <c r="B31" s="171"/>
      <c r="C31" s="171"/>
      <c r="D31" s="171"/>
      <c r="E31" s="171"/>
      <c r="F31" s="171"/>
      <c r="G31" s="171"/>
      <c r="H31" s="233">
        <f t="shared" si="1"/>
        <v>0</v>
      </c>
      <c r="I31" s="234">
        <f t="shared" si="4"/>
        <v>0</v>
      </c>
      <c r="J31" s="209"/>
      <c r="K31" s="232" t="s">
        <v>117</v>
      </c>
      <c r="L31" s="171"/>
      <c r="M31" s="171"/>
      <c r="N31" s="171"/>
      <c r="O31" s="171"/>
      <c r="P31" s="171"/>
      <c r="Q31" s="171"/>
      <c r="R31" s="171">
        <f t="shared" si="3"/>
        <v>0</v>
      </c>
      <c r="S31" s="235">
        <f t="shared" si="2"/>
        <v>0</v>
      </c>
    </row>
    <row r="32" spans="1:23" ht="15" customHeight="1" x14ac:dyDescent="0.2">
      <c r="A32" s="228" t="s">
        <v>118</v>
      </c>
      <c r="B32" s="170"/>
      <c r="C32" s="170"/>
      <c r="D32" s="170"/>
      <c r="E32" s="170"/>
      <c r="F32" s="170"/>
      <c r="G32" s="170"/>
      <c r="H32" s="229">
        <f t="shared" si="1"/>
        <v>0</v>
      </c>
      <c r="I32" s="230">
        <f t="shared" si="4"/>
        <v>0</v>
      </c>
      <c r="J32" s="209"/>
      <c r="K32" s="228" t="s">
        <v>118</v>
      </c>
      <c r="L32" s="170"/>
      <c r="M32" s="170"/>
      <c r="N32" s="170"/>
      <c r="O32" s="170"/>
      <c r="P32" s="170"/>
      <c r="Q32" s="170"/>
      <c r="R32" s="229">
        <f t="shared" si="3"/>
        <v>0</v>
      </c>
      <c r="S32" s="231">
        <f t="shared" ref="S32:S37" si="5">J16</f>
        <v>0</v>
      </c>
    </row>
    <row r="33" spans="1:19" ht="15" customHeight="1" x14ac:dyDescent="0.2">
      <c r="A33" s="232" t="s">
        <v>119</v>
      </c>
      <c r="B33" s="171"/>
      <c r="C33" s="171"/>
      <c r="D33" s="171"/>
      <c r="E33" s="171"/>
      <c r="F33" s="171"/>
      <c r="G33" s="171"/>
      <c r="H33" s="233">
        <f t="shared" si="1"/>
        <v>0</v>
      </c>
      <c r="I33" s="234">
        <f t="shared" si="4"/>
        <v>0</v>
      </c>
      <c r="J33" s="209"/>
      <c r="K33" s="232" t="s">
        <v>119</v>
      </c>
      <c r="L33" s="171"/>
      <c r="M33" s="171"/>
      <c r="N33" s="171"/>
      <c r="O33" s="171"/>
      <c r="P33" s="171"/>
      <c r="Q33" s="171"/>
      <c r="R33" s="171">
        <f t="shared" si="3"/>
        <v>0</v>
      </c>
      <c r="S33" s="235">
        <f t="shared" si="5"/>
        <v>0</v>
      </c>
    </row>
    <row r="34" spans="1:19" ht="15" customHeight="1" x14ac:dyDescent="0.2">
      <c r="A34" s="228" t="s">
        <v>120</v>
      </c>
      <c r="B34" s="170"/>
      <c r="C34" s="170"/>
      <c r="D34" s="170"/>
      <c r="E34" s="170"/>
      <c r="F34" s="170"/>
      <c r="G34" s="170"/>
      <c r="H34" s="229">
        <f t="shared" si="1"/>
        <v>0</v>
      </c>
      <c r="I34" s="230">
        <f t="shared" si="4"/>
        <v>0</v>
      </c>
      <c r="J34" s="209"/>
      <c r="K34" s="228" t="s">
        <v>120</v>
      </c>
      <c r="L34" s="170"/>
      <c r="M34" s="170"/>
      <c r="N34" s="170"/>
      <c r="O34" s="170"/>
      <c r="P34" s="170"/>
      <c r="Q34" s="170"/>
      <c r="R34" s="229">
        <f t="shared" si="3"/>
        <v>0</v>
      </c>
      <c r="S34" s="231">
        <f t="shared" si="5"/>
        <v>0</v>
      </c>
    </row>
    <row r="35" spans="1:19" ht="15" customHeight="1" x14ac:dyDescent="0.2">
      <c r="A35" s="232" t="s">
        <v>121</v>
      </c>
      <c r="B35" s="171"/>
      <c r="C35" s="171"/>
      <c r="D35" s="171"/>
      <c r="E35" s="171"/>
      <c r="F35" s="171"/>
      <c r="G35" s="171"/>
      <c r="H35" s="233">
        <f t="shared" si="1"/>
        <v>0</v>
      </c>
      <c r="I35" s="234">
        <f t="shared" si="4"/>
        <v>0</v>
      </c>
      <c r="J35" s="209"/>
      <c r="K35" s="232" t="s">
        <v>121</v>
      </c>
      <c r="L35" s="171"/>
      <c r="M35" s="171"/>
      <c r="N35" s="171"/>
      <c r="O35" s="171"/>
      <c r="P35" s="171"/>
      <c r="Q35" s="171"/>
      <c r="R35" s="171">
        <f t="shared" si="3"/>
        <v>0</v>
      </c>
      <c r="S35" s="235">
        <f t="shared" si="5"/>
        <v>0</v>
      </c>
    </row>
    <row r="36" spans="1:19" ht="15" customHeight="1" x14ac:dyDescent="0.2">
      <c r="A36" s="228" t="s">
        <v>122</v>
      </c>
      <c r="B36" s="170"/>
      <c r="C36" s="170"/>
      <c r="D36" s="170"/>
      <c r="E36" s="170"/>
      <c r="F36" s="170"/>
      <c r="G36" s="170"/>
      <c r="H36" s="229">
        <f t="shared" si="1"/>
        <v>0</v>
      </c>
      <c r="I36" s="230">
        <f t="shared" si="4"/>
        <v>0</v>
      </c>
      <c r="J36" s="209"/>
      <c r="K36" s="228" t="s">
        <v>122</v>
      </c>
      <c r="L36" s="170"/>
      <c r="M36" s="170"/>
      <c r="N36" s="170"/>
      <c r="O36" s="170"/>
      <c r="P36" s="170"/>
      <c r="Q36" s="170"/>
      <c r="R36" s="229">
        <f t="shared" si="3"/>
        <v>0</v>
      </c>
      <c r="S36" s="231">
        <f t="shared" si="5"/>
        <v>0</v>
      </c>
    </row>
    <row r="37" spans="1:19" ht="15" customHeight="1" x14ac:dyDescent="0.2">
      <c r="A37" s="232" t="s">
        <v>124</v>
      </c>
      <c r="B37" s="171"/>
      <c r="C37" s="171"/>
      <c r="D37" s="171"/>
      <c r="E37" s="171"/>
      <c r="F37" s="171"/>
      <c r="G37" s="171"/>
      <c r="H37" s="233">
        <f t="shared" si="1"/>
        <v>0</v>
      </c>
      <c r="I37" s="234">
        <f t="shared" si="4"/>
        <v>0</v>
      </c>
      <c r="J37" s="209"/>
      <c r="K37" s="232" t="s">
        <v>124</v>
      </c>
      <c r="L37" s="170"/>
      <c r="M37" s="170"/>
      <c r="N37" s="170"/>
      <c r="O37" s="170"/>
      <c r="P37" s="170"/>
      <c r="Q37" s="170"/>
      <c r="R37" s="229">
        <f t="shared" si="3"/>
        <v>0</v>
      </c>
      <c r="S37" s="231">
        <f t="shared" si="5"/>
        <v>0</v>
      </c>
    </row>
    <row r="38" spans="1:19" ht="15" customHeight="1" x14ac:dyDescent="0.2">
      <c r="A38" s="236" t="s">
        <v>125</v>
      </c>
      <c r="B38" s="237">
        <f t="shared" ref="B38:H38" si="6">SUM(B26:B37)</f>
        <v>0</v>
      </c>
      <c r="C38" s="237">
        <f t="shared" si="6"/>
        <v>0</v>
      </c>
      <c r="D38" s="237">
        <f t="shared" si="6"/>
        <v>0</v>
      </c>
      <c r="E38" s="237">
        <f t="shared" si="6"/>
        <v>0</v>
      </c>
      <c r="F38" s="237">
        <f t="shared" si="6"/>
        <v>0</v>
      </c>
      <c r="G38" s="237">
        <f t="shared" si="6"/>
        <v>0</v>
      </c>
      <c r="H38" s="237">
        <f t="shared" si="6"/>
        <v>0</v>
      </c>
      <c r="I38" s="238">
        <f>SUM(I31,I32,I33,I34,I35,I36)/6</f>
        <v>0</v>
      </c>
      <c r="J38" s="209"/>
      <c r="K38" s="236" t="s">
        <v>125</v>
      </c>
      <c r="L38" s="237">
        <f t="shared" ref="L38:R38" si="7">SUM(L26:L36)</f>
        <v>0</v>
      </c>
      <c r="M38" s="237">
        <f t="shared" si="7"/>
        <v>0</v>
      </c>
      <c r="N38" s="237">
        <f t="shared" si="7"/>
        <v>0</v>
      </c>
      <c r="O38" s="237">
        <f t="shared" si="7"/>
        <v>0</v>
      </c>
      <c r="P38" s="237">
        <f t="shared" si="7"/>
        <v>0</v>
      </c>
      <c r="Q38" s="237">
        <f t="shared" si="7"/>
        <v>0</v>
      </c>
      <c r="R38" s="237">
        <f t="shared" si="7"/>
        <v>0</v>
      </c>
      <c r="S38" s="238">
        <f>SUM(S31,S32,S33,S34,S35,S36)/6</f>
        <v>0</v>
      </c>
    </row>
    <row r="39" spans="1:19" ht="15" x14ac:dyDescent="0.25">
      <c r="A39" s="208"/>
      <c r="B39" s="211"/>
      <c r="C39" s="211"/>
      <c r="D39" s="211"/>
      <c r="E39" s="211"/>
      <c r="F39" s="211"/>
      <c r="G39" s="211"/>
      <c r="H39" s="211"/>
      <c r="I39" s="212"/>
      <c r="J39" s="209"/>
      <c r="K39" s="213"/>
      <c r="L39" s="209"/>
      <c r="M39" s="209"/>
      <c r="N39" s="209"/>
      <c r="O39" s="209"/>
      <c r="P39" s="209"/>
      <c r="Q39" s="209"/>
      <c r="R39" s="239"/>
      <c r="S39" s="214"/>
    </row>
    <row r="40" spans="1:19" ht="15" x14ac:dyDescent="0.25">
      <c r="A40" s="213"/>
      <c r="B40" s="209"/>
      <c r="C40" s="209"/>
      <c r="D40" s="209"/>
      <c r="E40" s="209"/>
      <c r="F40" s="209"/>
      <c r="G40" s="209"/>
      <c r="H40" s="209"/>
      <c r="I40" s="214"/>
      <c r="J40" s="209"/>
      <c r="K40" s="213"/>
      <c r="L40" s="209"/>
      <c r="M40" s="209"/>
      <c r="N40" s="209"/>
      <c r="O40" s="209"/>
      <c r="P40" s="209"/>
      <c r="Q40" s="209"/>
      <c r="R40" s="239"/>
      <c r="S40" s="214"/>
    </row>
    <row r="41" spans="1:19" ht="15" x14ac:dyDescent="0.25">
      <c r="A41" s="213"/>
      <c r="B41" s="209"/>
      <c r="C41" s="209"/>
      <c r="D41" s="209"/>
      <c r="E41" s="209"/>
      <c r="F41" s="209"/>
      <c r="G41" s="209"/>
      <c r="H41" s="209"/>
      <c r="I41" s="214"/>
      <c r="J41" s="209"/>
      <c r="K41" s="213"/>
      <c r="L41" s="209"/>
      <c r="M41" s="209"/>
      <c r="N41" s="209"/>
      <c r="O41" s="209"/>
      <c r="P41" s="209"/>
      <c r="Q41" s="209"/>
      <c r="R41" s="239"/>
      <c r="S41" s="214"/>
    </row>
    <row r="42" spans="1:19" ht="15" x14ac:dyDescent="0.25">
      <c r="A42" s="213"/>
      <c r="B42" s="209"/>
      <c r="C42" s="209"/>
      <c r="D42" s="209"/>
      <c r="E42" s="209"/>
      <c r="F42" s="209"/>
      <c r="G42" s="209"/>
      <c r="H42" s="209"/>
      <c r="I42" s="214"/>
      <c r="J42" s="209"/>
      <c r="K42" s="213"/>
      <c r="L42" s="209"/>
      <c r="M42" s="209"/>
      <c r="N42" s="209"/>
      <c r="O42" s="209"/>
      <c r="P42" s="209"/>
      <c r="Q42" s="209"/>
      <c r="R42" s="240"/>
      <c r="S42" s="214"/>
    </row>
    <row r="43" spans="1:19" ht="15" x14ac:dyDescent="0.25">
      <c r="A43" s="213"/>
      <c r="B43" s="209"/>
      <c r="C43" s="209"/>
      <c r="D43" s="209"/>
      <c r="E43" s="209"/>
      <c r="F43" s="209"/>
      <c r="G43" s="209"/>
      <c r="H43" s="209"/>
      <c r="I43" s="214"/>
      <c r="J43" s="209"/>
      <c r="K43" s="213"/>
      <c r="L43" s="209"/>
      <c r="M43" s="209"/>
      <c r="N43" s="209"/>
      <c r="O43" s="209"/>
      <c r="P43" s="209"/>
      <c r="Q43" s="209"/>
      <c r="R43" s="240"/>
      <c r="S43" s="214"/>
    </row>
    <row r="44" spans="1:19" x14ac:dyDescent="0.2">
      <c r="A44" s="213"/>
      <c r="B44" s="209"/>
      <c r="C44" s="209"/>
      <c r="D44" s="209"/>
      <c r="E44" s="209"/>
      <c r="F44" s="209"/>
      <c r="G44" s="209"/>
      <c r="H44" s="209"/>
      <c r="I44" s="214"/>
      <c r="J44" s="209"/>
      <c r="K44" s="213"/>
      <c r="L44" s="209"/>
      <c r="M44" s="209"/>
      <c r="N44" s="209"/>
      <c r="O44" s="209"/>
      <c r="P44" s="209"/>
      <c r="Q44" s="209"/>
      <c r="R44" s="209"/>
      <c r="S44" s="214"/>
    </row>
    <row r="45" spans="1:19" x14ac:dyDescent="0.2">
      <c r="A45" s="213"/>
      <c r="B45" s="209"/>
      <c r="C45" s="209"/>
      <c r="D45" s="209"/>
      <c r="E45" s="209"/>
      <c r="F45" s="209"/>
      <c r="G45" s="209"/>
      <c r="H45" s="209"/>
      <c r="I45" s="214"/>
      <c r="J45" s="209"/>
      <c r="K45" s="213"/>
      <c r="L45" s="209"/>
      <c r="M45" s="209"/>
      <c r="N45" s="209"/>
      <c r="O45" s="209"/>
      <c r="P45" s="209"/>
      <c r="Q45" s="209"/>
      <c r="R45" s="209"/>
      <c r="S45" s="214"/>
    </row>
    <row r="46" spans="1:19" x14ac:dyDescent="0.2">
      <c r="A46" s="213"/>
      <c r="B46" s="209"/>
      <c r="C46" s="209"/>
      <c r="D46" s="209"/>
      <c r="E46" s="209"/>
      <c r="F46" s="209"/>
      <c r="G46" s="209"/>
      <c r="H46" s="209"/>
      <c r="I46" s="214"/>
      <c r="J46" s="209"/>
      <c r="K46" s="213"/>
      <c r="L46" s="209"/>
      <c r="M46" s="209"/>
      <c r="N46" s="209"/>
      <c r="O46" s="209"/>
      <c r="P46" s="209"/>
      <c r="Q46" s="209"/>
      <c r="R46" s="209"/>
      <c r="S46" s="214"/>
    </row>
    <row r="47" spans="1:19" x14ac:dyDescent="0.2">
      <c r="A47" s="213"/>
      <c r="B47" s="209"/>
      <c r="C47" s="209"/>
      <c r="D47" s="209"/>
      <c r="E47" s="209"/>
      <c r="F47" s="209"/>
      <c r="G47" s="209"/>
      <c r="H47" s="209"/>
      <c r="I47" s="214"/>
      <c r="J47" s="209"/>
      <c r="K47" s="213"/>
      <c r="L47" s="209"/>
      <c r="M47" s="209"/>
      <c r="N47" s="209"/>
      <c r="O47" s="209"/>
      <c r="P47" s="209"/>
      <c r="Q47" s="209"/>
      <c r="R47" s="209"/>
      <c r="S47" s="214"/>
    </row>
    <row r="48" spans="1:19" x14ac:dyDescent="0.2">
      <c r="A48" s="213"/>
      <c r="B48" s="209"/>
      <c r="C48" s="209"/>
      <c r="D48" s="209"/>
      <c r="E48" s="209"/>
      <c r="F48" s="209"/>
      <c r="G48" s="209"/>
      <c r="H48" s="209"/>
      <c r="I48" s="214"/>
      <c r="J48" s="209"/>
      <c r="K48" s="213"/>
      <c r="L48" s="209"/>
      <c r="M48" s="209"/>
      <c r="N48" s="209"/>
      <c r="O48" s="209"/>
      <c r="P48" s="209"/>
      <c r="Q48" s="209"/>
      <c r="R48" s="209"/>
      <c r="S48" s="214"/>
    </row>
    <row r="49" spans="1:19" x14ac:dyDescent="0.2">
      <c r="A49" s="213"/>
      <c r="B49" s="209"/>
      <c r="C49" s="209"/>
      <c r="D49" s="209"/>
      <c r="E49" s="209"/>
      <c r="F49" s="209"/>
      <c r="G49" s="209"/>
      <c r="H49" s="209"/>
      <c r="I49" s="214"/>
      <c r="J49" s="209"/>
      <c r="K49" s="213"/>
      <c r="L49" s="209"/>
      <c r="M49" s="209"/>
      <c r="N49" s="209"/>
      <c r="O49" s="209"/>
      <c r="P49" s="209"/>
      <c r="Q49" s="209"/>
      <c r="R49" s="209"/>
      <c r="S49" s="214"/>
    </row>
    <row r="50" spans="1:19" x14ac:dyDescent="0.2">
      <c r="A50" s="208"/>
      <c r="B50" s="211"/>
      <c r="C50" s="211"/>
      <c r="D50" s="211"/>
      <c r="E50" s="211"/>
      <c r="F50" s="211"/>
      <c r="G50" s="211"/>
      <c r="H50" s="211"/>
      <c r="I50" s="212"/>
      <c r="J50" s="209"/>
      <c r="K50" s="213"/>
      <c r="L50" s="209"/>
      <c r="M50" s="209"/>
      <c r="N50" s="209"/>
      <c r="O50" s="209"/>
      <c r="P50" s="209"/>
      <c r="Q50" s="209"/>
      <c r="R50" s="209"/>
      <c r="S50" s="214"/>
    </row>
    <row r="51" spans="1:19" ht="31.15" customHeight="1" x14ac:dyDescent="0.2">
      <c r="A51" s="208"/>
      <c r="B51" s="211"/>
      <c r="C51" s="211"/>
      <c r="D51" s="211"/>
      <c r="E51" s="211"/>
      <c r="F51" s="211"/>
      <c r="G51" s="211"/>
      <c r="H51" s="211"/>
      <c r="I51" s="212"/>
      <c r="J51" s="209"/>
      <c r="K51" s="213"/>
      <c r="L51" s="209"/>
      <c r="M51" s="209"/>
      <c r="N51" s="209"/>
      <c r="O51" s="209"/>
      <c r="P51" s="209"/>
      <c r="Q51" s="209"/>
      <c r="R51" s="209"/>
      <c r="S51" s="214"/>
    </row>
    <row r="52" spans="1:19" x14ac:dyDescent="0.2">
      <c r="A52" s="208"/>
      <c r="B52" s="211"/>
      <c r="C52" s="211"/>
      <c r="D52" s="211"/>
      <c r="E52" s="211"/>
      <c r="F52" s="211"/>
      <c r="G52" s="211"/>
      <c r="H52" s="211"/>
      <c r="I52" s="212"/>
      <c r="J52" s="209"/>
      <c r="K52" s="213"/>
      <c r="L52" s="209"/>
      <c r="M52" s="209"/>
      <c r="N52" s="209"/>
      <c r="O52" s="209"/>
      <c r="P52" s="209"/>
      <c r="Q52" s="209"/>
      <c r="R52" s="209"/>
      <c r="S52" s="214"/>
    </row>
    <row r="53" spans="1:19" x14ac:dyDescent="0.2">
      <c r="A53" s="208"/>
      <c r="B53" s="211"/>
      <c r="C53" s="211"/>
      <c r="D53" s="211"/>
      <c r="E53" s="211"/>
      <c r="F53" s="211"/>
      <c r="G53" s="211"/>
      <c r="H53" s="211"/>
      <c r="I53" s="212"/>
      <c r="J53" s="209"/>
      <c r="K53" s="213"/>
      <c r="L53" s="209"/>
      <c r="M53" s="209"/>
      <c r="N53" s="209"/>
      <c r="O53" s="209"/>
      <c r="P53" s="209"/>
      <c r="Q53" s="209"/>
      <c r="R53" s="209"/>
      <c r="S53" s="214"/>
    </row>
    <row r="54" spans="1:19" x14ac:dyDescent="0.2">
      <c r="A54" s="208"/>
      <c r="B54" s="211"/>
      <c r="C54" s="211"/>
      <c r="D54" s="211"/>
      <c r="E54" s="211"/>
      <c r="F54" s="211"/>
      <c r="G54" s="211"/>
      <c r="H54" s="211"/>
      <c r="I54" s="212"/>
      <c r="J54" s="209"/>
      <c r="K54" s="213"/>
      <c r="L54" s="209"/>
      <c r="M54" s="209"/>
      <c r="N54" s="209"/>
      <c r="O54" s="209"/>
      <c r="P54" s="209"/>
      <c r="Q54" s="209"/>
      <c r="R54" s="209"/>
      <c r="S54" s="214"/>
    </row>
    <row r="55" spans="1:19" x14ac:dyDescent="0.2">
      <c r="A55" s="208"/>
      <c r="B55" s="211"/>
      <c r="C55" s="211"/>
      <c r="D55" s="211"/>
      <c r="E55" s="211"/>
      <c r="F55" s="211"/>
      <c r="G55" s="211"/>
      <c r="H55" s="211"/>
      <c r="I55" s="212"/>
      <c r="J55" s="209"/>
      <c r="K55" s="213"/>
      <c r="L55" s="209"/>
      <c r="M55" s="209"/>
      <c r="N55" s="209"/>
      <c r="O55" s="209"/>
      <c r="P55" s="209"/>
      <c r="Q55" s="209"/>
      <c r="R55" s="209"/>
      <c r="S55" s="214"/>
    </row>
    <row r="56" spans="1:19" x14ac:dyDescent="0.2">
      <c r="A56" s="208"/>
      <c r="B56" s="211"/>
      <c r="C56" s="211"/>
      <c r="D56" s="211"/>
      <c r="E56" s="211"/>
      <c r="F56" s="211"/>
      <c r="G56" s="211"/>
      <c r="H56" s="211"/>
      <c r="I56" s="212"/>
      <c r="J56" s="209"/>
      <c r="K56" s="241"/>
      <c r="L56" s="242"/>
      <c r="M56" s="209"/>
      <c r="N56" s="209"/>
      <c r="O56" s="209"/>
      <c r="P56" s="209"/>
      <c r="Q56" s="209"/>
      <c r="R56" s="209"/>
      <c r="S56" s="214"/>
    </row>
    <row r="57" spans="1:19" x14ac:dyDescent="0.2">
      <c r="A57" s="208"/>
      <c r="B57" s="211"/>
      <c r="C57" s="211"/>
      <c r="D57" s="211"/>
      <c r="E57" s="211"/>
      <c r="F57" s="211"/>
      <c r="G57" s="211"/>
      <c r="H57" s="211"/>
      <c r="I57" s="212"/>
      <c r="J57" s="209"/>
      <c r="K57" s="241"/>
      <c r="L57" s="242"/>
      <c r="M57" s="209"/>
      <c r="N57" s="209"/>
      <c r="O57" s="209"/>
      <c r="P57" s="209"/>
      <c r="Q57" s="209"/>
      <c r="R57" s="209"/>
      <c r="S57" s="214"/>
    </row>
    <row r="58" spans="1:19" ht="13.5" thickBot="1" x14ac:dyDescent="0.25">
      <c r="A58" s="243"/>
      <c r="B58" s="244"/>
      <c r="C58" s="244"/>
      <c r="D58" s="244"/>
      <c r="E58" s="244"/>
      <c r="F58" s="244"/>
      <c r="G58" s="244"/>
      <c r="H58" s="244"/>
      <c r="I58" s="245"/>
      <c r="J58" s="246"/>
      <c r="K58" s="247"/>
      <c r="L58" s="246"/>
      <c r="M58" s="246"/>
      <c r="N58" s="246"/>
      <c r="O58" s="246"/>
      <c r="P58" s="246"/>
      <c r="Q58" s="246"/>
      <c r="R58" s="246"/>
      <c r="S58" s="248"/>
    </row>
    <row r="59" spans="1:19" ht="13.5" hidden="1" thickBot="1" x14ac:dyDescent="0.25">
      <c r="A59" s="41"/>
      <c r="B59" s="8"/>
      <c r="C59" s="8"/>
      <c r="D59" s="8"/>
      <c r="E59" s="8"/>
      <c r="F59" s="8"/>
      <c r="G59" s="8"/>
      <c r="H59" s="8"/>
      <c r="I59" s="42"/>
      <c r="K59" s="45"/>
      <c r="R59" s="15"/>
      <c r="S59" s="44"/>
    </row>
    <row r="60" spans="1:19" hidden="1" x14ac:dyDescent="0.2">
      <c r="A60" s="41"/>
      <c r="B60" s="8"/>
      <c r="C60" s="8"/>
      <c r="D60" s="8"/>
      <c r="E60" s="8"/>
      <c r="F60" s="8"/>
      <c r="G60" s="8"/>
      <c r="H60" s="8"/>
      <c r="I60" s="42"/>
      <c r="K60" s="45"/>
      <c r="N60" s="52" t="s">
        <v>159</v>
      </c>
      <c r="O60" s="53">
        <v>2023</v>
      </c>
      <c r="P60" s="53">
        <v>2024</v>
      </c>
      <c r="Q60" s="54">
        <v>2025</v>
      </c>
      <c r="R60" s="15"/>
      <c r="S60" s="44"/>
    </row>
    <row r="61" spans="1:19" ht="13.5" hidden="1" thickBot="1" x14ac:dyDescent="0.25">
      <c r="A61" s="41"/>
      <c r="B61" s="8"/>
      <c r="C61" s="8"/>
      <c r="D61" s="8"/>
      <c r="E61" s="8"/>
      <c r="F61" s="8"/>
      <c r="G61" s="8"/>
      <c r="H61" s="8"/>
      <c r="I61" s="42"/>
      <c r="K61" s="45"/>
      <c r="N61" s="55" t="s">
        <v>112</v>
      </c>
      <c r="O61" s="56">
        <f>P38</f>
        <v>0</v>
      </c>
      <c r="P61" s="56">
        <f>Q38</f>
        <v>0</v>
      </c>
      <c r="Q61" s="57">
        <f>R38</f>
        <v>0</v>
      </c>
      <c r="S61" s="44"/>
    </row>
    <row r="62" spans="1:19" hidden="1" x14ac:dyDescent="0.2">
      <c r="A62" s="41"/>
      <c r="B62" s="8"/>
      <c r="C62" s="8"/>
      <c r="D62" s="8"/>
      <c r="E62" s="8"/>
      <c r="F62" s="8"/>
      <c r="G62" s="8"/>
      <c r="H62" s="8"/>
      <c r="I62" s="42"/>
      <c r="K62" s="45"/>
      <c r="S62" s="44"/>
    </row>
    <row r="63" spans="1:19" hidden="1" x14ac:dyDescent="0.2">
      <c r="A63" s="41"/>
      <c r="B63" s="8"/>
      <c r="C63" s="8"/>
      <c r="D63" s="8"/>
      <c r="E63" s="8"/>
      <c r="F63" s="8"/>
      <c r="G63" s="8"/>
      <c r="H63" s="8"/>
      <c r="I63" s="42"/>
      <c r="K63" s="45"/>
      <c r="Q63" s="49"/>
      <c r="S63" s="44"/>
    </row>
    <row r="64" spans="1:19" hidden="1" x14ac:dyDescent="0.2">
      <c r="A64" s="41"/>
      <c r="B64" s="8"/>
      <c r="C64" s="8"/>
      <c r="D64" s="8"/>
      <c r="E64" s="8"/>
      <c r="F64" s="8"/>
      <c r="G64" s="8"/>
      <c r="H64" s="8"/>
      <c r="I64" s="42"/>
      <c r="K64" s="45"/>
      <c r="Q64" s="50"/>
      <c r="S64" s="44"/>
    </row>
    <row r="65" spans="1:19" hidden="1" x14ac:dyDescent="0.2">
      <c r="A65" s="41"/>
      <c r="B65" s="8"/>
      <c r="C65" s="8"/>
      <c r="D65" s="8"/>
      <c r="E65" s="8"/>
      <c r="F65" s="8"/>
      <c r="G65" s="8"/>
      <c r="H65" s="8"/>
      <c r="I65" s="42"/>
      <c r="K65" s="45"/>
      <c r="S65" s="44"/>
    </row>
    <row r="66" spans="1:19" hidden="1" x14ac:dyDescent="0.2">
      <c r="A66" s="41"/>
      <c r="B66" s="8"/>
      <c r="C66" s="8"/>
      <c r="D66" s="8"/>
      <c r="E66" s="8"/>
      <c r="F66" s="8"/>
      <c r="G66" s="8"/>
      <c r="H66" s="8"/>
      <c r="I66" s="42"/>
      <c r="K66" s="45"/>
      <c r="S66" s="44"/>
    </row>
    <row r="67" spans="1:19" hidden="1" x14ac:dyDescent="0.2">
      <c r="A67" s="41"/>
      <c r="B67" s="8"/>
      <c r="C67" s="8"/>
      <c r="D67" s="8"/>
      <c r="E67" s="8"/>
      <c r="F67" s="8"/>
      <c r="G67" s="8"/>
      <c r="H67" s="8"/>
      <c r="I67" s="42"/>
      <c r="K67" s="45"/>
      <c r="S67" s="44"/>
    </row>
    <row r="68" spans="1:19" hidden="1" x14ac:dyDescent="0.2">
      <c r="A68" s="41"/>
      <c r="B68" s="8"/>
      <c r="C68" s="8"/>
      <c r="D68" s="8"/>
      <c r="E68" s="8"/>
      <c r="F68" s="8"/>
      <c r="G68" s="8"/>
      <c r="H68" s="8"/>
      <c r="I68" s="42"/>
      <c r="K68" s="45"/>
      <c r="S68" s="44"/>
    </row>
    <row r="69" spans="1:19" hidden="1" x14ac:dyDescent="0.2">
      <c r="A69" s="41"/>
      <c r="B69" s="8"/>
      <c r="C69" s="8"/>
      <c r="D69" s="8"/>
      <c r="E69" s="8"/>
      <c r="F69" s="8"/>
      <c r="G69" s="8"/>
      <c r="H69" s="8"/>
      <c r="I69" s="42"/>
      <c r="K69" s="45"/>
      <c r="S69" s="44"/>
    </row>
    <row r="70" spans="1:19" hidden="1" x14ac:dyDescent="0.2">
      <c r="A70" s="41"/>
      <c r="B70" s="8"/>
      <c r="C70" s="8"/>
      <c r="D70" s="8"/>
      <c r="E70" s="8"/>
      <c r="F70" s="8"/>
      <c r="G70" s="8"/>
      <c r="H70" s="8"/>
      <c r="I70" s="42"/>
      <c r="K70" s="45"/>
      <c r="S70" s="44"/>
    </row>
    <row r="71" spans="1:19" hidden="1" x14ac:dyDescent="0.2">
      <c r="A71" s="41"/>
      <c r="B71" s="8"/>
      <c r="C71" s="8"/>
      <c r="D71" s="8"/>
      <c r="E71" s="8"/>
      <c r="F71" s="8"/>
      <c r="G71" s="8"/>
      <c r="H71" s="8"/>
      <c r="I71" s="42"/>
      <c r="K71" s="45"/>
      <c r="S71" s="44"/>
    </row>
    <row r="72" spans="1:19" hidden="1" x14ac:dyDescent="0.2">
      <c r="A72" s="41"/>
      <c r="B72" s="8"/>
      <c r="C72" s="8"/>
      <c r="D72" s="8"/>
      <c r="E72" s="8"/>
      <c r="F72" s="8"/>
      <c r="G72" s="8"/>
      <c r="H72" s="8"/>
      <c r="I72" s="42"/>
      <c r="K72" s="45"/>
      <c r="S72" s="44"/>
    </row>
    <row r="73" spans="1:19" hidden="1" x14ac:dyDescent="0.2">
      <c r="A73" s="41"/>
      <c r="B73" s="8"/>
      <c r="C73" s="8"/>
      <c r="D73" s="8"/>
      <c r="E73" s="8"/>
      <c r="F73" s="8"/>
      <c r="G73" s="8"/>
      <c r="H73" s="8"/>
      <c r="I73" s="42"/>
      <c r="K73" s="45"/>
      <c r="S73" s="44"/>
    </row>
    <row r="74" spans="1:19" hidden="1" x14ac:dyDescent="0.2">
      <c r="A74" s="41"/>
      <c r="B74" s="8"/>
      <c r="C74" s="8"/>
      <c r="D74" s="8"/>
      <c r="E74" s="8"/>
      <c r="F74" s="8"/>
      <c r="G74" s="8"/>
      <c r="H74" s="8"/>
      <c r="I74" s="42"/>
      <c r="K74" s="45"/>
      <c r="S74" s="44"/>
    </row>
    <row r="75" spans="1:19" hidden="1" x14ac:dyDescent="0.2">
      <c r="A75" s="41"/>
      <c r="B75" s="8"/>
      <c r="C75" s="8"/>
      <c r="D75" s="8"/>
      <c r="E75" s="8"/>
      <c r="F75" s="8"/>
      <c r="G75" s="8"/>
      <c r="H75" s="8"/>
      <c r="I75" s="42"/>
      <c r="K75" s="45"/>
      <c r="S75" s="44"/>
    </row>
    <row r="76" spans="1:19" hidden="1" x14ac:dyDescent="0.2">
      <c r="A76" s="41"/>
      <c r="B76" s="8"/>
      <c r="C76" s="8"/>
      <c r="D76" s="8"/>
      <c r="E76" s="8"/>
      <c r="F76" s="8"/>
      <c r="G76" s="8"/>
      <c r="H76" s="8"/>
      <c r="I76" s="42"/>
      <c r="K76" s="45"/>
      <c r="S76" s="44"/>
    </row>
    <row r="77" spans="1:19" hidden="1" x14ac:dyDescent="0.2">
      <c r="A77" s="41"/>
      <c r="B77" s="8"/>
      <c r="C77" s="8"/>
      <c r="D77" s="8"/>
      <c r="E77" s="8"/>
      <c r="F77" s="8"/>
      <c r="G77" s="8"/>
      <c r="H77" s="8"/>
      <c r="I77" s="42"/>
      <c r="K77" s="45"/>
      <c r="S77" s="44"/>
    </row>
    <row r="78" spans="1:19" hidden="1" x14ac:dyDescent="0.2">
      <c r="A78" s="41"/>
      <c r="B78" s="8"/>
      <c r="C78" s="8"/>
      <c r="D78" s="8"/>
      <c r="E78" s="8"/>
      <c r="F78" s="8"/>
      <c r="G78" s="8"/>
      <c r="H78" s="8"/>
      <c r="I78" s="42"/>
      <c r="K78" s="45"/>
      <c r="S78" s="44"/>
    </row>
    <row r="79" spans="1:19" hidden="1" x14ac:dyDescent="0.2">
      <c r="A79" s="41"/>
      <c r="B79" s="8"/>
      <c r="C79" s="8"/>
      <c r="D79" s="8"/>
      <c r="E79" s="8"/>
      <c r="F79" s="8"/>
      <c r="G79" s="8"/>
      <c r="H79" s="8"/>
      <c r="I79" s="42"/>
      <c r="K79" s="45"/>
      <c r="S79" s="44"/>
    </row>
    <row r="80" spans="1:19" hidden="1" x14ac:dyDescent="0.2">
      <c r="A80" s="41"/>
      <c r="B80" s="8"/>
      <c r="C80" s="8"/>
      <c r="D80" s="8"/>
      <c r="E80" s="8"/>
      <c r="F80" s="8"/>
      <c r="G80" s="8"/>
      <c r="H80" s="8"/>
      <c r="I80" s="42"/>
      <c r="K80" s="45"/>
      <c r="S80" s="44"/>
    </row>
    <row r="81" spans="1:19" ht="13.5" hidden="1" thickBot="1" x14ac:dyDescent="0.25">
      <c r="A81" s="19"/>
      <c r="B81" s="20"/>
      <c r="C81" s="20"/>
      <c r="D81" s="20"/>
      <c r="E81" s="20"/>
      <c r="F81" s="20"/>
      <c r="G81" s="20"/>
      <c r="H81" s="20"/>
      <c r="I81" s="21"/>
      <c r="K81" s="46"/>
      <c r="L81" s="47"/>
      <c r="M81" s="47"/>
      <c r="N81" s="47"/>
      <c r="O81" s="47"/>
      <c r="P81" s="47"/>
      <c r="Q81" s="47"/>
      <c r="R81" s="47"/>
      <c r="S81" s="48"/>
    </row>
    <row r="86" spans="1:19" x14ac:dyDescent="0.2">
      <c r="L86" s="7" t="s">
        <v>166</v>
      </c>
    </row>
    <row r="99" ht="18.600000000000001" customHeight="1" x14ac:dyDescent="0.2"/>
  </sheetData>
  <mergeCells count="11">
    <mergeCell ref="V12:W12"/>
    <mergeCell ref="K24:S24"/>
    <mergeCell ref="A24:I24"/>
    <mergeCell ref="K7:S7"/>
    <mergeCell ref="A7:I7"/>
    <mergeCell ref="A1:A6"/>
    <mergeCell ref="S1:S2"/>
    <mergeCell ref="S3:S4"/>
    <mergeCell ref="B1:R2"/>
    <mergeCell ref="B3:R4"/>
    <mergeCell ref="B5:R6"/>
  </mergeCells>
  <phoneticPr fontId="13" type="noConversion"/>
  <conditionalFormatting sqref="M10:M21">
    <cfRule type="dataBar" priority="2">
      <dataBar>
        <cfvo type="min"/>
        <cfvo type="max"/>
        <color rgb="FFFF555A"/>
      </dataBar>
      <extLst>
        <ext xmlns:x14="http://schemas.microsoft.com/office/spreadsheetml/2009/9/main" uri="{B025F937-C7B1-47D3-B67F-A62EFF666E3E}">
          <x14:id>{B0F33031-FA4A-4324-973B-37E9855B0AC5}</x14:id>
        </ext>
      </extLst>
    </cfRule>
  </conditionalFormatting>
  <conditionalFormatting sqref="S26:S37">
    <cfRule type="dataBar" priority="3">
      <dataBar>
        <cfvo type="min"/>
        <cfvo type="max"/>
        <color rgb="FFF1C7C7"/>
      </dataBar>
      <extLst>
        <ext xmlns:x14="http://schemas.microsoft.com/office/spreadsheetml/2009/9/main" uri="{B025F937-C7B1-47D3-B67F-A62EFF666E3E}">
          <x14:id>{A177657F-AB00-4E4E-9925-053656182DCE}</x14:id>
        </ext>
      </extLst>
    </cfRule>
  </conditionalFormatting>
  <printOptions horizontalCentered="1" verticalCentered="1"/>
  <pageMargins left="0.11811023622047245" right="0.11811023622047245" top="0.15748031496062992" bottom="0.15748031496062992" header="0" footer="0"/>
  <pageSetup scale="51" orientation="landscape" r:id="rId1"/>
  <rowBreaks count="1" manualBreakCount="1">
    <brk id="81" min="1" max="8" man="1"/>
  </rowBreaks>
  <colBreaks count="1" manualBreakCount="1">
    <brk id="9" max="57" man="1"/>
  </colBreaks>
  <drawing r:id="rId2"/>
  <extLst>
    <ext xmlns:x14="http://schemas.microsoft.com/office/spreadsheetml/2009/9/main" uri="{78C0D931-6437-407d-A8EE-F0AAD7539E65}">
      <x14:conditionalFormattings>
        <x14:conditionalFormatting xmlns:xm="http://schemas.microsoft.com/office/excel/2006/main">
          <x14:cfRule type="dataBar" id="{B0F33031-FA4A-4324-973B-37E9855B0AC5}">
            <x14:dataBar minLength="0" maxLength="100" border="1" negativeBarBorderColorSameAsPositive="0">
              <x14:cfvo type="autoMin"/>
              <x14:cfvo type="autoMax"/>
              <x14:borderColor rgb="FFFF555A"/>
              <x14:negativeFillColor rgb="FFFF0000"/>
              <x14:negativeBorderColor rgb="FFFF0000"/>
              <x14:axisColor rgb="FF000000"/>
            </x14:dataBar>
          </x14:cfRule>
          <xm:sqref>M10:M21</xm:sqref>
        </x14:conditionalFormatting>
        <x14:conditionalFormatting xmlns:xm="http://schemas.microsoft.com/office/excel/2006/main">
          <x14:cfRule type="dataBar" id="{A177657F-AB00-4E4E-9925-053656182DCE}">
            <x14:dataBar minLength="0" maxLength="100" border="1" negativeBarBorderColorSameAsPositive="0">
              <x14:cfvo type="autoMin"/>
              <x14:cfvo type="autoMax"/>
              <x14:borderColor rgb="FFFF555A"/>
              <x14:negativeFillColor rgb="FFFF0000"/>
              <x14:negativeBorderColor rgb="FFFF0000"/>
              <x14:axisColor rgb="FF000000"/>
            </x14:dataBar>
          </x14:cfRule>
          <xm:sqref>S26:S37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12"/>
  <sheetViews>
    <sheetView workbookViewId="0">
      <selection activeCell="O2" sqref="O2"/>
    </sheetView>
  </sheetViews>
  <sheetFormatPr baseColWidth="10" defaultColWidth="11.42578125" defaultRowHeight="15" x14ac:dyDescent="0.25"/>
  <cols>
    <col min="3" max="3" width="31" customWidth="1"/>
    <col min="4" max="4" width="13.5703125" bestFit="1" customWidth="1"/>
    <col min="5" max="5" width="21.28515625" bestFit="1" customWidth="1"/>
    <col min="6" max="6" width="13.5703125" bestFit="1" customWidth="1"/>
    <col min="7" max="8" width="21.28515625" bestFit="1" customWidth="1"/>
    <col min="9" max="9" width="13.5703125" bestFit="1" customWidth="1"/>
    <col min="10" max="11" width="21.28515625" bestFit="1" customWidth="1"/>
    <col min="12" max="12" width="13.5703125" bestFit="1" customWidth="1"/>
    <col min="13" max="13" width="21.28515625" bestFit="1" customWidth="1"/>
  </cols>
  <sheetData>
    <row r="2" spans="2:13" ht="30" customHeight="1" x14ac:dyDescent="0.25">
      <c r="B2" s="355" t="s">
        <v>138</v>
      </c>
      <c r="C2" s="355" t="s">
        <v>139</v>
      </c>
      <c r="D2" s="354" t="s">
        <v>140</v>
      </c>
      <c r="E2" s="354"/>
      <c r="F2" s="356" t="s">
        <v>141</v>
      </c>
      <c r="G2" s="356"/>
      <c r="H2" s="356"/>
      <c r="I2" s="353" t="s">
        <v>142</v>
      </c>
      <c r="J2" s="353"/>
      <c r="K2" s="353"/>
      <c r="L2" s="353" t="s">
        <v>143</v>
      </c>
      <c r="M2" s="353"/>
    </row>
    <row r="3" spans="2:13" ht="30" customHeight="1" x14ac:dyDescent="0.25">
      <c r="B3" s="355"/>
      <c r="C3" s="355"/>
      <c r="D3" s="1" t="s">
        <v>144</v>
      </c>
      <c r="E3" s="1" t="s">
        <v>145</v>
      </c>
      <c r="F3" s="1" t="s">
        <v>144</v>
      </c>
      <c r="G3" s="1" t="s">
        <v>145</v>
      </c>
      <c r="H3" s="1" t="s">
        <v>146</v>
      </c>
      <c r="I3" s="1" t="s">
        <v>144</v>
      </c>
      <c r="J3" s="1" t="s">
        <v>145</v>
      </c>
      <c r="K3" s="1" t="s">
        <v>146</v>
      </c>
      <c r="L3" s="1" t="s">
        <v>144</v>
      </c>
      <c r="M3" s="1" t="s">
        <v>145</v>
      </c>
    </row>
    <row r="4" spans="2:13" x14ac:dyDescent="0.25">
      <c r="B4" s="2"/>
      <c r="C4" s="4"/>
      <c r="D4" s="3"/>
      <c r="E4" s="3"/>
      <c r="F4" s="2"/>
      <c r="G4" s="2"/>
      <c r="H4" s="2"/>
      <c r="I4" s="2"/>
      <c r="J4" s="2"/>
      <c r="K4" s="2"/>
      <c r="L4" s="2"/>
      <c r="M4" s="2"/>
    </row>
    <row r="10" spans="2:13" x14ac:dyDescent="0.25">
      <c r="C10" t="s">
        <v>147</v>
      </c>
    </row>
    <row r="11" spans="2:13" x14ac:dyDescent="0.25">
      <c r="C11" t="s">
        <v>148</v>
      </c>
    </row>
    <row r="12" spans="2:13" x14ac:dyDescent="0.25">
      <c r="C12" t="s">
        <v>149</v>
      </c>
    </row>
  </sheetData>
  <mergeCells count="6">
    <mergeCell ref="L2:M2"/>
    <mergeCell ref="D2:E2"/>
    <mergeCell ref="B2:B3"/>
    <mergeCell ref="C2:C3"/>
    <mergeCell ref="F2:H2"/>
    <mergeCell ref="I2:K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
  <sheetViews>
    <sheetView view="pageBreakPreview" zoomScale="80" zoomScaleNormal="80" zoomScaleSheetLayoutView="80" workbookViewId="0">
      <selection activeCell="I5" sqref="I5"/>
    </sheetView>
  </sheetViews>
  <sheetFormatPr baseColWidth="10" defaultColWidth="11.5703125" defaultRowHeight="12.75" x14ac:dyDescent="0.25"/>
  <cols>
    <col min="1" max="1" width="11.7109375" style="8" bestFit="1" customWidth="1"/>
    <col min="2" max="2" width="14.28515625" style="8" customWidth="1"/>
    <col min="3" max="3" width="71.5703125" style="8" bestFit="1" customWidth="1"/>
    <col min="4" max="16384" width="11.5703125" style="8"/>
  </cols>
  <sheetData>
    <row r="1" spans="1:3" ht="30" customHeight="1" x14ac:dyDescent="0.25">
      <c r="A1" s="357" t="s">
        <v>150</v>
      </c>
      <c r="B1" s="357" t="s">
        <v>151</v>
      </c>
      <c r="C1" s="357" t="s">
        <v>152</v>
      </c>
    </row>
    <row r="2" spans="1:3" x14ac:dyDescent="0.25">
      <c r="A2" s="357"/>
      <c r="B2" s="357"/>
      <c r="C2" s="357"/>
    </row>
    <row r="3" spans="1:3" ht="25.5" x14ac:dyDescent="0.25">
      <c r="A3" s="12">
        <v>1</v>
      </c>
      <c r="B3" s="13">
        <v>44637</v>
      </c>
      <c r="C3" s="58" t="s">
        <v>153</v>
      </c>
    </row>
    <row r="4" spans="1:3" ht="63.75" x14ac:dyDescent="0.25">
      <c r="A4" s="10">
        <v>2</v>
      </c>
      <c r="B4" s="14">
        <v>44909</v>
      </c>
      <c r="C4" s="59" t="s">
        <v>154</v>
      </c>
    </row>
    <row r="5" spans="1:3" ht="408" x14ac:dyDescent="0.25">
      <c r="A5" s="10">
        <v>3</v>
      </c>
      <c r="B5" s="365">
        <v>45721</v>
      </c>
      <c r="C5" s="59" t="s">
        <v>256</v>
      </c>
    </row>
  </sheetData>
  <sheetProtection algorithmName="SHA-512" hashValue="eMS59r7pKvx4fxF/DpxhYzSzPjBFwa5NxGHFTGlC33Yb3VopK8eO93ZfngKxfQBVTT7yNgCB8abslpR449YTeQ==" saltValue="2aj61fim/lejIv5K8PPY0g==" spinCount="100000" sheet="1" objects="1" scenarios="1" insertRows="0"/>
  <mergeCells count="3">
    <mergeCell ref="A1:A2"/>
    <mergeCell ref="B1:B2"/>
    <mergeCell ref="C1:C2"/>
  </mergeCells>
  <printOptions horizontalCentered="1" verticalCentered="1"/>
  <pageMargins left="0.11811023622047245" right="0.11811023622047245" top="0.15748031496062992" bottom="0.15748031496062992"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99f551c-00e5-4181-bef5-2f6e4bab19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5BCEEACA18AA7469176FE2F2EE75AD7" ma:contentTypeVersion="16" ma:contentTypeDescription="Crear nuevo documento." ma:contentTypeScope="" ma:versionID="b1802200a71dc2241bebb895b0465487">
  <xsd:schema xmlns:xsd="http://www.w3.org/2001/XMLSchema" xmlns:xs="http://www.w3.org/2001/XMLSchema" xmlns:p="http://schemas.microsoft.com/office/2006/metadata/properties" xmlns:ns3="c0167f2f-53ab-464f-ad2b-4058aa83754f" xmlns:ns4="199f551c-00e5-4181-bef5-2f6e4bab1940" targetNamespace="http://schemas.microsoft.com/office/2006/metadata/properties" ma:root="true" ma:fieldsID="a5f019eeb877291bf15c85905c9f9abe" ns3:_="" ns4:_="">
    <xsd:import namespace="c0167f2f-53ab-464f-ad2b-4058aa83754f"/>
    <xsd:import namespace="199f551c-00e5-4181-bef5-2f6e4bab194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_activity" minOccurs="0"/>
                <xsd:element ref="ns4:MediaServiceOCR" minOccurs="0"/>
                <xsd:element ref="ns4:MediaServiceGenerationTime" minOccurs="0"/>
                <xsd:element ref="ns4:MediaServiceEventHashCode" minOccurs="0"/>
                <xsd:element ref="ns4:MediaServiceObjectDetectorVersions" minOccurs="0"/>
                <xsd:element ref="ns4:MediaServiceSystemTags"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67f2f-53ab-464f-ad2b-4058aa83754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9f551c-00e5-4181-bef5-2f6e4bab194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911DEA-3AB5-4B15-964E-14FD1DA15DE0}">
  <ds:schemaRefs>
    <ds:schemaRef ds:uri="c0167f2f-53ab-464f-ad2b-4058aa83754f"/>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 ds:uri="199f551c-00e5-4181-bef5-2f6e4bab1940"/>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DDB7B30-BFAD-4A6D-8117-8E703351A6A3}">
  <ds:schemaRefs>
    <ds:schemaRef ds:uri="http://schemas.microsoft.com/sharepoint/v3/contenttype/forms"/>
  </ds:schemaRefs>
</ds:datastoreItem>
</file>

<file path=customXml/itemProps3.xml><?xml version="1.0" encoding="utf-8"?>
<ds:datastoreItem xmlns:ds="http://schemas.openxmlformats.org/officeDocument/2006/customXml" ds:itemID="{851884F2-45C0-407D-8E88-CAC66B0D1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67f2f-53ab-464f-ad2b-4058aa83754f"/>
    <ds:schemaRef ds:uri="199f551c-00e5-4181-bef5-2f6e4bab1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Desplegables</vt:lpstr>
      <vt:lpstr>RESPEL - RME</vt:lpstr>
      <vt:lpstr>RS Aprovechables</vt:lpstr>
      <vt:lpstr>Tablas</vt:lpstr>
      <vt:lpstr>control gestión</vt:lpstr>
      <vt:lpstr>Control de cambios</vt:lpstr>
      <vt:lpstr>'RESPEL - RME'!Área_de_impresión</vt:lpstr>
      <vt:lpstr>'RS Aprovechables'!Área_de_impresión</vt:lpstr>
      <vt:lpstr>Tablas!Área_de_impresión</vt:lpstr>
      <vt:lpstr>'RESPEL - RME'!Títulos_a_imprimir</vt:lpstr>
      <vt:lpstr>'RS Aprovechables'!Títulos_a_imprimir</vt:lpstr>
      <vt:lpstr>Tablas!Títulos_a_imprimir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Cesar Eduardo Estrada Narvaez</cp:lastModifiedBy>
  <cp:revision/>
  <cp:lastPrinted>2025-02-19T20:55:00Z</cp:lastPrinted>
  <dcterms:created xsi:type="dcterms:W3CDTF">2019-06-11T20:28:37Z</dcterms:created>
  <dcterms:modified xsi:type="dcterms:W3CDTF">2025-03-06T22:27:21Z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0x010100E5BCEEACA18AA7469176FE2F2EE75AD7</vt:lpwstr>
  </property>
</Properties>
</file>