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WEB Y REDES\"/>
    </mc:Choice>
  </mc:AlternateContent>
  <xr:revisionPtr revIDLastSave="0" documentId="8_{5D21A54F-DDCB-4906-9AFD-43138A6D82C9}" xr6:coauthVersionLast="46" xr6:coauthVersionMax="46" xr10:uidLastSave="{00000000-0000-0000-0000-000000000000}"/>
  <bookViews>
    <workbookView xWindow="-120" yWindow="-120" windowWidth="20730" windowHeight="11160" tabRatio="580" xr2:uid="{00000000-000D-0000-FFFF-FFFF00000000}"/>
  </bookViews>
  <sheets>
    <sheet name="Anexo 1 SST Cronograma" sheetId="1" r:id="rId1"/>
    <sheet name="Sheet2" sheetId="2" state="hidden" r:id="rId2"/>
    <sheet name="DATOS" sheetId="4" state="hidden" r:id="rId3"/>
    <sheet name="Act. X Mes" sheetId="14" state="hidden" r:id="rId4"/>
    <sheet name="% Avance X Mes" sheetId="38" state="hidden" r:id="rId5"/>
    <sheet name="% Avance por trimestre" sheetId="39" state="hidden" r:id="rId6"/>
  </sheets>
  <definedNames>
    <definedName name="\\totoro\Unidad_Victimas\Secretaria_General\Talento_Humano\EVIDENCIAS_DEL_SIG\2019\Salud_y_Seguridad_en_el_Trabajo\6._RIESGOS_PRIORITARIOS\6.4_RIESGO_BIOMECÁNICO\6.4.6_INTERVENCIÓN">'Anexo 1 SST Cronograma'!#REF!</definedName>
    <definedName name="_xlnm._FilterDatabase" localSheetId="0" hidden="1">'Anexo 1 SST Cronograma'!$B$7:$T$181</definedName>
    <definedName name="Cumplimiento">Sheet2!$B$7:$B$607</definedName>
    <definedName name="Frecuencia">Sheet2!$C$6:$C$16</definedName>
    <definedName name="_xlnm.Print_Titles" localSheetId="0">'Anexo 1 SST Cronograma'!$7:$16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51" i="1" l="1"/>
  <c r="S150" i="1"/>
  <c r="S149" i="1"/>
  <c r="S148" i="1"/>
  <c r="S147" i="1"/>
  <c r="S146" i="1"/>
  <c r="S145" i="1"/>
  <c r="S144" i="1"/>
  <c r="H153" i="1"/>
  <c r="I153" i="1"/>
  <c r="J153" i="1"/>
  <c r="K153" i="1"/>
  <c r="L153" i="1"/>
  <c r="M153" i="1"/>
  <c r="N153" i="1"/>
  <c r="O153" i="1"/>
  <c r="P153" i="1"/>
  <c r="Q153" i="1"/>
  <c r="G153" i="1"/>
  <c r="H152" i="1"/>
  <c r="I152" i="1"/>
  <c r="J152" i="1"/>
  <c r="K152" i="1"/>
  <c r="L152" i="1"/>
  <c r="M152" i="1"/>
  <c r="N152" i="1"/>
  <c r="O152" i="1"/>
  <c r="P152" i="1"/>
  <c r="Q152" i="1"/>
  <c r="G152" i="1"/>
  <c r="H140" i="1"/>
  <c r="K140" i="1"/>
  <c r="N140" i="1"/>
  <c r="Q140" i="1"/>
  <c r="G140" i="1"/>
  <c r="H139" i="1"/>
  <c r="K139" i="1"/>
  <c r="N139" i="1"/>
  <c r="Q139" i="1"/>
  <c r="G139" i="1"/>
  <c r="S131" i="1"/>
  <c r="I127" i="1"/>
  <c r="J127" i="1"/>
  <c r="K127" i="1"/>
  <c r="L127" i="1"/>
  <c r="M127" i="1"/>
  <c r="N127" i="1"/>
  <c r="O127" i="1"/>
  <c r="P127" i="1"/>
  <c r="Q127" i="1"/>
  <c r="H127" i="1"/>
  <c r="G7" i="4" s="1"/>
  <c r="Q126" i="1"/>
  <c r="M126" i="1"/>
  <c r="N126" i="1"/>
  <c r="O126" i="1"/>
  <c r="P126" i="1"/>
  <c r="I126" i="1"/>
  <c r="J126" i="1"/>
  <c r="K126" i="1"/>
  <c r="L126" i="1"/>
  <c r="H126" i="1"/>
  <c r="S115" i="1"/>
  <c r="S114" i="1"/>
  <c r="T114" i="1" s="1"/>
  <c r="S134" i="1"/>
  <c r="S133" i="1"/>
  <c r="S132" i="1"/>
  <c r="S125" i="1"/>
  <c r="S124" i="1"/>
  <c r="S123" i="1"/>
  <c r="S122" i="1"/>
  <c r="S121" i="1"/>
  <c r="S120" i="1"/>
  <c r="S119" i="1"/>
  <c r="S118" i="1"/>
  <c r="S117" i="1"/>
  <c r="S116" i="1"/>
  <c r="S113" i="1"/>
  <c r="S112" i="1"/>
  <c r="H154" i="1" l="1"/>
  <c r="G9" i="4"/>
  <c r="N128" i="1"/>
  <c r="O128" i="1"/>
  <c r="P154" i="1"/>
  <c r="L154" i="1"/>
  <c r="O154" i="1"/>
  <c r="K154" i="1"/>
  <c r="G8" i="4"/>
  <c r="G154" i="1"/>
  <c r="N154" i="1"/>
  <c r="J154" i="1"/>
  <c r="M128" i="1"/>
  <c r="Q154" i="1"/>
  <c r="M154" i="1"/>
  <c r="I154" i="1"/>
  <c r="T150" i="1"/>
  <c r="Q128" i="1"/>
  <c r="T133" i="1"/>
  <c r="P128" i="1"/>
  <c r="T148" i="1"/>
  <c r="T146" i="1"/>
  <c r="H128" i="1"/>
  <c r="J128" i="1"/>
  <c r="L128" i="1"/>
  <c r="K128" i="1"/>
  <c r="F129" i="1"/>
  <c r="F7" i="4" s="1"/>
  <c r="I128" i="1"/>
  <c r="I106" i="1"/>
  <c r="J106" i="1"/>
  <c r="K106" i="1"/>
  <c r="L106" i="1"/>
  <c r="M106" i="1"/>
  <c r="N106" i="1"/>
  <c r="O106" i="1"/>
  <c r="P106" i="1"/>
  <c r="Q106" i="1"/>
  <c r="H106" i="1"/>
  <c r="J105" i="1"/>
  <c r="I105" i="1"/>
  <c r="K105" i="1"/>
  <c r="L105" i="1"/>
  <c r="M105" i="1"/>
  <c r="N105" i="1"/>
  <c r="O105" i="1"/>
  <c r="P105" i="1"/>
  <c r="Q105" i="1"/>
  <c r="H105" i="1"/>
  <c r="Q104" i="1"/>
  <c r="P104" i="1"/>
  <c r="O104" i="1"/>
  <c r="O108" i="1" s="1"/>
  <c r="N104" i="1"/>
  <c r="M104" i="1"/>
  <c r="M108" i="1" s="1"/>
  <c r="L104" i="1"/>
  <c r="K104" i="1"/>
  <c r="K108" i="1" s="1"/>
  <c r="J104" i="1"/>
  <c r="I104" i="1"/>
  <c r="I108" i="1" s="1"/>
  <c r="H104" i="1"/>
  <c r="H108" i="1" s="1"/>
  <c r="G6" i="4" s="1"/>
  <c r="H103" i="1"/>
  <c r="S102" i="1"/>
  <c r="S101" i="1"/>
  <c r="S96" i="1"/>
  <c r="S95" i="1"/>
  <c r="I103" i="1"/>
  <c r="I107" i="1" s="1"/>
  <c r="J103" i="1"/>
  <c r="K103" i="1"/>
  <c r="L103" i="1"/>
  <c r="M103" i="1"/>
  <c r="N103" i="1"/>
  <c r="O103" i="1"/>
  <c r="P103" i="1"/>
  <c r="Q103" i="1"/>
  <c r="Q108" i="1"/>
  <c r="S100" i="1"/>
  <c r="S99" i="1"/>
  <c r="S98" i="1"/>
  <c r="S97" i="1"/>
  <c r="S94" i="1"/>
  <c r="S93" i="1"/>
  <c r="S90" i="1"/>
  <c r="S89" i="1"/>
  <c r="K107" i="1" l="1"/>
  <c r="K109" i="1" s="1"/>
  <c r="N108" i="1"/>
  <c r="P108" i="1"/>
  <c r="L108" i="1"/>
  <c r="L107" i="1"/>
  <c r="H107" i="1"/>
  <c r="H109" i="1" s="1"/>
  <c r="O107" i="1"/>
  <c r="O109" i="1" s="1"/>
  <c r="J107" i="1"/>
  <c r="P107" i="1"/>
  <c r="Q107" i="1"/>
  <c r="Q109" i="1" s="1"/>
  <c r="M107" i="1"/>
  <c r="M109" i="1" s="1"/>
  <c r="N107" i="1"/>
  <c r="J108" i="1"/>
  <c r="I109" i="1"/>
  <c r="G83" i="1"/>
  <c r="H83" i="1"/>
  <c r="I83" i="1"/>
  <c r="J83" i="1"/>
  <c r="K83" i="1"/>
  <c r="L83" i="1"/>
  <c r="M83" i="1"/>
  <c r="N83" i="1"/>
  <c r="O83" i="1"/>
  <c r="P83" i="1"/>
  <c r="Q83" i="1"/>
  <c r="F83" i="1"/>
  <c r="G82" i="1"/>
  <c r="H82" i="1"/>
  <c r="I82" i="1"/>
  <c r="J82" i="1"/>
  <c r="K82" i="1"/>
  <c r="L82" i="1"/>
  <c r="M82" i="1"/>
  <c r="N82" i="1"/>
  <c r="O82" i="1"/>
  <c r="P82" i="1"/>
  <c r="Q82" i="1"/>
  <c r="F82" i="1"/>
  <c r="G81" i="1"/>
  <c r="G85" i="1" s="1"/>
  <c r="H81" i="1"/>
  <c r="H85" i="1" s="1"/>
  <c r="I81" i="1"/>
  <c r="I85" i="1" s="1"/>
  <c r="J81" i="1"/>
  <c r="J85" i="1" s="1"/>
  <c r="K81" i="1"/>
  <c r="K85" i="1" s="1"/>
  <c r="L81" i="1"/>
  <c r="L85" i="1" s="1"/>
  <c r="M81" i="1"/>
  <c r="M85" i="1" s="1"/>
  <c r="N81" i="1"/>
  <c r="N85" i="1" s="1"/>
  <c r="O81" i="1"/>
  <c r="O85" i="1" s="1"/>
  <c r="P81" i="1"/>
  <c r="P85" i="1" s="1"/>
  <c r="Q81" i="1"/>
  <c r="Q85" i="1" s="1"/>
  <c r="F81" i="1"/>
  <c r="F85" i="1" s="1"/>
  <c r="G80" i="1"/>
  <c r="H80" i="1"/>
  <c r="H84" i="1" s="1"/>
  <c r="I80" i="1"/>
  <c r="I84" i="1" s="1"/>
  <c r="J80" i="1"/>
  <c r="J84" i="1" s="1"/>
  <c r="K80" i="1"/>
  <c r="K84" i="1" s="1"/>
  <c r="L80" i="1"/>
  <c r="L84" i="1" s="1"/>
  <c r="M80" i="1"/>
  <c r="M84" i="1" s="1"/>
  <c r="N80" i="1"/>
  <c r="N84" i="1" s="1"/>
  <c r="O80" i="1"/>
  <c r="O84" i="1" s="1"/>
  <c r="P80" i="1"/>
  <c r="P84" i="1" s="1"/>
  <c r="Q80" i="1"/>
  <c r="Q84" i="1" s="1"/>
  <c r="F80" i="1"/>
  <c r="S79" i="1"/>
  <c r="S78" i="1"/>
  <c r="S77" i="1"/>
  <c r="S76" i="1"/>
  <c r="S75" i="1"/>
  <c r="S74" i="1"/>
  <c r="S73" i="1"/>
  <c r="S72" i="1"/>
  <c r="S71" i="1"/>
  <c r="S70" i="1"/>
  <c r="S69" i="1"/>
  <c r="S68" i="1"/>
  <c r="G61" i="1"/>
  <c r="H61" i="1"/>
  <c r="I61" i="1"/>
  <c r="J61" i="1"/>
  <c r="K61" i="1"/>
  <c r="L61" i="1"/>
  <c r="M61" i="1"/>
  <c r="N61" i="1"/>
  <c r="O61" i="1"/>
  <c r="P61" i="1"/>
  <c r="Q61" i="1"/>
  <c r="F61" i="1"/>
  <c r="F63" i="1" s="1"/>
  <c r="G59" i="1"/>
  <c r="H59" i="1"/>
  <c r="I59" i="1"/>
  <c r="J59" i="1"/>
  <c r="K59" i="1"/>
  <c r="L59" i="1"/>
  <c r="M59" i="1"/>
  <c r="N59" i="1"/>
  <c r="O59" i="1"/>
  <c r="P59" i="1"/>
  <c r="Q59" i="1"/>
  <c r="F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F60" i="1"/>
  <c r="H60" i="1"/>
  <c r="I60" i="1"/>
  <c r="J60" i="1"/>
  <c r="K60" i="1"/>
  <c r="L60" i="1"/>
  <c r="M60" i="1"/>
  <c r="N60" i="1"/>
  <c r="O60" i="1"/>
  <c r="P60" i="1"/>
  <c r="Q60" i="1"/>
  <c r="G60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8" i="1"/>
  <c r="S19" i="1"/>
  <c r="F36" i="1"/>
  <c r="G35" i="1"/>
  <c r="H35" i="1"/>
  <c r="I35" i="1"/>
  <c r="J35" i="1"/>
  <c r="K35" i="1"/>
  <c r="L35" i="1"/>
  <c r="M35" i="1"/>
  <c r="N35" i="1"/>
  <c r="O35" i="1"/>
  <c r="P35" i="1"/>
  <c r="Q35" i="1"/>
  <c r="G37" i="1"/>
  <c r="F37" i="1"/>
  <c r="I36" i="1"/>
  <c r="G36" i="1"/>
  <c r="H36" i="1"/>
  <c r="J36" i="1"/>
  <c r="K36" i="1"/>
  <c r="L36" i="1"/>
  <c r="M36" i="1"/>
  <c r="N36" i="1"/>
  <c r="O36" i="1"/>
  <c r="P36" i="1"/>
  <c r="Q36" i="1"/>
  <c r="G34" i="1"/>
  <c r="F35" i="1"/>
  <c r="F34" i="1"/>
  <c r="Q37" i="1"/>
  <c r="P37" i="1"/>
  <c r="O37" i="1"/>
  <c r="N37" i="1"/>
  <c r="M37" i="1"/>
  <c r="L37" i="1"/>
  <c r="K37" i="1"/>
  <c r="J37" i="1"/>
  <c r="I37" i="1"/>
  <c r="H37" i="1"/>
  <c r="H34" i="1"/>
  <c r="I34" i="1"/>
  <c r="J34" i="1"/>
  <c r="K34" i="1"/>
  <c r="L34" i="1"/>
  <c r="M34" i="1"/>
  <c r="N34" i="1"/>
  <c r="O34" i="1"/>
  <c r="P34" i="1"/>
  <c r="Q34" i="1"/>
  <c r="G84" i="1" l="1"/>
  <c r="N109" i="1"/>
  <c r="P109" i="1"/>
  <c r="L109" i="1"/>
  <c r="F84" i="1"/>
  <c r="F86" i="1" s="1"/>
  <c r="G38" i="1"/>
  <c r="G5" i="4"/>
  <c r="I39" i="1"/>
  <c r="G3" i="4"/>
  <c r="J109" i="1"/>
  <c r="F110" i="1"/>
  <c r="F6" i="4" s="1"/>
  <c r="M39" i="1"/>
  <c r="Q39" i="1"/>
  <c r="M38" i="1"/>
  <c r="J39" i="1"/>
  <c r="N39" i="1"/>
  <c r="H38" i="1"/>
  <c r="F38" i="1"/>
  <c r="B3" i="4" s="1"/>
  <c r="L38" i="1"/>
  <c r="I38" i="1"/>
  <c r="F39" i="1"/>
  <c r="K39" i="1"/>
  <c r="O39" i="1"/>
  <c r="G39" i="1"/>
  <c r="H39" i="1"/>
  <c r="L39" i="1"/>
  <c r="P39" i="1"/>
  <c r="Q38" i="1"/>
  <c r="J38" i="1"/>
  <c r="N38" i="1"/>
  <c r="K38" i="1"/>
  <c r="O38" i="1"/>
  <c r="P38" i="1"/>
  <c r="T32" i="1"/>
  <c r="T22" i="1"/>
  <c r="T20" i="1"/>
  <c r="S138" i="1"/>
  <c r="S136" i="1"/>
  <c r="S92" i="1"/>
  <c r="G40" i="1" l="1"/>
  <c r="S158" i="1"/>
  <c r="F41" i="1"/>
  <c r="F3" i="4" s="1"/>
  <c r="H3" i="4" s="1"/>
  <c r="I40" i="1"/>
  <c r="F40" i="1"/>
  <c r="Q40" i="1"/>
  <c r="M40" i="1"/>
  <c r="J40" i="1"/>
  <c r="N40" i="1"/>
  <c r="H40" i="1"/>
  <c r="O40" i="1"/>
  <c r="P40" i="1"/>
  <c r="L40" i="1"/>
  <c r="K40" i="1"/>
  <c r="I62" i="1"/>
  <c r="S91" i="1"/>
  <c r="F62" i="1" l="1"/>
  <c r="F64" i="1" s="1"/>
  <c r="F65" i="1" s="1"/>
  <c r="G62" i="1"/>
  <c r="G63" i="1"/>
  <c r="B4" i="4" l="1"/>
  <c r="J62" i="1"/>
  <c r="H62" i="1"/>
  <c r="G4" i="4" s="1"/>
  <c r="K62" i="1"/>
  <c r="L62" i="1"/>
  <c r="M62" i="1"/>
  <c r="N62" i="1"/>
  <c r="O62" i="1"/>
  <c r="P62" i="1"/>
  <c r="Q62" i="1"/>
  <c r="T70" i="1" l="1"/>
  <c r="I63" i="1"/>
  <c r="B6" i="4" l="1"/>
  <c r="F87" i="1"/>
  <c r="F5" i="4" s="1"/>
  <c r="O64" i="1" l="1"/>
  <c r="Q64" i="1"/>
  <c r="G64" i="1" l="1"/>
  <c r="K64" i="1"/>
  <c r="K63" i="1"/>
  <c r="B8" i="4" s="1"/>
  <c r="M64" i="1"/>
  <c r="H64" i="1"/>
  <c r="P64" i="1"/>
  <c r="E165" i="1" s="1"/>
  <c r="L64" i="1"/>
  <c r="N64" i="1"/>
  <c r="J64" i="1"/>
  <c r="I64" i="1"/>
  <c r="N63" i="1"/>
  <c r="B11" i="4" s="1"/>
  <c r="O63" i="1"/>
  <c r="P63" i="1"/>
  <c r="B13" i="4" s="1"/>
  <c r="Q63" i="1"/>
  <c r="B14" i="4" s="1"/>
  <c r="L63" i="1"/>
  <c r="H63" i="1"/>
  <c r="M63" i="1"/>
  <c r="B10" i="4" s="1"/>
  <c r="J63" i="1"/>
  <c r="E164" i="1" l="1"/>
  <c r="D164" i="1"/>
  <c r="B9" i="4"/>
  <c r="B7" i="4"/>
  <c r="D163" i="1"/>
  <c r="E163" i="1"/>
  <c r="B5" i="4"/>
  <c r="D162" i="1"/>
  <c r="B12" i="4"/>
  <c r="D165" i="1"/>
  <c r="G65" i="1"/>
  <c r="E162" i="1"/>
  <c r="F66" i="1"/>
  <c r="Q65" i="1"/>
  <c r="O65" i="1"/>
  <c r="K65" i="1"/>
  <c r="J65" i="1"/>
  <c r="I65" i="1"/>
  <c r="P65" i="1"/>
  <c r="N65" i="1"/>
  <c r="M65" i="1"/>
  <c r="L65" i="1"/>
  <c r="H65" i="1"/>
  <c r="F4" i="4" l="1"/>
  <c r="F155" i="1"/>
  <c r="F9" i="4" s="1"/>
  <c r="K141" i="1"/>
  <c r="N141" i="1"/>
  <c r="Q141" i="1"/>
  <c r="F142" i="1"/>
  <c r="F8" i="4" s="1"/>
  <c r="F159" i="1" l="1"/>
  <c r="D166" i="1"/>
  <c r="G162" i="1"/>
  <c r="G141" i="1"/>
  <c r="H141" i="1"/>
  <c r="S137" i="1"/>
  <c r="S135" i="1"/>
  <c r="S157" i="1" s="1"/>
  <c r="S159" i="1" s="1"/>
  <c r="G164" i="1" l="1"/>
  <c r="T93" i="1"/>
  <c r="T97" i="1"/>
  <c r="T116" i="1"/>
  <c r="T124" i="1"/>
  <c r="T135" i="1"/>
  <c r="T144" i="1"/>
  <c r="T101" i="1"/>
  <c r="F10" i="4"/>
  <c r="T91" i="1"/>
  <c r="T95" i="1"/>
  <c r="T112" i="1"/>
  <c r="T118" i="1"/>
  <c r="T122" i="1"/>
  <c r="T131" i="1"/>
  <c r="T137" i="1"/>
  <c r="T99" i="1"/>
  <c r="J86" i="1"/>
  <c r="I86" i="1"/>
  <c r="N86" i="1"/>
  <c r="G86" i="1"/>
  <c r="M86" i="1"/>
  <c r="L86" i="1"/>
  <c r="P86" i="1"/>
  <c r="K86" i="1"/>
  <c r="H86" i="1"/>
  <c r="T89" i="1"/>
  <c r="E166" i="1" l="1"/>
  <c r="Q86" i="1"/>
  <c r="G163" i="1"/>
  <c r="I3" i="4"/>
  <c r="I5" i="4"/>
  <c r="O86" i="1"/>
  <c r="G165" i="1"/>
  <c r="G10" i="4"/>
  <c r="H10" i="4" s="1"/>
  <c r="I9" i="4"/>
  <c r="T78" i="1"/>
  <c r="T68" i="1"/>
  <c r="G166" i="1" l="1"/>
  <c r="T72" i="1"/>
  <c r="T74" i="1"/>
  <c r="T76" i="1"/>
  <c r="T57" i="1"/>
  <c r="T55" i="1"/>
  <c r="T53" i="1"/>
  <c r="T51" i="1"/>
  <c r="T49" i="1"/>
  <c r="T47" i="1"/>
  <c r="T45" i="1"/>
  <c r="T43" i="1"/>
  <c r="T30" i="1"/>
  <c r="T28" i="1"/>
  <c r="T26" i="1"/>
  <c r="T18" i="1"/>
  <c r="T24" i="1" l="1"/>
  <c r="T120" i="1"/>
  <c r="H7" i="4" l="1"/>
  <c r="H5" i="4"/>
  <c r="H6" i="4"/>
  <c r="H9" i="4"/>
  <c r="H4" i="4"/>
  <c r="B15" i="4"/>
  <c r="C3" i="4" s="1"/>
  <c r="C13" i="4" l="1"/>
  <c r="C9" i="4"/>
  <c r="C10" i="4"/>
  <c r="C12" i="4"/>
  <c r="C4" i="4"/>
  <c r="C5" i="4"/>
  <c r="C7" i="4"/>
  <c r="C11" i="4"/>
  <c r="C14" i="4"/>
  <c r="C6" i="4"/>
  <c r="C8" i="4"/>
  <c r="H8" i="4"/>
  <c r="C15" i="4" l="1"/>
  <c r="I8" i="4"/>
  <c r="I6" i="4"/>
  <c r="I7" i="4"/>
  <c r="I4" i="4"/>
  <c r="I10" i="4" l="1"/>
</calcChain>
</file>

<file path=xl/sharedStrings.xml><?xml version="1.0" encoding="utf-8"?>
<sst xmlns="http://schemas.openxmlformats.org/spreadsheetml/2006/main" count="446" uniqueCount="224">
  <si>
    <t>SISTEMA INTEGRADO DE GESTION</t>
  </si>
  <si>
    <t>PROCESO: GESTIÓN DEL TALENTO HUMANO</t>
  </si>
  <si>
    <t>Código: 770.12.15-69</t>
  </si>
  <si>
    <t>Versión: 01</t>
  </si>
  <si>
    <t>Fecha: 31/01/2020</t>
  </si>
  <si>
    <t>Página 1 de 1</t>
  </si>
  <si>
    <t xml:space="preserve"> </t>
  </si>
  <si>
    <t>OBSERVACIONES</t>
  </si>
  <si>
    <t>GRUPO DE GESTIÓN DE TALENTO HUMANO</t>
  </si>
  <si>
    <r>
      <rPr>
        <b/>
        <sz val="11"/>
        <rFont val="Arial"/>
        <family val="2"/>
      </rPr>
      <t>Objetivo:</t>
    </r>
    <r>
      <rPr>
        <sz val="11"/>
        <rFont val="Arial"/>
        <family val="2"/>
      </rPr>
      <t xml:space="preserve"> Desarrollar programas de promoción y prevención a nivel nacional y territorial que contribuyan a disminuir la accidentalidad y la incidencia de enfermedades laborales en pro de la mejora continua del Sistema de Gestión de Seguridad y Salud en el Trabajo.</t>
    </r>
  </si>
  <si>
    <t>ACTIVIDAD</t>
  </si>
  <si>
    <t>RESPONSABLES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</si>
  <si>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</si>
  <si>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</si>
  <si>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</si>
  <si>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</si>
  <si>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</si>
  <si>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</si>
  <si>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</si>
  <si>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</si>
  <si>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</si>
  <si>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</si>
  <si>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</si>
  <si>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</si>
  <si>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1.0 PLANEAR (RECURSOS)</t>
  </si>
  <si>
    <t>1.1</t>
  </si>
  <si>
    <t>P</t>
  </si>
  <si>
    <t>E</t>
  </si>
  <si>
    <t>1.2</t>
  </si>
  <si>
    <t>1.3</t>
  </si>
  <si>
    <t>1.4</t>
  </si>
  <si>
    <t>1.5</t>
  </si>
  <si>
    <t>1.6</t>
  </si>
  <si>
    <t>1.7</t>
  </si>
  <si>
    <t>Total actividades planeadas</t>
  </si>
  <si>
    <t>PORCENTAJE DE CUMPLIMIENTO</t>
  </si>
  <si>
    <t>TOTAL DE ACTIVIDADES PLANEADAS</t>
  </si>
  <si>
    <t>2.0 PLANEAR (GESTIÓN INTEGRAL DEL SG-SST)</t>
  </si>
  <si>
    <t>2.1</t>
  </si>
  <si>
    <t>2.2</t>
  </si>
  <si>
    <t>2.3</t>
  </si>
  <si>
    <t>2.4</t>
  </si>
  <si>
    <t>2.5</t>
  </si>
  <si>
    <t>X</t>
  </si>
  <si>
    <t>SI</t>
  </si>
  <si>
    <t>2.6</t>
  </si>
  <si>
    <t>2.7</t>
  </si>
  <si>
    <t>2.8</t>
  </si>
  <si>
    <t>TOTAL ACTIVIDADES PLANEADAS</t>
  </si>
  <si>
    <t>TOTAL ACTIVIDADES EJECUTADAS</t>
  </si>
  <si>
    <t>3.0 HACER (GESTIÓN DE LA SALUD)</t>
  </si>
  <si>
    <t>3.1</t>
  </si>
  <si>
    <t>3.2</t>
  </si>
  <si>
    <t>3.3</t>
  </si>
  <si>
    <t>3.4</t>
  </si>
  <si>
    <t>3.5</t>
  </si>
  <si>
    <t>3.6</t>
  </si>
  <si>
    <t xml:space="preserve">TOTAL DE ACTIVIDADES PLANEADAS			</t>
  </si>
  <si>
    <t>5.1</t>
  </si>
  <si>
    <t>N/A</t>
  </si>
  <si>
    <t>6.2</t>
  </si>
  <si>
    <t>6.3</t>
  </si>
  <si>
    <t>6.4</t>
  </si>
  <si>
    <t>Realizar simulacros internos (simulación de emergencia médica), sede San Cayetano.</t>
  </si>
  <si>
    <t>7.1</t>
  </si>
  <si>
    <t>7.2</t>
  </si>
  <si>
    <t>7.3</t>
  </si>
  <si>
    <t>AREAS DE TRABAJO</t>
  </si>
  <si>
    <t>TAREAS PLANEADAS</t>
  </si>
  <si>
    <t>TOTAL ACTIVIDADES</t>
  </si>
  <si>
    <t>TAREAS EJECUTADAS</t>
  </si>
  <si>
    <t>TOTAL TAREAS</t>
  </si>
  <si>
    <t>TRIMESTRE</t>
  </si>
  <si>
    <t>PLANEADAS</t>
  </si>
  <si>
    <t>EJECUTADAS</t>
  </si>
  <si>
    <t>% DE EJECUCIÓN</t>
  </si>
  <si>
    <t>PRIMER TRIMESTRE</t>
  </si>
  <si>
    <t>SEGUNDO TRIMESTRE</t>
  </si>
  <si>
    <t>TERCER TRIMESTRE</t>
  </si>
  <si>
    <t>CUARTO TRIMESTRE</t>
  </si>
  <si>
    <t>TOTAL</t>
  </si>
  <si>
    <t>Profesional Especializado</t>
  </si>
  <si>
    <t>Grupo de Gestión de Talento Humano</t>
  </si>
  <si>
    <t>Aprobó: Ramon Rodriguez Andrade</t>
  </si>
  <si>
    <t>Director General</t>
  </si>
  <si>
    <t>Cumplimiento</t>
  </si>
  <si>
    <t>Frecuencia</t>
  </si>
  <si>
    <t>Ejecución</t>
  </si>
  <si>
    <t xml:space="preserve">Diario </t>
  </si>
  <si>
    <t>Semanal</t>
  </si>
  <si>
    <t>NO</t>
  </si>
  <si>
    <t>Quincenal</t>
  </si>
  <si>
    <t>Mensual</t>
  </si>
  <si>
    <t>Trimestral</t>
  </si>
  <si>
    <t>Movilización</t>
  </si>
  <si>
    <t>Cambios de cuadrilla</t>
  </si>
  <si>
    <t>Cambio de turno</t>
  </si>
  <si>
    <t>Finalización de proyecto</t>
  </si>
  <si>
    <t>Antes de comenzar proyecto</t>
  </si>
  <si>
    <t>Al comenzar proyecto</t>
  </si>
  <si>
    <t>MES</t>
  </si>
  <si>
    <t>CANTIDAD</t>
  </si>
  <si>
    <t>No</t>
  </si>
  <si>
    <t>REQUISITO LEGAL</t>
  </si>
  <si>
    <t>CUMPLIMIENTO</t>
  </si>
  <si>
    <t>PORCENTAJE</t>
  </si>
  <si>
    <t>ENERO</t>
  </si>
  <si>
    <t>1.0</t>
  </si>
  <si>
    <t>PLANEAR (RECURSOS)</t>
  </si>
  <si>
    <t>FEBRERO</t>
  </si>
  <si>
    <t>2.0</t>
  </si>
  <si>
    <t>PLANEAR (GESTIÓN INTEGRAL DEL SG-SST)</t>
  </si>
  <si>
    <t>MARZO</t>
  </si>
  <si>
    <t>3.0</t>
  </si>
  <si>
    <t>HACER (GESTIÓN DE LA SALUD)</t>
  </si>
  <si>
    <t>ABRIL</t>
  </si>
  <si>
    <t>4.0</t>
  </si>
  <si>
    <t>MAYO</t>
  </si>
  <si>
    <t>5.0</t>
  </si>
  <si>
    <t>HACER (GESTIÓN DE PELIGROS Y RIESGOS)</t>
  </si>
  <si>
    <t>JUNIO</t>
  </si>
  <si>
    <t>6.0</t>
  </si>
  <si>
    <t>HACER (GESTIÓN DE AMENAZAS)</t>
  </si>
  <si>
    <t>JULIO</t>
  </si>
  <si>
    <t>7.0</t>
  </si>
  <si>
    <t>VERIFICAR (VERIFICACIÓN DEL SG-SST)</t>
  </si>
  <si>
    <t>AGOSTO</t>
  </si>
  <si>
    <t>ACTUAR (MEJORAMIENTO)</t>
  </si>
  <si>
    <t>SEPTIEMBRE</t>
  </si>
  <si>
    <t>OCTUBRE</t>
  </si>
  <si>
    <t>NOVIEMBRE</t>
  </si>
  <si>
    <t>DICIEMBRE</t>
  </si>
  <si>
    <t>PLAN DE TRABAJO ANUAL SISTEMA DE GESTIÓN DE SEGURIDAD Y SALUD EN EL TRABAJO - 2021</t>
  </si>
  <si>
    <t>1.8</t>
  </si>
  <si>
    <t>Comunicar la política del SG-SST al COPASST.</t>
  </si>
  <si>
    <t>Definir los objetivos del SG-SST.</t>
  </si>
  <si>
    <t>4.0 HACER (GESTIÓN DE PELIGROS Y RIESGOS)</t>
  </si>
  <si>
    <t>Socializar en las direcciones territoriales y los procesos, las matrices de identificación de peligros, valoración de riesgos y determinación de controles.</t>
  </si>
  <si>
    <t>Actualizar las matrices de identificación de peligros, valoración de riesgos y determinación de controles, de las direcciones territoriales y los procesos, con la participación de los funcionarios.</t>
  </si>
  <si>
    <t>Coordinar la realización de mediciones ambientales de acuerdo a necesidades en las sedes de la Unidad.</t>
  </si>
  <si>
    <t>4.1</t>
  </si>
  <si>
    <t>4.2</t>
  </si>
  <si>
    <t>4.3</t>
  </si>
  <si>
    <t>4.4</t>
  </si>
  <si>
    <t>4.5</t>
  </si>
  <si>
    <t>4.6</t>
  </si>
  <si>
    <t>4.7</t>
  </si>
  <si>
    <t>5.0 HACER (GESTIÓN DE AMENAZAS)</t>
  </si>
  <si>
    <t>Actualizar los planes de prevención, preparación y respuesta ante emergencias generales y elaborar documentos de respuesta a situaciones de emergencia presentes en las actividades administrativas y en terreno a nivel territorial y central, con participación de los funcionarios.</t>
  </si>
  <si>
    <t>Convocar y actualizar las inscripciones de los nuevos y antiguos brigadistas a nivel nacional.</t>
  </si>
  <si>
    <t>Verificar el cumplimiento del programa anual de capacitación a las brigadas.</t>
  </si>
  <si>
    <t>5.2</t>
  </si>
  <si>
    <t>5.3</t>
  </si>
  <si>
    <t>5.4</t>
  </si>
  <si>
    <t>5.5</t>
  </si>
  <si>
    <t>5.6</t>
  </si>
  <si>
    <t>6.0 VERIFICAR (VERIFICACIÓN DEL SG-SST)</t>
  </si>
  <si>
    <t>RESPONSABLES DEL SG-SST</t>
  </si>
  <si>
    <t>6.1</t>
  </si>
  <si>
    <t>Socializar los planes de prevención, preparación y respuesta ante emergencias Con los procesos y las direcciones territoriales.</t>
  </si>
  <si>
    <t>5.7</t>
  </si>
  <si>
    <t>Realizar simulacros de evacuación a nivel central y territorial.</t>
  </si>
  <si>
    <t>Actualizar los indicadores establecidos de estructura, proceso y resultado del SG-SST.</t>
  </si>
  <si>
    <t>Preparar informe para la revisión por la dirección del SG - SST</t>
  </si>
  <si>
    <t>7.0 ACTUAR (MEJORAMIENTO)</t>
  </si>
  <si>
    <t>Actualizar el formato de acciones preventivas y correctivas del SG-SST.</t>
  </si>
  <si>
    <t>Realizar seguimiento a las acciones de mejora conforme a revisión por la dirección.</t>
  </si>
  <si>
    <t>Realizar seguimiento a las acciones de mejora de las investigaciones de accidentes de trabajo y enfermedades laborales.</t>
  </si>
  <si>
    <t>Elaborar plan de mejoramiento e implementación de medidas y acciones correctivas solicitadas por autoridades y ARL.</t>
  </si>
  <si>
    <t>7.4</t>
  </si>
  <si>
    <t>% POR MES</t>
  </si>
  <si>
    <t>Secretario General</t>
  </si>
  <si>
    <t>Total actividades ejecutadas</t>
  </si>
  <si>
    <t>Total actividades planeadas (X)</t>
  </si>
  <si>
    <t>Total actividades Ejecutadas (X)</t>
  </si>
  <si>
    <t>Verificar y hacer seguimiento del programa de mantenimiento periódico de instalaciones, equipos, máquinas, herramientas planteado por la coordinación administrativa.</t>
  </si>
  <si>
    <t>Planificar y ejecutar con la oficina de control interno la realización de la auditoría interna y hacer participe al COPASST.
Nota: esta actividad depende de la programación de la OCI.</t>
  </si>
  <si>
    <t>Realizar autoevaluación al SG - SST (verificación de estándares resolución 0312 de 2019)</t>
  </si>
  <si>
    <t>Elaboró: Edward Vicente Ramirez Amaya</t>
  </si>
  <si>
    <t>PLAN TRABAJO ANUAL SISTEMA DE GESTIÓN DE SECURIDAD Y SALUD EN EL TRABAJO 2021</t>
  </si>
  <si>
    <t>Realizar seguimiento a la ejecución de los recursos asignados al SG-SST</t>
  </si>
  <si>
    <t>Convocar a funcionarios a la conformación del COPASST 2021-2023, a nivel central y territorial.</t>
  </si>
  <si>
    <t>Convocar a funcionarios a la conformación del comité de convivencia laboral 2021-2023, a nivel nacional.</t>
  </si>
  <si>
    <t>Realizar seguimiento de las reuniones mensuales mediante las actas del COPASST a nivel territorial y central.</t>
  </si>
  <si>
    <t>Gestionar la participación de funcionarios y contratistas en las actividades de promoción de la salud y en prevención de accidentes y enfermedades de trabajo.</t>
  </si>
  <si>
    <t>Coordinar las capacitaciones para los nuevos integrantes de los comités COPASST, a nivel central y territorial.</t>
  </si>
  <si>
    <t>Coordinar las capacitaciones para el nuevo comité de convivencia laboral de nivel nacional.</t>
  </si>
  <si>
    <t>Verificar la realización de inducciones y reinducciones del SG-SST de funcionarios de planta y contratistas.</t>
  </si>
  <si>
    <t>Elaborar el documento para la identificación y evaluación para la adquisición de productos y servicios de SST.</t>
  </si>
  <si>
    <t>Asistir a las reuniones programadas por los supervisores de contratos para el seguimiento de requisitos en SST de proveedores y contratistas.</t>
  </si>
  <si>
    <t>Coordinar las actividades de promoción de la salud y prevención de AT y ET.</t>
  </si>
  <si>
    <t>Programar las evaluaciones medicas ocupacionales de ingreso y egreso según solicitudes del GGTH.</t>
  </si>
  <si>
    <t>Realizar seguimiento a los diagnósticos de condiciones de salud.</t>
  </si>
  <si>
    <t>Realizar actividades o comunicados por SUMA de estilos de vida y entornos saludables (controles tabaquismo, alcoholismo, farmacodependencia y otros).</t>
  </si>
  <si>
    <t>Realizar la aplicación de la batería de riesgo psicosocial a nivel nacional y territorial de acuerdo a Resolución 2404 de 2019 para funcionarios y contratistas.</t>
  </si>
  <si>
    <t>Realizar el registro y análisis estadístico de los accidentes, incidentes y enfermedades laborales reportados.</t>
  </si>
  <si>
    <t>Realizar y ejecutar el cronograma de inspecciones en seguridad y salud en el trabajo en las sedes de la Unidad.</t>
  </si>
  <si>
    <t>RESPONSABLES DEL SG-SST,
COPASST,
BRIGADAS</t>
  </si>
  <si>
    <t>RESPONSABLES DEL SG-SST,
COPASST,
BRIGADAS,
FUNCIONARIOS
CONTRATISTAS</t>
  </si>
  <si>
    <t>RESPONSABLES DEL SG-SST,
GRUPO DE GESTIÓN ADMINISTRATIVO</t>
  </si>
  <si>
    <t>Solicitar y entregar (si aplica), capacitación e inspección de EPI a funcionarios y contratistas que apliquen (verifica con contratistas y subcontratistas).</t>
  </si>
  <si>
    <t>Realizar implementar y verificar las medidas de prevención y control de peligros/riesgos identificados, (verifica con contratistas y subcontratistas). Se realiza con el formato de acciones preventivas y correctivas.</t>
  </si>
  <si>
    <t>RESPONSABLES DEL SG-SST,
COPASST</t>
  </si>
  <si>
    <t>RESPONSABLES DEL SG-SST,
COPASST, 
OFICINA DE CONTROL INTERNO</t>
  </si>
  <si>
    <t>Aprobó: Juan Felipe Acosta Parra</t>
  </si>
  <si>
    <t>Revisó: Edgar Hernando Pinzón Páez</t>
  </si>
  <si>
    <t>% DE AVANCE</t>
  </si>
  <si>
    <t>CUMPLIMIENTO DEL REQUISITO</t>
  </si>
  <si>
    <t>Convocar a la actualización del MEDEVAC a nivel central y territorial.</t>
  </si>
  <si>
    <t>RESPONSABLES DEL SG-SST,
FUNCIONARIOS,
CONTRATISTAS</t>
  </si>
  <si>
    <t>RESPONSABLES DEL SG-SST,
COMITÉ DE CONVIVENCIA LABORAL</t>
  </si>
  <si>
    <t>RESPONSABLES DEL SG-SST,
COPASST,
FUNCIONARIOS,
CONTRATISTAS</t>
  </si>
  <si>
    <t>Realizar la rendición de cuentas del desarrollo del SG-SST a todos los niveles de la organización.</t>
  </si>
  <si>
    <t>Realizar comunicaciones por medio de SUMA del SG-SST.</t>
  </si>
  <si>
    <t>Diseñar y definir el plan anual de trabajo para el cumplimiento del SG-SST.</t>
  </si>
  <si>
    <t>RESPONSABLES DEL SG-SST;
COPASST</t>
  </si>
  <si>
    <t>Actualizar el cumplimiento de la matriz legal del SG-SST.</t>
  </si>
  <si>
    <t>RESPONSABLES DEL SG-SST;
COPASST,
FUNCIONARIOS,
CONTRATISTAS</t>
  </si>
  <si>
    <t>RESPONSABLES DEL SG-SST,
GGTH</t>
  </si>
  <si>
    <t>RESPONSABLES DEL SG-SST,
FUNCIONARIOS</t>
  </si>
  <si>
    <t>RESPONSABLES DEL SG-SST,
COPASST,
FUNCIONARIOS
CONTRATISTAS</t>
  </si>
  <si>
    <t>META
 PROPUESTA</t>
  </si>
  <si>
    <t>% DE CUMPLIMIENTO</t>
  </si>
  <si>
    <t>Coord. Grupo de Gestión de Talento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</si>
</sst>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0"/>
      <color theme="10"/>
      <name val="Arial"/>
      <family val="2"/>
    </font>
    <font>
      <sz val="10"/>
      <color rgb="FF0000FF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8" fillId="0" borderId="0" applyNumberFormat="0" applyBorder="0" applyProtection="0"/>
    <xf numFmtId="0" fontId="5" fillId="0" borderId="0"/>
    <xf numFmtId="9" fontId="9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04">
    <xf numFmtId="0" fontId="0" fillId="0" borderId="0" xfId="0"/>
    <xf numFmtId="0" fontId="2" fillId="0" borderId="0" xfId="0" applyFont="1" applyFill="1" applyBorder="1"/>
    <xf numFmtId="0" fontId="0" fillId="0" borderId="0" xfId="0" applyBorder="1"/>
    <xf numFmtId="0" fontId="2" fillId="0" borderId="0" xfId="0" applyFont="1" applyFill="1" applyBorder="1" applyAlignment="1">
      <alignment horizontal="center" vertical="center"/>
    </xf>
    <xf numFmtId="0" fontId="5" fillId="0" borderId="0" xfId="0" applyFont="1"/>
    <xf numFmtId="9" fontId="0" fillId="0" borderId="0" xfId="0" applyNumberFormat="1"/>
    <xf numFmtId="9" fontId="5" fillId="0" borderId="0" xfId="0" applyNumberFormat="1" applyFont="1"/>
    <xf numFmtId="0" fontId="0" fillId="0" borderId="0" xfId="0" applyFill="1" applyBorder="1"/>
    <xf numFmtId="0" fontId="4" fillId="0" borderId="0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9" fontId="1" fillId="0" borderId="0" xfId="0" applyNumberFormat="1" applyFont="1" applyFill="1" applyBorder="1"/>
    <xf numFmtId="1" fontId="0" fillId="0" borderId="0" xfId="0" applyNumberFormat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wrapText="1"/>
    </xf>
    <xf numFmtId="9" fontId="0" fillId="0" borderId="0" xfId="3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9" fontId="3" fillId="3" borderId="1" xfId="0" applyNumberFormat="1" applyFont="1" applyFill="1" applyBorder="1" applyAlignment="1">
      <alignment horizontal="center" vertical="center"/>
    </xf>
    <xf numFmtId="0" fontId="5" fillId="12" borderId="7" xfId="0" applyFont="1" applyFill="1" applyBorder="1" applyAlignment="1">
      <alignment horizontal="left" wrapText="1"/>
    </xf>
    <xf numFmtId="0" fontId="0" fillId="0" borderId="0" xfId="0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9" fontId="0" fillId="0" borderId="0" xfId="0" applyNumberForma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/>
    </xf>
    <xf numFmtId="9" fontId="12" fillId="0" borderId="0" xfId="0" applyNumberFormat="1" applyFont="1" applyFill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/>
    </xf>
    <xf numFmtId="9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12" fillId="13" borderId="9" xfId="0" applyFont="1" applyFill="1" applyBorder="1"/>
    <xf numFmtId="0" fontId="12" fillId="13" borderId="12" xfId="0" applyFont="1" applyFill="1" applyBorder="1" applyAlignment="1">
      <alignment horizontal="center" vertical="center"/>
    </xf>
    <xf numFmtId="9" fontId="12" fillId="13" borderId="12" xfId="0" applyNumberFormat="1" applyFont="1" applyFill="1" applyBorder="1" applyAlignment="1">
      <alignment horizontal="center" vertical="center"/>
    </xf>
    <xf numFmtId="9" fontId="12" fillId="13" borderId="31" xfId="0" applyNumberFormat="1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164" fontId="2" fillId="7" borderId="0" xfId="0" applyNumberFormat="1" applyFont="1" applyFill="1" applyAlignment="1">
      <alignment horizontal="center" vertical="center"/>
    </xf>
    <xf numFmtId="0" fontId="2" fillId="0" borderId="1" xfId="2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8" borderId="1" xfId="2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9" fontId="2" fillId="0" borderId="4" xfId="0" applyNumberFormat="1" applyFont="1" applyBorder="1" applyAlignment="1">
      <alignment horizontal="center" vertical="center" wrapText="1"/>
    </xf>
    <xf numFmtId="0" fontId="12" fillId="13" borderId="12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9" fontId="5" fillId="0" borderId="0" xfId="0" applyNumberFormat="1" applyFont="1" applyFill="1" applyBorder="1" applyAlignment="1">
      <alignment horizontal="center" vertical="center"/>
    </xf>
    <xf numFmtId="164" fontId="5" fillId="0" borderId="26" xfId="0" applyNumberFormat="1" applyFont="1" applyFill="1" applyBorder="1" applyAlignment="1">
      <alignment horizontal="center" vertical="center"/>
    </xf>
    <xf numFmtId="0" fontId="2" fillId="16" borderId="1" xfId="2" applyFont="1" applyFill="1" applyBorder="1" applyAlignment="1" applyProtection="1">
      <alignment horizontal="center" vertical="center"/>
      <protection locked="0"/>
    </xf>
    <xf numFmtId="0" fontId="0" fillId="16" borderId="0" xfId="0" applyFill="1"/>
    <xf numFmtId="0" fontId="2" fillId="8" borderId="13" xfId="2" applyFont="1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6" fillId="0" borderId="0" xfId="0" applyFont="1" applyAlignment="1">
      <alignment horizontal="right" vertical="center"/>
    </xf>
    <xf numFmtId="164" fontId="0" fillId="0" borderId="0" xfId="3" applyNumberFormat="1" applyFont="1" applyAlignment="1">
      <alignment horizontal="center" vertical="center"/>
    </xf>
    <xf numFmtId="0" fontId="6" fillId="0" borderId="0" xfId="0" applyFont="1" applyFill="1" applyBorder="1" applyAlignment="1"/>
    <xf numFmtId="9" fontId="6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2" fillId="8" borderId="1" xfId="2" applyFont="1" applyFill="1" applyBorder="1" applyAlignment="1" applyProtection="1">
      <alignment horizontal="center" vertical="center"/>
      <protection locked="0"/>
    </xf>
    <xf numFmtId="0" fontId="2" fillId="8" borderId="1" xfId="0" applyFont="1" applyFill="1" applyBorder="1" applyAlignment="1" applyProtection="1">
      <alignment horizontal="center" vertical="center"/>
      <protection locked="0"/>
    </xf>
    <xf numFmtId="1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10" xfId="0" applyFill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10" borderId="35" xfId="0" applyFont="1" applyFill="1" applyBorder="1" applyAlignment="1">
      <alignment horizontal="right" vertical="center" wrapText="1"/>
    </xf>
    <xf numFmtId="1" fontId="2" fillId="10" borderId="11" xfId="3" applyNumberFormat="1" applyFont="1" applyFill="1" applyBorder="1" applyAlignment="1">
      <alignment horizontal="center" vertical="center"/>
    </xf>
    <xf numFmtId="0" fontId="5" fillId="10" borderId="23" xfId="0" applyFont="1" applyFill="1" applyBorder="1"/>
    <xf numFmtId="0" fontId="5" fillId="0" borderId="0" xfId="0" applyFont="1" applyFill="1" applyAlignment="1">
      <alignment vertical="center" wrapText="1"/>
    </xf>
    <xf numFmtId="0" fontId="2" fillId="10" borderId="36" xfId="0" applyFont="1" applyFill="1" applyBorder="1" applyAlignment="1">
      <alignment horizontal="right" vertical="center" wrapText="1"/>
    </xf>
    <xf numFmtId="1" fontId="2" fillId="10" borderId="0" xfId="3" applyNumberFormat="1" applyFont="1" applyFill="1" applyBorder="1" applyAlignment="1">
      <alignment horizontal="center" vertical="center"/>
    </xf>
    <xf numFmtId="0" fontId="5" fillId="10" borderId="21" xfId="0" applyFont="1" applyFill="1" applyBorder="1"/>
    <xf numFmtId="0" fontId="2" fillId="10" borderId="37" xfId="0" applyFont="1" applyFill="1" applyBorder="1" applyAlignment="1">
      <alignment horizontal="right" vertical="center" wrapText="1"/>
    </xf>
    <xf numFmtId="9" fontId="2" fillId="10" borderId="15" xfId="3" applyFont="1" applyFill="1" applyBorder="1" applyAlignment="1">
      <alignment horizontal="center" vertical="center"/>
    </xf>
    <xf numFmtId="0" fontId="5" fillId="10" borderId="22" xfId="0" applyFont="1" applyFill="1" applyBorder="1"/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0" fontId="0" fillId="0" borderId="12" xfId="0" applyFill="1" applyBorder="1"/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6" fillId="7" borderId="16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13" fillId="0" borderId="13" xfId="4" applyFill="1" applyBorder="1" applyAlignment="1" applyProtection="1">
      <alignment horizontal="left" vertical="center" wrapText="1"/>
      <protection locked="0"/>
    </xf>
    <xf numFmtId="0" fontId="0" fillId="0" borderId="13" xfId="0" applyFill="1" applyBorder="1" applyAlignment="1" applyProtection="1">
      <alignment horizontal="left" vertical="center" wrapText="1"/>
      <protection locked="0"/>
    </xf>
    <xf numFmtId="9" fontId="0" fillId="9" borderId="3" xfId="0" applyNumberFormat="1" applyFill="1" applyBorder="1" applyAlignment="1">
      <alignment horizontal="center" vertical="center"/>
    </xf>
    <xf numFmtId="9" fontId="0" fillId="9" borderId="9" xfId="0" applyNumberFormat="1" applyFill="1" applyBorder="1" applyAlignment="1">
      <alignment horizontal="center" vertical="center"/>
    </xf>
    <xf numFmtId="0" fontId="2" fillId="11" borderId="19" xfId="0" applyFont="1" applyFill="1" applyBorder="1" applyAlignment="1">
      <alignment horizontal="left" vertical="center" wrapText="1"/>
    </xf>
    <xf numFmtId="0" fontId="2" fillId="11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0" fillId="5" borderId="3" xfId="0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0" fillId="5" borderId="30" xfId="0" applyFill="1" applyBorder="1" applyAlignment="1">
      <alignment horizontal="center" wrapText="1"/>
    </xf>
    <xf numFmtId="0" fontId="0" fillId="5" borderId="14" xfId="0" applyFill="1" applyBorder="1" applyAlignment="1">
      <alignment horizontal="center" wrapText="1"/>
    </xf>
    <xf numFmtId="0" fontId="0" fillId="5" borderId="0" xfId="0" applyFill="1" applyBorder="1" applyAlignment="1">
      <alignment horizontal="center" wrapText="1"/>
    </xf>
    <xf numFmtId="0" fontId="0" fillId="5" borderId="26" xfId="0" applyFill="1" applyBorder="1" applyAlignment="1">
      <alignment horizontal="center" wrapText="1"/>
    </xf>
    <xf numFmtId="0" fontId="0" fillId="5" borderId="9" xfId="0" applyFill="1" applyBorder="1" applyAlignment="1">
      <alignment horizontal="center" wrapText="1"/>
    </xf>
    <xf numFmtId="0" fontId="0" fillId="5" borderId="12" xfId="0" applyFill="1" applyBorder="1" applyAlignment="1">
      <alignment horizontal="center" wrapText="1"/>
    </xf>
    <xf numFmtId="0" fontId="0" fillId="5" borderId="31" xfId="0" applyFill="1" applyBorder="1" applyAlignment="1">
      <alignment horizontal="center" wrapText="1"/>
    </xf>
    <xf numFmtId="0" fontId="2" fillId="7" borderId="19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2" fillId="15" borderId="19" xfId="0" applyFont="1" applyFill="1" applyBorder="1" applyAlignment="1">
      <alignment horizontal="left" vertical="center" wrapText="1"/>
    </xf>
    <xf numFmtId="0" fontId="2" fillId="15" borderId="1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14" borderId="27" xfId="0" applyFont="1" applyFill="1" applyBorder="1" applyAlignment="1">
      <alignment horizontal="left" vertical="center" wrapText="1"/>
    </xf>
    <xf numFmtId="0" fontId="2" fillId="14" borderId="28" xfId="0" applyFont="1" applyFill="1" applyBorder="1" applyAlignment="1">
      <alignment horizontal="left" vertical="center" wrapText="1"/>
    </xf>
    <xf numFmtId="0" fontId="2" fillId="14" borderId="13" xfId="0" applyFont="1" applyFill="1" applyBorder="1" applyAlignment="1">
      <alignment horizontal="center"/>
    </xf>
    <xf numFmtId="0" fontId="2" fillId="14" borderId="28" xfId="0" applyFont="1" applyFill="1" applyBorder="1" applyAlignment="1">
      <alignment horizontal="center"/>
    </xf>
    <xf numFmtId="0" fontId="2" fillId="14" borderId="29" xfId="0" applyFont="1" applyFill="1" applyBorder="1" applyAlignment="1">
      <alignment horizontal="center"/>
    </xf>
    <xf numFmtId="0" fontId="5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3" fillId="0" borderId="13" xfId="4" applyBorder="1" applyAlignment="1" applyProtection="1">
      <alignment horizontal="left" vertical="center" wrapText="1"/>
      <protection locked="0"/>
    </xf>
    <xf numFmtId="0" fontId="5" fillId="0" borderId="13" xfId="0" applyFont="1" applyBorder="1" applyAlignment="1" applyProtection="1">
      <alignment horizontal="left" vertical="center" wrapText="1"/>
      <protection locked="0"/>
    </xf>
    <xf numFmtId="9" fontId="0" fillId="9" borderId="13" xfId="0" applyNumberFormat="1" applyFill="1" applyBorder="1" applyAlignment="1">
      <alignment horizontal="center" vertical="center"/>
    </xf>
    <xf numFmtId="0" fontId="0" fillId="0" borderId="13" xfId="0" applyBorder="1" applyAlignment="1" applyProtection="1">
      <alignment horizontal="left" vertical="center" wrapText="1"/>
      <protection locked="0"/>
    </xf>
    <xf numFmtId="0" fontId="2" fillId="10" borderId="6" xfId="0" applyFont="1" applyFill="1" applyBorder="1" applyAlignment="1">
      <alignment horizontal="left" vertical="center"/>
    </xf>
    <xf numFmtId="0" fontId="2" fillId="10" borderId="11" xfId="0" applyFont="1" applyFill="1" applyBorder="1" applyAlignment="1">
      <alignment horizontal="left" vertical="center"/>
    </xf>
    <xf numFmtId="0" fontId="2" fillId="10" borderId="11" xfId="0" applyFont="1" applyFill="1" applyBorder="1" applyAlignment="1">
      <alignment horizontal="center"/>
    </xf>
    <xf numFmtId="0" fontId="2" fillId="10" borderId="2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12" borderId="38" xfId="0" applyFont="1" applyFill="1" applyBorder="1" applyAlignment="1">
      <alignment horizontal="left"/>
    </xf>
    <xf numFmtId="0" fontId="5" fillId="12" borderId="40" xfId="0" applyFont="1" applyFill="1" applyBorder="1" applyAlignment="1">
      <alignment horizontal="left"/>
    </xf>
    <xf numFmtId="0" fontId="5" fillId="12" borderId="41" xfId="0" applyFont="1" applyFill="1" applyBorder="1" applyAlignment="1">
      <alignment horizontal="left"/>
    </xf>
    <xf numFmtId="0" fontId="5" fillId="0" borderId="38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7" fillId="6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11" borderId="19" xfId="0" applyFont="1" applyFill="1" applyBorder="1" applyAlignment="1">
      <alignment horizontal="right" vertical="center" wrapText="1"/>
    </xf>
    <xf numFmtId="0" fontId="2" fillId="11" borderId="1" xfId="0" applyFont="1" applyFill="1" applyBorder="1" applyAlignment="1">
      <alignment horizontal="right" vertical="center" wrapText="1"/>
    </xf>
    <xf numFmtId="0" fontId="13" fillId="0" borderId="3" xfId="4" applyFill="1" applyBorder="1" applyAlignment="1" applyProtection="1">
      <alignment horizontal="left" vertical="center" wrapText="1"/>
      <protection locked="0"/>
    </xf>
    <xf numFmtId="0" fontId="0" fillId="0" borderId="9" xfId="0" applyFill="1" applyBorder="1" applyAlignment="1" applyProtection="1">
      <alignment horizontal="left" vertical="center" wrapText="1"/>
      <protection locked="0"/>
    </xf>
    <xf numFmtId="0" fontId="14" fillId="0" borderId="9" xfId="0" applyFont="1" applyFill="1" applyBorder="1" applyAlignment="1" applyProtection="1">
      <alignment horizontal="left" vertical="center" wrapText="1"/>
      <protection locked="0"/>
    </xf>
    <xf numFmtId="0" fontId="5" fillId="0" borderId="9" xfId="0" applyFont="1" applyFill="1" applyBorder="1" applyAlignment="1" applyProtection="1">
      <alignment horizontal="left" vertical="center" wrapText="1"/>
      <protection locked="0"/>
    </xf>
    <xf numFmtId="0" fontId="13" fillId="0" borderId="2" xfId="4" applyBorder="1" applyAlignment="1">
      <alignment horizontal="center" vertical="center" wrapText="1"/>
    </xf>
    <xf numFmtId="0" fontId="13" fillId="0" borderId="10" xfId="4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0" fillId="0" borderId="34" xfId="0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0" fillId="0" borderId="3" xfId="0" applyBorder="1" applyAlignment="1" applyProtection="1">
      <alignment horizontal="left" vertical="center" wrapText="1"/>
      <protection locked="0"/>
    </xf>
    <xf numFmtId="0" fontId="13" fillId="0" borderId="33" xfId="4" applyBorder="1" applyAlignment="1" applyProtection="1">
      <alignment horizontal="left" vertical="center" wrapText="1"/>
      <protection locked="0"/>
    </xf>
    <xf numFmtId="0" fontId="0" fillId="0" borderId="33" xfId="0" applyBorder="1" applyAlignment="1" applyProtection="1">
      <alignment horizontal="left" vertical="center" wrapText="1"/>
      <protection locked="0"/>
    </xf>
    <xf numFmtId="0" fontId="0" fillId="0" borderId="32" xfId="0" applyFill="1" applyBorder="1" applyAlignment="1">
      <alignment horizontal="left" vertical="center" wrapText="1"/>
    </xf>
    <xf numFmtId="0" fontId="13" fillId="0" borderId="9" xfId="4" applyBorder="1" applyAlignment="1" applyProtection="1">
      <alignment horizontal="left" vertical="center" wrapText="1"/>
      <protection locked="0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9" fontId="12" fillId="0" borderId="0" xfId="0" applyNumberFormat="1" applyFont="1" applyFill="1" applyBorder="1" applyAlignment="1">
      <alignment horizontal="center"/>
    </xf>
    <xf numFmtId="0" fontId="13" fillId="0" borderId="1" xfId="4" applyFill="1" applyBorder="1" applyAlignment="1" applyProtection="1">
      <alignment horizontal="left" vertical="center" wrapText="1"/>
      <protection locked="0"/>
    </xf>
    <xf numFmtId="0" fontId="0" fillId="0" borderId="1" xfId="0" applyFill="1" applyBorder="1" applyAlignment="1" applyProtection="1">
      <alignment horizontal="left" vertical="center" wrapText="1"/>
      <protection locked="0"/>
    </xf>
    <xf numFmtId="0" fontId="13" fillId="0" borderId="2" xfId="4" applyFill="1" applyBorder="1" applyAlignment="1" applyProtection="1">
      <alignment horizontal="center" vertical="center" wrapText="1"/>
      <protection locked="0"/>
    </xf>
    <xf numFmtId="0" fontId="13" fillId="0" borderId="10" xfId="4" applyFill="1" applyBorder="1" applyAlignment="1" applyProtection="1">
      <alignment horizontal="center" vertical="center" wrapText="1"/>
      <protection locked="0"/>
    </xf>
    <xf numFmtId="0" fontId="2" fillId="10" borderId="5" xfId="0" applyFont="1" applyFill="1" applyBorder="1" applyAlignment="1">
      <alignment horizontal="left" vertical="center"/>
    </xf>
    <xf numFmtId="0" fontId="2" fillId="1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10" borderId="24" xfId="0" applyFont="1" applyFill="1" applyBorder="1" applyAlignment="1">
      <alignment horizontal="left" vertical="center"/>
    </xf>
    <xf numFmtId="0" fontId="2" fillId="10" borderId="15" xfId="0" applyFont="1" applyFill="1" applyBorder="1" applyAlignment="1">
      <alignment horizontal="left" vertical="center"/>
    </xf>
    <xf numFmtId="0" fontId="2" fillId="10" borderId="15" xfId="0" applyFont="1" applyFill="1" applyBorder="1" applyAlignment="1">
      <alignment horizontal="center"/>
    </xf>
    <xf numFmtId="0" fontId="2" fillId="10" borderId="22" xfId="0" applyFont="1" applyFill="1" applyBorder="1" applyAlignment="1">
      <alignment horizontal="center"/>
    </xf>
    <xf numFmtId="0" fontId="2" fillId="10" borderId="0" xfId="0" applyFont="1" applyFill="1" applyBorder="1" applyAlignment="1">
      <alignment horizontal="center" vertical="center"/>
    </xf>
    <xf numFmtId="0" fontId="2" fillId="10" borderId="21" xfId="0" applyFont="1" applyFill="1" applyBorder="1" applyAlignment="1">
      <alignment horizontal="center" vertical="center"/>
    </xf>
    <xf numFmtId="9" fontId="6" fillId="0" borderId="0" xfId="3" applyFont="1" applyFill="1" applyBorder="1" applyAlignment="1">
      <alignment horizontal="center"/>
    </xf>
  </cellXfs>
  <cellStyles count="5">
    <cellStyle name="Hipervínculo" xfId="4" builtinId="8"/>
    <cellStyle name="Normal" xfId="0" builtinId="0"/>
    <cellStyle name="Normal 2" xfId="1" xr:uid="{00000000-0005-0000-0000-000002000000}"/>
    <cellStyle name="Normal 3" xfId="2" xr:uid="{00000000-0005-0000-0000-000003000000}"/>
    <cellStyle name="Porcentaje" xfId="3" builtinId="5"/>
  </cellStyles>
  <dxfs count="675"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0000FF"/>
      <color rgb="FFFF33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customXml" Target="../customXml/item1.xml"/><Relationship Id="rId5" Type="http://schemas.openxmlformats.org/officeDocument/2006/relationships/chartsheet" Target="chartsheets/sheet2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DATOS!$H$2</c:f>
              <c:strCache>
                <c:ptCount val="1"/>
                <c:pt idx="0">
                  <c:v>CUMPLIMIENTO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812C-455D-AC3D-FB001F924E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812C-455D-AC3D-FB001F924E9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812C-455D-AC3D-FB001F924E9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812C-455D-AC3D-FB001F924E9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812C-455D-AC3D-FB001F924E9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812C-455D-AC3D-FB001F924E9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812C-455D-AC3D-FB001F924E9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812C-455D-AC3D-FB001F924E99}"/>
              </c:ext>
            </c:extLst>
          </c:dPt>
          <c:dLbls>
            <c:dLbl>
              <c:idx val="0"/>
              <c:layout>
                <c:manualLayout>
                  <c:x val="1.2903225806451535E-2"/>
                  <c:y val="-5.755394814041833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2C-455D-AC3D-FB001F924E99}"/>
                </c:ext>
              </c:extLst>
            </c:dLbl>
            <c:dLbl>
              <c:idx val="1"/>
              <c:layout>
                <c:manualLayout>
                  <c:x val="6.4516129032258064E-3"/>
                  <c:y val="-0.1035971066527530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12C-455D-AC3D-FB001F924E99}"/>
                </c:ext>
              </c:extLst>
            </c:dLbl>
            <c:dLbl>
              <c:idx val="2"/>
              <c:layout>
                <c:manualLayout>
                  <c:x val="-6.4516129032258064E-3"/>
                  <c:y val="-0.2225419328096175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12C-455D-AC3D-FB001F924E99}"/>
                </c:ext>
              </c:extLst>
            </c:dLbl>
            <c:dLbl>
              <c:idx val="3"/>
              <c:layout>
                <c:manualLayout>
                  <c:x val="0"/>
                  <c:y val="0.1189448261568645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12C-455D-AC3D-FB001F924E99}"/>
                </c:ext>
              </c:extLst>
            </c:dLbl>
            <c:dLbl>
              <c:idx val="4"/>
              <c:layout>
                <c:manualLayout>
                  <c:x val="-3.2258064516129108E-2"/>
                  <c:y val="7.67385975205576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12C-455D-AC3D-FB001F924E99}"/>
                </c:ext>
              </c:extLst>
            </c:dLbl>
            <c:dLbl>
              <c:idx val="5"/>
              <c:layout>
                <c:manualLayout>
                  <c:x val="-6.236559139784946E-2"/>
                  <c:y val="4.98800883883624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12C-455D-AC3D-FB001F924E99}"/>
                </c:ext>
              </c:extLst>
            </c:dLbl>
            <c:dLbl>
              <c:idx val="6"/>
              <c:layout>
                <c:manualLayout>
                  <c:x val="6.4516129032258064E-3"/>
                  <c:y val="-0.1151078962808367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12C-455D-AC3D-FB001F924E99}"/>
                </c:ext>
              </c:extLst>
            </c:dLbl>
            <c:dLbl>
              <c:idx val="7"/>
              <c:layout>
                <c:manualLayout>
                  <c:x val="-2.5806451612903226E-2"/>
                  <c:y val="-6.5227807892474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12C-455D-AC3D-FB001F924E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spc="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DATOS!$E$3:$E$9</c:f>
              <c:strCache>
                <c:ptCount val="7"/>
                <c:pt idx="0">
                  <c:v>PLANEAR (RECURSOS)</c:v>
                </c:pt>
                <c:pt idx="1">
                  <c:v>PLANEAR (GESTIÓN INTEGRAL DEL SG-SST)</c:v>
                </c:pt>
                <c:pt idx="2">
                  <c:v>HACER (GESTIÓN DE LA SALUD)</c:v>
                </c:pt>
                <c:pt idx="3">
                  <c:v>HACER (GESTIÓN DE PELIGROS Y RIESGOS)</c:v>
                </c:pt>
                <c:pt idx="4">
                  <c:v>HACER (GESTIÓN DE AMENAZAS)</c:v>
                </c:pt>
                <c:pt idx="5">
                  <c:v>VERIFICAR (VERIFICACIÓN DEL SG-SST)</c:v>
                </c:pt>
                <c:pt idx="6">
                  <c:v>ACTUAR (MEJORAMIENTO)</c:v>
                </c:pt>
              </c:strCache>
            </c:strRef>
          </c:cat>
          <c:val>
            <c:numRef>
              <c:f>DATOS!$H$3:$H$9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812C-455D-AC3D-FB001F924E99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7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2000"/>
              <a:t>ACTIVIDADES POR MES DE SST AÑO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DATOS!$A$3:$A$14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DATOS!$B$3:$B$14</c:f>
              <c:numCache>
                <c:formatCode>0</c:formatCode>
                <c:ptCount val="12"/>
                <c:pt idx="0" formatCode="General">
                  <c:v>39</c:v>
                </c:pt>
                <c:pt idx="1">
                  <c:v>29</c:v>
                </c:pt>
                <c:pt idx="2">
                  <c:v>215</c:v>
                </c:pt>
                <c:pt idx="3">
                  <c:v>95</c:v>
                </c:pt>
                <c:pt idx="4">
                  <c:v>105</c:v>
                </c:pt>
                <c:pt idx="5">
                  <c:v>172</c:v>
                </c:pt>
                <c:pt idx="6">
                  <c:v>116</c:v>
                </c:pt>
                <c:pt idx="7">
                  <c:v>125</c:v>
                </c:pt>
                <c:pt idx="8">
                  <c:v>173</c:v>
                </c:pt>
                <c:pt idx="9">
                  <c:v>126</c:v>
                </c:pt>
                <c:pt idx="10">
                  <c:v>102</c:v>
                </c:pt>
                <c:pt idx="11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60-4D65-92C1-346543908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731264"/>
        <c:axId val="146731656"/>
      </c:lineChart>
      <c:catAx>
        <c:axId val="14673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6731656"/>
        <c:crosses val="autoZero"/>
        <c:auto val="1"/>
        <c:lblAlgn val="ctr"/>
        <c:lblOffset val="100"/>
        <c:noMultiLvlLbl val="0"/>
      </c:catAx>
      <c:valAx>
        <c:axId val="146731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6731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% DE AVANCE CRONOGRAMA DE ACTIVIDADES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7FF-471B-916B-078F6848EAA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7FF-471B-916B-078F6848EAA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B7FF-471B-916B-078F6848EAA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B7FF-471B-916B-078F6848EAA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B7FF-471B-916B-078F6848EAA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B7FF-471B-916B-078F6848EAA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B7FF-471B-916B-078F6848EAA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B7FF-471B-916B-078F6848EAA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B7FF-471B-916B-078F6848EAA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B7FF-471B-916B-078F6848EAA4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B7FF-471B-916B-078F6848EAA4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B7FF-471B-916B-078F6848EAA4}"/>
              </c:ext>
            </c:extLst>
          </c:dPt>
          <c:dLbls>
            <c:dLbl>
              <c:idx val="0"/>
              <c:layout>
                <c:manualLayout>
                  <c:x val="-6.8282111810225435E-2"/>
                  <c:y val="-3.29140755584741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FF-471B-916B-078F6848EAA4}"/>
                </c:ext>
              </c:extLst>
            </c:dLbl>
            <c:dLbl>
              <c:idx val="1"/>
              <c:layout>
                <c:manualLayout>
                  <c:x val="6.2773080900016834E-2"/>
                  <c:y val="-2.98343411676848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FF-471B-916B-078F6848EAA4}"/>
                </c:ext>
              </c:extLst>
            </c:dLbl>
            <c:dLbl>
              <c:idx val="2"/>
              <c:layout>
                <c:manualLayout>
                  <c:x val="4.6700722298745494E-2"/>
                  <c:y val="-1.052183666671162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FF-471B-916B-078F6848EAA4}"/>
                </c:ext>
              </c:extLst>
            </c:dLbl>
            <c:dLbl>
              <c:idx val="3"/>
              <c:layout>
                <c:manualLayout>
                  <c:x val="2.1025436206829673E-2"/>
                  <c:y val="-1.64762748153655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7FF-471B-916B-078F6848EAA4}"/>
                </c:ext>
              </c:extLst>
            </c:dLbl>
            <c:dLbl>
              <c:idx val="4"/>
              <c:layout>
                <c:manualLayout>
                  <c:x val="5.4079191862665991E-3"/>
                  <c:y val="-2.10862578834853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7FF-471B-916B-078F6848EAA4}"/>
                </c:ext>
              </c:extLst>
            </c:dLbl>
            <c:dLbl>
              <c:idx val="5"/>
              <c:layout>
                <c:manualLayout>
                  <c:x val="2.7292643869572539E-3"/>
                  <c:y val="-1.57324427517313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7FF-471B-916B-078F6848EAA4}"/>
                </c:ext>
              </c:extLst>
            </c:dLbl>
            <c:dLbl>
              <c:idx val="6"/>
              <c:layout>
                <c:manualLayout>
                  <c:x val="-1.9713025371306211E-3"/>
                  <c:y val="-2.55341237069669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7FF-471B-916B-078F6848EAA4}"/>
                </c:ext>
              </c:extLst>
            </c:dLbl>
            <c:dLbl>
              <c:idx val="7"/>
              <c:layout>
                <c:manualLayout>
                  <c:x val="-1.2332406780309368E-2"/>
                  <c:y val="-2.59060397387840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7FF-471B-916B-078F6848EAA4}"/>
                </c:ext>
              </c:extLst>
            </c:dLbl>
            <c:dLbl>
              <c:idx val="8"/>
              <c:layout>
                <c:manualLayout>
                  <c:x val="-2.264311633854784E-2"/>
                  <c:y val="3.55173233620814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7FF-471B-916B-078F6848EAA4}"/>
                </c:ext>
              </c:extLst>
            </c:dLbl>
            <c:dLbl>
              <c:idx val="9"/>
              <c:layout>
                <c:manualLayout>
                  <c:x val="2.7747700352988441E-2"/>
                  <c:y val="4.22154291552573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7FF-471B-916B-078F6848EAA4}"/>
                </c:ext>
              </c:extLst>
            </c:dLbl>
            <c:dLbl>
              <c:idx val="10"/>
              <c:layout>
                <c:manualLayout>
                  <c:x val="5.7314874480163758E-2"/>
                  <c:y val="-0.1153853868896803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7FF-471B-916B-078F6848EAA4}"/>
                </c:ext>
              </c:extLst>
            </c:dLbl>
            <c:dLbl>
              <c:idx val="11"/>
              <c:layout>
                <c:manualLayout>
                  <c:x val="-1.0815730921179382E-2"/>
                  <c:y val="-2.66497073833060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7FF-471B-916B-078F6848EA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DATOS!$A$3:$A$14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DATOS!$C$3:$C$14</c:f>
              <c:numCache>
                <c:formatCode>0.0%</c:formatCode>
                <c:ptCount val="12"/>
                <c:pt idx="0">
                  <c:v>2.7387640449438203E-2</c:v>
                </c:pt>
                <c:pt idx="1">
                  <c:v>2.0365168539325844E-2</c:v>
                </c:pt>
                <c:pt idx="2">
                  <c:v>0.15098314606741572</c:v>
                </c:pt>
                <c:pt idx="3">
                  <c:v>6.6713483146067412E-2</c:v>
                </c:pt>
                <c:pt idx="4">
                  <c:v>7.3735955056179775E-2</c:v>
                </c:pt>
                <c:pt idx="5">
                  <c:v>0.12078651685393259</c:v>
                </c:pt>
                <c:pt idx="6">
                  <c:v>8.1460674157303375E-2</c:v>
                </c:pt>
                <c:pt idx="7">
                  <c:v>8.7780898876404501E-2</c:v>
                </c:pt>
                <c:pt idx="8">
                  <c:v>0.12148876404494383</c:v>
                </c:pt>
                <c:pt idx="9">
                  <c:v>8.8483146067415724E-2</c:v>
                </c:pt>
                <c:pt idx="10">
                  <c:v>7.1629213483146062E-2</c:v>
                </c:pt>
                <c:pt idx="11">
                  <c:v>8.9185393258426962E-2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C5-40E2-B32D-3EA676C0489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% DE AVANCE POR TRIMESTRE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FAFE-41E8-B59E-D98EB73D73B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FAFE-41E8-B59E-D98EB73D73B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FAFE-41E8-B59E-D98EB73D73B4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FAFE-41E8-B59E-D98EB73D73B4}"/>
              </c:ext>
            </c:extLst>
          </c:dPt>
          <c:dLbls>
            <c:dLbl>
              <c:idx val="0"/>
              <c:layout>
                <c:manualLayout>
                  <c:x val="-3.1403975973431773E-2"/>
                  <c:y val="-9.191643631357190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FE-41E8-B59E-D98EB73D73B4}"/>
                </c:ext>
              </c:extLst>
            </c:dLbl>
            <c:dLbl>
              <c:idx val="1"/>
              <c:layout>
                <c:manualLayout>
                  <c:x val="-5.0063731182367676E-17"/>
                  <c:y val="6.267029748652629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FE-41E8-B59E-D98EB73D73B4}"/>
                </c:ext>
              </c:extLst>
            </c:dLbl>
            <c:dLbl>
              <c:idx val="2"/>
              <c:layout>
                <c:manualLayout>
                  <c:x val="0"/>
                  <c:y val="-7.729336690004909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FE-41E8-B59E-D98EB73D73B4}"/>
                </c:ext>
              </c:extLst>
            </c:dLbl>
            <c:dLbl>
              <c:idx val="3"/>
              <c:layout>
                <c:manualLayout>
                  <c:x val="0"/>
                  <c:y val="-3.133514874326314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AFE-41E8-B59E-D98EB73D73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'Anexo 1 SST Cronograma'!$C$162:$C$165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'Anexo 1 SST Cronograma'!$G$162:$G$165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AFE-41E8-B59E-D98EB73D73B4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>
    <tabColor theme="9" tint="-0.249977111117893"/>
  </sheetPr>
  <sheetViews>
    <sheetView zoomScale="93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>
    <tabColor rgb="FFFF3399"/>
  </sheetPr>
  <sheetViews>
    <sheetView zoomScale="90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9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35720</xdr:colOff>
      <xdr:row>6</xdr:row>
      <xdr:rowOff>130968</xdr:rowOff>
    </xdr:from>
    <xdr:to>
      <xdr:col>2</xdr:col>
      <xdr:colOff>1714502</xdr:colOff>
      <xdr:row>9</xdr:row>
      <xdr:rowOff>47624</xdr:rowOff>
    </xdr:to>
    <xdr:pic>
      <xdr:nvPicPr>
        <xdr:cNvPr id="5" name="Imagen 4" descr="\\totoro\Unidad_Victimas\Secretaria General\Talento_Humano\EVIDENCIAS DEL SIG\2019\Salud y Seguridad en el Trabajo\VARIOS\logo firma_outlook Dic. 2018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20" y="130968"/>
          <a:ext cx="1992546" cy="3873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333374</xdr:colOff>
      <xdr:row>13</xdr:row>
      <xdr:rowOff>33336</xdr:rowOff>
    </xdr:from>
    <xdr:to>
      <xdr:col>6</xdr:col>
      <xdr:colOff>971549</xdr:colOff>
      <xdr:row>36</xdr:row>
      <xdr:rowOff>85724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79194" cy="6042742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6533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6533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B6:V313"/>
  <sheetViews>
    <sheetView tabSelected="1" zoomScale="85" zoomScaleNormal="85" workbookViewId="0">
      <selection activeCell="B13" sqref="B13:T13"/>
    </sheetView>
  </sheetViews>
  <sheetFormatPr baseColWidth="10" defaultColWidth="9.140625" defaultRowHeight="12.75" x14ac:dyDescent="0.2"/>
  <cols>
    <col min="2" max="2" width="4.7109375" customWidth="1"/>
    <col min="3" max="3" width="29.28515625" style="9" customWidth="1"/>
    <col min="4" max="4" width="18" style="2" customWidth="1"/>
    <col min="5" max="5" width="6.5703125" customWidth="1"/>
    <col min="6" max="17" width="7.42578125" customWidth="1"/>
    <col min="18" max="18" width="33.42578125" style="9" customWidth="1"/>
    <col min="19" max="19" width="11.7109375" style="14" customWidth="1"/>
    <col min="20" max="20" width="9.7109375" customWidth="1"/>
    <col min="21" max="21" width="14.85546875" style="64" customWidth="1"/>
  </cols>
  <sheetData>
    <row r="6" spans="2:21" ht="13.5" thickBot="1" x14ac:dyDescent="0.25"/>
    <row r="7" spans="2:21" x14ac:dyDescent="0.2">
      <c r="B7" s="151"/>
      <c r="C7" s="152"/>
      <c r="D7" s="157" t="s">
        <v>0</v>
      </c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8"/>
    </row>
    <row r="8" spans="2:21" x14ac:dyDescent="0.2">
      <c r="B8" s="153"/>
      <c r="C8" s="154"/>
      <c r="D8" s="159" t="s">
        <v>1</v>
      </c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60"/>
    </row>
    <row r="9" spans="2:21" x14ac:dyDescent="0.2">
      <c r="B9" s="153"/>
      <c r="C9" s="154"/>
      <c r="D9" s="159" t="s">
        <v>179</v>
      </c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60"/>
    </row>
    <row r="10" spans="2:21" ht="13.5" thickBot="1" x14ac:dyDescent="0.25">
      <c r="B10" s="155"/>
      <c r="C10" s="156"/>
      <c r="D10" s="161" t="s">
        <v>2</v>
      </c>
      <c r="E10" s="162"/>
      <c r="F10" s="162"/>
      <c r="G10" s="162"/>
      <c r="H10" s="162"/>
      <c r="I10" s="163"/>
      <c r="J10" s="161" t="s">
        <v>3</v>
      </c>
      <c r="K10" s="162"/>
      <c r="L10" s="162"/>
      <c r="M10" s="162"/>
      <c r="N10" s="162"/>
      <c r="O10" s="162"/>
      <c r="P10" s="162"/>
      <c r="Q10" s="163"/>
      <c r="R10" s="28" t="s">
        <v>4</v>
      </c>
      <c r="S10" s="164" t="s">
        <v>5</v>
      </c>
      <c r="T10" s="165"/>
    </row>
    <row r="11" spans="2:21" x14ac:dyDescent="0.2">
      <c r="B11" s="101"/>
      <c r="C11" s="101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102"/>
      <c r="T11" s="103"/>
    </row>
    <row r="12" spans="2:21" x14ac:dyDescent="0.2">
      <c r="N12" t="s">
        <v>6</v>
      </c>
    </row>
    <row r="13" spans="2:21" ht="18" x14ac:dyDescent="0.2">
      <c r="B13" s="166" t="s">
        <v>132</v>
      </c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04" t="s">
        <v>207</v>
      </c>
    </row>
    <row r="14" spans="2:21" ht="18.75" customHeight="1" x14ac:dyDescent="0.2">
      <c r="B14" s="166" t="s">
        <v>8</v>
      </c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7" t="s">
        <v>221</v>
      </c>
      <c r="T14" s="167" t="s">
        <v>206</v>
      </c>
      <c r="U14" s="104"/>
    </row>
    <row r="15" spans="2:21" ht="32.25" customHeight="1" x14ac:dyDescent="0.2">
      <c r="B15" s="168" t="s">
        <v>9</v>
      </c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7"/>
      <c r="T15" s="167"/>
      <c r="U15" s="104"/>
    </row>
    <row r="16" spans="2:21" ht="19.5" customHeight="1" x14ac:dyDescent="0.2">
      <c r="B16" s="169" t="s">
        <v>10</v>
      </c>
      <c r="C16" s="169"/>
      <c r="D16" s="78" t="s">
        <v>11</v>
      </c>
      <c r="E16" s="79"/>
      <c r="F16" s="79" t="s">
        <v>12</v>
      </c>
      <c r="G16" s="79" t="s">
        <v>13</v>
      </c>
      <c r="H16" s="79" t="s">
        <v>14</v>
      </c>
      <c r="I16" s="79" t="s">
        <v>15</v>
      </c>
      <c r="J16" s="79" t="s">
        <v>16</v>
      </c>
      <c r="K16" s="79" t="s">
        <v>17</v>
      </c>
      <c r="L16" s="79" t="s">
        <v>18</v>
      </c>
      <c r="M16" s="79" t="s">
        <v>19</v>
      </c>
      <c r="N16" s="79" t="s">
        <v>20</v>
      </c>
      <c r="O16" s="79" t="s">
        <v>21</v>
      </c>
      <c r="P16" s="79" t="s">
        <v>22</v>
      </c>
      <c r="Q16" s="79" t="s">
        <v>23</v>
      </c>
      <c r="R16" s="82" t="s">
        <v>7</v>
      </c>
      <c r="S16" s="167"/>
      <c r="T16" s="167"/>
      <c r="U16" s="104"/>
    </row>
    <row r="17" spans="2:21" ht="15.75" x14ac:dyDescent="0.2">
      <c r="B17" s="107" t="s">
        <v>24</v>
      </c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77"/>
    </row>
    <row r="18" spans="2:21" ht="22.5" customHeight="1" x14ac:dyDescent="0.2">
      <c r="B18" s="140" t="s">
        <v>25</v>
      </c>
      <c r="C18" s="105" t="s">
        <v>180</v>
      </c>
      <c r="D18" s="110" t="s">
        <v>157</v>
      </c>
      <c r="E18" s="12" t="s">
        <v>26</v>
      </c>
      <c r="F18" s="48"/>
      <c r="G18" s="48"/>
      <c r="H18" s="48"/>
      <c r="I18" s="20">
        <v>1</v>
      </c>
      <c r="J18" s="20">
        <v>1</v>
      </c>
      <c r="K18" s="20">
        <v>1</v>
      </c>
      <c r="L18" s="20">
        <v>1</v>
      </c>
      <c r="M18" s="20">
        <v>1</v>
      </c>
      <c r="N18" s="20">
        <v>1</v>
      </c>
      <c r="O18" s="20">
        <v>1</v>
      </c>
      <c r="P18" s="20">
        <v>1</v>
      </c>
      <c r="Q18" s="20">
        <v>1</v>
      </c>
      <c r="R18" s="142"/>
      <c r="S18" s="23">
        <f t="shared" ref="S18:S31" si="0">SUM(F18:Q18)</f>
        <v>9</v>
      </c>
      <c r="T18" s="114">
        <f>(S19*100%)/S18</f>
        <v>0</v>
      </c>
      <c r="U18" s="106"/>
    </row>
    <row r="19" spans="2:21" ht="22.5" customHeight="1" x14ac:dyDescent="0.2">
      <c r="B19" s="141"/>
      <c r="C19" s="105"/>
      <c r="D19" s="111"/>
      <c r="E19" s="13" t="s">
        <v>27</v>
      </c>
      <c r="F19" s="48"/>
      <c r="G19" s="48"/>
      <c r="H19" s="48"/>
      <c r="I19" s="46"/>
      <c r="J19" s="46"/>
      <c r="K19" s="46"/>
      <c r="L19" s="46"/>
      <c r="M19" s="46"/>
      <c r="N19" s="46"/>
      <c r="O19" s="47"/>
      <c r="P19" s="47"/>
      <c r="Q19" s="47"/>
      <c r="R19" s="145"/>
      <c r="S19" s="24">
        <f t="shared" si="0"/>
        <v>0</v>
      </c>
      <c r="T19" s="115"/>
      <c r="U19" s="106"/>
    </row>
    <row r="20" spans="2:21" ht="24.75" customHeight="1" x14ac:dyDescent="0.2">
      <c r="B20" s="140" t="s">
        <v>28</v>
      </c>
      <c r="C20" s="105" t="s">
        <v>181</v>
      </c>
      <c r="D20" s="110" t="s">
        <v>209</v>
      </c>
      <c r="E20" s="12" t="s">
        <v>26</v>
      </c>
      <c r="F20" s="20">
        <v>33</v>
      </c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142"/>
      <c r="S20" s="23">
        <f t="shared" si="0"/>
        <v>33</v>
      </c>
      <c r="T20" s="144">
        <f>(S21*100%)/S20</f>
        <v>0</v>
      </c>
      <c r="U20" s="118"/>
    </row>
    <row r="21" spans="2:21" ht="28.5" customHeight="1" x14ac:dyDescent="0.2">
      <c r="B21" s="141"/>
      <c r="C21" s="105"/>
      <c r="D21" s="111"/>
      <c r="E21" s="13" t="s">
        <v>27</v>
      </c>
      <c r="F21" s="46"/>
      <c r="G21" s="73"/>
      <c r="H21" s="73"/>
      <c r="I21" s="73"/>
      <c r="J21" s="73"/>
      <c r="K21" s="74"/>
      <c r="L21" s="74"/>
      <c r="M21" s="74"/>
      <c r="N21" s="74"/>
      <c r="O21" s="74"/>
      <c r="P21" s="74"/>
      <c r="Q21" s="74"/>
      <c r="R21" s="143"/>
      <c r="S21" s="24">
        <f t="shared" si="0"/>
        <v>0</v>
      </c>
      <c r="T21" s="144"/>
      <c r="U21" s="119"/>
    </row>
    <row r="22" spans="2:21" ht="24.75" customHeight="1" x14ac:dyDescent="0.2">
      <c r="B22" s="140" t="s">
        <v>29</v>
      </c>
      <c r="C22" s="105" t="s">
        <v>182</v>
      </c>
      <c r="D22" s="110" t="s">
        <v>209</v>
      </c>
      <c r="E22" s="12" t="s">
        <v>26</v>
      </c>
      <c r="F22" s="20">
        <v>1</v>
      </c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142"/>
      <c r="S22" s="23">
        <f t="shared" si="0"/>
        <v>1</v>
      </c>
      <c r="T22" s="144">
        <f>(S23*100%)/S22</f>
        <v>0</v>
      </c>
      <c r="U22" s="118"/>
    </row>
    <row r="23" spans="2:21" ht="27.75" customHeight="1" x14ac:dyDescent="0.2">
      <c r="B23" s="141"/>
      <c r="C23" s="105"/>
      <c r="D23" s="111"/>
      <c r="E23" s="13" t="s">
        <v>27</v>
      </c>
      <c r="F23" s="46"/>
      <c r="G23" s="73"/>
      <c r="H23" s="73"/>
      <c r="I23" s="73"/>
      <c r="J23" s="73"/>
      <c r="K23" s="74"/>
      <c r="L23" s="74"/>
      <c r="M23" s="74"/>
      <c r="N23" s="74"/>
      <c r="O23" s="74"/>
      <c r="P23" s="74"/>
      <c r="Q23" s="74"/>
      <c r="R23" s="143"/>
      <c r="S23" s="24">
        <f t="shared" si="0"/>
        <v>0</v>
      </c>
      <c r="T23" s="144"/>
      <c r="U23" s="119"/>
    </row>
    <row r="24" spans="2:21" ht="24.75" customHeight="1" x14ac:dyDescent="0.2">
      <c r="B24" s="140" t="s">
        <v>30</v>
      </c>
      <c r="C24" s="105" t="s">
        <v>183</v>
      </c>
      <c r="D24" s="110" t="s">
        <v>202</v>
      </c>
      <c r="E24" s="12" t="s">
        <v>26</v>
      </c>
      <c r="F24" s="48"/>
      <c r="G24" s="20">
        <v>21</v>
      </c>
      <c r="H24" s="20">
        <v>21</v>
      </c>
      <c r="I24" s="20">
        <v>21</v>
      </c>
      <c r="J24" s="20">
        <v>21</v>
      </c>
      <c r="K24" s="20">
        <v>21</v>
      </c>
      <c r="L24" s="20">
        <v>21</v>
      </c>
      <c r="M24" s="20">
        <v>21</v>
      </c>
      <c r="N24" s="20">
        <v>21</v>
      </c>
      <c r="O24" s="20">
        <v>21</v>
      </c>
      <c r="P24" s="20">
        <v>21</v>
      </c>
      <c r="Q24" s="20">
        <v>21</v>
      </c>
      <c r="R24" s="142"/>
      <c r="S24" s="23">
        <f t="shared" si="0"/>
        <v>231</v>
      </c>
      <c r="T24" s="144">
        <f>(S25*100%)/S24</f>
        <v>0</v>
      </c>
      <c r="U24" s="118"/>
    </row>
    <row r="25" spans="2:21" ht="28.5" customHeight="1" x14ac:dyDescent="0.2">
      <c r="B25" s="141"/>
      <c r="C25" s="105"/>
      <c r="D25" s="111"/>
      <c r="E25" s="13" t="s">
        <v>27</v>
      </c>
      <c r="F25" s="73"/>
      <c r="G25" s="46"/>
      <c r="H25" s="46"/>
      <c r="I25" s="46"/>
      <c r="J25" s="46"/>
      <c r="K25" s="47"/>
      <c r="L25" s="47"/>
      <c r="M25" s="47"/>
      <c r="N25" s="47"/>
      <c r="O25" s="47"/>
      <c r="P25" s="47"/>
      <c r="Q25" s="47"/>
      <c r="R25" s="143"/>
      <c r="S25" s="24">
        <f t="shared" si="0"/>
        <v>0</v>
      </c>
      <c r="T25" s="144"/>
      <c r="U25" s="119"/>
    </row>
    <row r="26" spans="2:21" ht="23.25" customHeight="1" x14ac:dyDescent="0.2">
      <c r="B26" s="140" t="s">
        <v>31</v>
      </c>
      <c r="C26" s="105" t="s">
        <v>184</v>
      </c>
      <c r="D26" s="110" t="s">
        <v>198</v>
      </c>
      <c r="E26" s="12" t="s">
        <v>26</v>
      </c>
      <c r="F26" s="48"/>
      <c r="G26" s="48"/>
      <c r="H26" s="20">
        <v>21</v>
      </c>
      <c r="I26" s="20">
        <v>21</v>
      </c>
      <c r="J26" s="20">
        <v>21</v>
      </c>
      <c r="K26" s="20">
        <v>21</v>
      </c>
      <c r="L26" s="20">
        <v>21</v>
      </c>
      <c r="M26" s="20">
        <v>21</v>
      </c>
      <c r="N26" s="20">
        <v>21</v>
      </c>
      <c r="O26" s="20">
        <v>21</v>
      </c>
      <c r="P26" s="20">
        <v>21</v>
      </c>
      <c r="Q26" s="48"/>
      <c r="R26" s="142"/>
      <c r="S26" s="23">
        <f t="shared" si="0"/>
        <v>189</v>
      </c>
      <c r="T26" s="144">
        <f>(S27*100%)/S26</f>
        <v>0</v>
      </c>
      <c r="U26" s="118"/>
    </row>
    <row r="27" spans="2:21" ht="28.5" customHeight="1" x14ac:dyDescent="0.2">
      <c r="B27" s="141"/>
      <c r="C27" s="105"/>
      <c r="D27" s="111"/>
      <c r="E27" s="13" t="s">
        <v>27</v>
      </c>
      <c r="F27" s="48"/>
      <c r="G27" s="48"/>
      <c r="H27" s="46"/>
      <c r="I27" s="20"/>
      <c r="J27" s="20"/>
      <c r="K27" s="11"/>
      <c r="L27" s="11"/>
      <c r="M27" s="11"/>
      <c r="N27" s="11"/>
      <c r="O27" s="11"/>
      <c r="P27" s="11"/>
      <c r="Q27" s="11"/>
      <c r="R27" s="143"/>
      <c r="S27" s="24">
        <f t="shared" si="0"/>
        <v>0</v>
      </c>
      <c r="T27" s="144"/>
      <c r="U27" s="119"/>
    </row>
    <row r="28" spans="2:21" ht="23.25" customHeight="1" x14ac:dyDescent="0.2">
      <c r="B28" s="140" t="s">
        <v>32</v>
      </c>
      <c r="C28" s="105" t="s">
        <v>185</v>
      </c>
      <c r="D28" s="110" t="s">
        <v>202</v>
      </c>
      <c r="E28" s="12" t="s">
        <v>26</v>
      </c>
      <c r="F28" s="48"/>
      <c r="G28" s="48"/>
      <c r="H28" s="20">
        <v>21</v>
      </c>
      <c r="I28" s="48"/>
      <c r="J28" s="48"/>
      <c r="K28" s="20">
        <v>21</v>
      </c>
      <c r="L28" s="48"/>
      <c r="M28" s="48"/>
      <c r="N28" s="20">
        <v>21</v>
      </c>
      <c r="O28" s="48"/>
      <c r="P28" s="48"/>
      <c r="Q28" s="48"/>
      <c r="R28" s="142"/>
      <c r="S28" s="23">
        <f t="shared" si="0"/>
        <v>63</v>
      </c>
      <c r="T28" s="114">
        <f>(S29*100%)/S28</f>
        <v>0</v>
      </c>
      <c r="U28" s="118"/>
    </row>
    <row r="29" spans="2:21" ht="30" customHeight="1" x14ac:dyDescent="0.2">
      <c r="B29" s="141"/>
      <c r="C29" s="105"/>
      <c r="D29" s="111"/>
      <c r="E29" s="13" t="s">
        <v>27</v>
      </c>
      <c r="F29" s="48"/>
      <c r="G29" s="73"/>
      <c r="H29" s="20"/>
      <c r="I29" s="48"/>
      <c r="J29" s="48"/>
      <c r="K29" s="11"/>
      <c r="L29" s="49"/>
      <c r="M29" s="49"/>
      <c r="N29" s="11"/>
      <c r="O29" s="49"/>
      <c r="P29" s="49"/>
      <c r="Q29" s="49"/>
      <c r="R29" s="145"/>
      <c r="S29" s="24">
        <f t="shared" si="0"/>
        <v>0</v>
      </c>
      <c r="T29" s="115"/>
      <c r="U29" s="119"/>
    </row>
    <row r="30" spans="2:21" ht="23.25" customHeight="1" x14ac:dyDescent="0.2">
      <c r="B30" s="140" t="s">
        <v>33</v>
      </c>
      <c r="C30" s="105" t="s">
        <v>186</v>
      </c>
      <c r="D30" s="110" t="s">
        <v>210</v>
      </c>
      <c r="E30" s="12" t="s">
        <v>26</v>
      </c>
      <c r="F30" s="48"/>
      <c r="G30" s="48"/>
      <c r="H30" s="20">
        <v>1</v>
      </c>
      <c r="I30" s="20"/>
      <c r="J30" s="20"/>
      <c r="K30" s="20">
        <v>1</v>
      </c>
      <c r="L30" s="20"/>
      <c r="M30" s="20"/>
      <c r="N30" s="20">
        <v>1</v>
      </c>
      <c r="O30" s="20"/>
      <c r="P30" s="20"/>
      <c r="Q30" s="48"/>
      <c r="R30" s="142"/>
      <c r="S30" s="23">
        <f t="shared" si="0"/>
        <v>3</v>
      </c>
      <c r="T30" s="114">
        <f>(S31*100%)/S30</f>
        <v>0</v>
      </c>
      <c r="U30" s="178"/>
    </row>
    <row r="31" spans="2:21" s="58" customFormat="1" ht="29.25" customHeight="1" x14ac:dyDescent="0.2">
      <c r="B31" s="141"/>
      <c r="C31" s="105"/>
      <c r="D31" s="111"/>
      <c r="E31" s="13" t="s">
        <v>27</v>
      </c>
      <c r="F31" s="48"/>
      <c r="G31" s="73"/>
      <c r="H31" s="57"/>
      <c r="I31" s="57"/>
      <c r="J31" s="57"/>
      <c r="K31" s="57"/>
      <c r="L31" s="57"/>
      <c r="M31" s="57"/>
      <c r="N31" s="57"/>
      <c r="O31" s="57"/>
      <c r="P31" s="57"/>
      <c r="Q31" s="49"/>
      <c r="R31" s="145"/>
      <c r="S31" s="24">
        <f t="shared" si="0"/>
        <v>0</v>
      </c>
      <c r="T31" s="115"/>
      <c r="U31" s="180"/>
    </row>
    <row r="32" spans="2:21" ht="23.25" customHeight="1" x14ac:dyDescent="0.2">
      <c r="B32" s="140" t="s">
        <v>133</v>
      </c>
      <c r="C32" s="105" t="s">
        <v>187</v>
      </c>
      <c r="D32" s="110" t="s">
        <v>211</v>
      </c>
      <c r="E32" s="12" t="s">
        <v>26</v>
      </c>
      <c r="F32" s="20" t="s">
        <v>43</v>
      </c>
      <c r="G32" s="20" t="s">
        <v>43</v>
      </c>
      <c r="H32" s="20" t="s">
        <v>43</v>
      </c>
      <c r="I32" s="20" t="s">
        <v>43</v>
      </c>
      <c r="J32" s="20" t="s">
        <v>43</v>
      </c>
      <c r="K32" s="20" t="s">
        <v>43</v>
      </c>
      <c r="L32" s="20" t="s">
        <v>43</v>
      </c>
      <c r="M32" s="20" t="s">
        <v>43</v>
      </c>
      <c r="N32" s="20" t="s">
        <v>43</v>
      </c>
      <c r="O32" s="20" t="s">
        <v>43</v>
      </c>
      <c r="P32" s="20" t="s">
        <v>43</v>
      </c>
      <c r="Q32" s="20" t="s">
        <v>43</v>
      </c>
      <c r="R32" s="142"/>
      <c r="S32" s="23">
        <f>COUNTIF(F32:Q32,"X")</f>
        <v>12</v>
      </c>
      <c r="T32" s="144">
        <f>(S33*100%)/S32</f>
        <v>0</v>
      </c>
      <c r="U32" s="118"/>
    </row>
    <row r="33" spans="2:21" ht="41.25" customHeight="1" x14ac:dyDescent="0.2">
      <c r="B33" s="141"/>
      <c r="C33" s="105"/>
      <c r="D33" s="111"/>
      <c r="E33" s="13" t="s">
        <v>27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143"/>
      <c r="S33" s="24">
        <f>COUNTIF(F33:Q33,"SI")</f>
        <v>0</v>
      </c>
      <c r="T33" s="144"/>
      <c r="U33" s="119"/>
    </row>
    <row r="34" spans="2:21" x14ac:dyDescent="0.2">
      <c r="B34" s="170" t="s">
        <v>34</v>
      </c>
      <c r="C34" s="171"/>
      <c r="D34" s="171"/>
      <c r="E34" s="171"/>
      <c r="F34" s="25">
        <f>SUM(F18+F20+F22+F24+F26+F28+F30)</f>
        <v>34</v>
      </c>
      <c r="G34" s="25">
        <f>SUM(G18+G20+G22+G24+G26+G28+G30)</f>
        <v>21</v>
      </c>
      <c r="H34" s="25">
        <f t="shared" ref="H34:Q34" si="1">SUM(H18+H20+H22+H24+H26+H28+H30)</f>
        <v>64</v>
      </c>
      <c r="I34" s="25">
        <f t="shared" si="1"/>
        <v>43</v>
      </c>
      <c r="J34" s="25">
        <f t="shared" si="1"/>
        <v>43</v>
      </c>
      <c r="K34" s="25">
        <f t="shared" si="1"/>
        <v>65</v>
      </c>
      <c r="L34" s="25">
        <f t="shared" si="1"/>
        <v>43</v>
      </c>
      <c r="M34" s="25">
        <f t="shared" si="1"/>
        <v>43</v>
      </c>
      <c r="N34" s="25">
        <f t="shared" si="1"/>
        <v>65</v>
      </c>
      <c r="O34" s="25">
        <f t="shared" si="1"/>
        <v>43</v>
      </c>
      <c r="P34" s="25">
        <f t="shared" si="1"/>
        <v>43</v>
      </c>
      <c r="Q34" s="25">
        <f t="shared" si="1"/>
        <v>22</v>
      </c>
      <c r="R34" s="120"/>
      <c r="S34" s="121"/>
      <c r="T34" s="121"/>
      <c r="U34" s="122"/>
    </row>
    <row r="35" spans="2:21" x14ac:dyDescent="0.2">
      <c r="B35" s="116" t="s">
        <v>172</v>
      </c>
      <c r="C35" s="117"/>
      <c r="D35" s="117"/>
      <c r="E35" s="117"/>
      <c r="F35" s="25">
        <f>SUM(F19+F21+F23+F25+F27+F29+F31)</f>
        <v>0</v>
      </c>
      <c r="G35" s="25">
        <f t="shared" ref="G35:Q35" si="2">SUM(G19+G21+G23+G25+G27+G29+G31)</f>
        <v>0</v>
      </c>
      <c r="H35" s="25">
        <f t="shared" si="2"/>
        <v>0</v>
      </c>
      <c r="I35" s="25">
        <f t="shared" si="2"/>
        <v>0</v>
      </c>
      <c r="J35" s="25">
        <f t="shared" si="2"/>
        <v>0</v>
      </c>
      <c r="K35" s="25">
        <f t="shared" si="2"/>
        <v>0</v>
      </c>
      <c r="L35" s="25">
        <f t="shared" si="2"/>
        <v>0</v>
      </c>
      <c r="M35" s="25">
        <f t="shared" si="2"/>
        <v>0</v>
      </c>
      <c r="N35" s="25">
        <f t="shared" si="2"/>
        <v>0</v>
      </c>
      <c r="O35" s="25">
        <f t="shared" si="2"/>
        <v>0</v>
      </c>
      <c r="P35" s="25">
        <f t="shared" si="2"/>
        <v>0</v>
      </c>
      <c r="Q35" s="25">
        <f t="shared" si="2"/>
        <v>0</v>
      </c>
      <c r="R35" s="123"/>
      <c r="S35" s="124"/>
      <c r="T35" s="124"/>
      <c r="U35" s="125"/>
    </row>
    <row r="36" spans="2:21" x14ac:dyDescent="0.2">
      <c r="B36" s="129" t="s">
        <v>173</v>
      </c>
      <c r="C36" s="130"/>
      <c r="D36" s="130"/>
      <c r="E36" s="130"/>
      <c r="F36" s="26">
        <f>COUNTIF(F18:F33,"X")</f>
        <v>1</v>
      </c>
      <c r="G36" s="26">
        <f t="shared" ref="G36:Q36" si="3">COUNTIF(G18:G33,"X")</f>
        <v>1</v>
      </c>
      <c r="H36" s="26">
        <f t="shared" si="3"/>
        <v>1</v>
      </c>
      <c r="I36" s="26">
        <f>COUNTIF(I18:I33,"X")</f>
        <v>1</v>
      </c>
      <c r="J36" s="26">
        <f t="shared" si="3"/>
        <v>1</v>
      </c>
      <c r="K36" s="26">
        <f t="shared" si="3"/>
        <v>1</v>
      </c>
      <c r="L36" s="26">
        <f t="shared" si="3"/>
        <v>1</v>
      </c>
      <c r="M36" s="26">
        <f t="shared" si="3"/>
        <v>1</v>
      </c>
      <c r="N36" s="26">
        <f t="shared" si="3"/>
        <v>1</v>
      </c>
      <c r="O36" s="26">
        <f t="shared" si="3"/>
        <v>1</v>
      </c>
      <c r="P36" s="26">
        <f t="shared" si="3"/>
        <v>1</v>
      </c>
      <c r="Q36" s="26">
        <f t="shared" si="3"/>
        <v>1</v>
      </c>
      <c r="R36" s="123"/>
      <c r="S36" s="124"/>
      <c r="T36" s="124"/>
      <c r="U36" s="125"/>
    </row>
    <row r="37" spans="2:21" x14ac:dyDescent="0.2">
      <c r="B37" s="129" t="s">
        <v>174</v>
      </c>
      <c r="C37" s="130"/>
      <c r="D37" s="130"/>
      <c r="E37" s="130"/>
      <c r="F37" s="26">
        <f>COUNTIF(F18:F33,"SI")</f>
        <v>0</v>
      </c>
      <c r="G37" s="26">
        <f>COUNTIF(G9:G33,"SI")</f>
        <v>0</v>
      </c>
      <c r="H37" s="26">
        <f t="shared" ref="H37" si="4">COUNTIF(H9:H33,"SI")</f>
        <v>0</v>
      </c>
      <c r="I37" s="26">
        <f>COUNTIF(I9:I33,"SI")</f>
        <v>0</v>
      </c>
      <c r="J37" s="26">
        <f>COUNTIF(J9:J33,"SI")</f>
        <v>0</v>
      </c>
      <c r="K37" s="26">
        <f t="shared" ref="K37:Q37" si="5">COUNTIF(K9:K33,"SI")</f>
        <v>0</v>
      </c>
      <c r="L37" s="26">
        <f t="shared" si="5"/>
        <v>0</v>
      </c>
      <c r="M37" s="26">
        <f t="shared" si="5"/>
        <v>0</v>
      </c>
      <c r="N37" s="26">
        <f t="shared" si="5"/>
        <v>0</v>
      </c>
      <c r="O37" s="26">
        <f t="shared" si="5"/>
        <v>0</v>
      </c>
      <c r="P37" s="26">
        <f t="shared" si="5"/>
        <v>0</v>
      </c>
      <c r="Q37" s="26">
        <f t="shared" si="5"/>
        <v>0</v>
      </c>
      <c r="R37" s="123"/>
      <c r="S37" s="124"/>
      <c r="T37" s="124"/>
      <c r="U37" s="125"/>
    </row>
    <row r="38" spans="2:21" x14ac:dyDescent="0.2">
      <c r="B38" s="131" t="s">
        <v>48</v>
      </c>
      <c r="C38" s="132"/>
      <c r="D38" s="132"/>
      <c r="E38" s="132"/>
      <c r="F38" s="33">
        <f>SUM(F34+F36)</f>
        <v>35</v>
      </c>
      <c r="G38" s="33">
        <f t="shared" ref="G38:H38" si="6">SUM(G34+G36)</f>
        <v>22</v>
      </c>
      <c r="H38" s="33">
        <f t="shared" si="6"/>
        <v>65</v>
      </c>
      <c r="I38" s="33">
        <f>SUM(I34+I36)</f>
        <v>44</v>
      </c>
      <c r="J38" s="33">
        <f t="shared" ref="J38:Q38" si="7">SUM(J34+J36)</f>
        <v>44</v>
      </c>
      <c r="K38" s="33">
        <f t="shared" si="7"/>
        <v>66</v>
      </c>
      <c r="L38" s="33">
        <f>SUM(L34+L36)</f>
        <v>44</v>
      </c>
      <c r="M38" s="33">
        <f t="shared" si="7"/>
        <v>44</v>
      </c>
      <c r="N38" s="33">
        <f t="shared" si="7"/>
        <v>66</v>
      </c>
      <c r="O38" s="33">
        <f t="shared" si="7"/>
        <v>44</v>
      </c>
      <c r="P38" s="33">
        <f t="shared" si="7"/>
        <v>44</v>
      </c>
      <c r="Q38" s="33">
        <f t="shared" si="7"/>
        <v>23</v>
      </c>
      <c r="R38" s="123"/>
      <c r="S38" s="124"/>
      <c r="T38" s="124"/>
      <c r="U38" s="125"/>
    </row>
    <row r="39" spans="2:21" x14ac:dyDescent="0.2">
      <c r="B39" s="131" t="s">
        <v>49</v>
      </c>
      <c r="C39" s="132"/>
      <c r="D39" s="132"/>
      <c r="E39" s="132"/>
      <c r="F39" s="33">
        <f t="shared" ref="F39" si="8">SUM(F35+F37)</f>
        <v>0</v>
      </c>
      <c r="G39" s="33">
        <f t="shared" ref="G39:Q39" si="9">SUM(G35+G37)</f>
        <v>0</v>
      </c>
      <c r="H39" s="33">
        <f t="shared" si="9"/>
        <v>0</v>
      </c>
      <c r="I39" s="33">
        <f t="shared" si="9"/>
        <v>0</v>
      </c>
      <c r="J39" s="33">
        <f t="shared" si="9"/>
        <v>0</v>
      </c>
      <c r="K39" s="33">
        <f t="shared" si="9"/>
        <v>0</v>
      </c>
      <c r="L39" s="33">
        <f t="shared" si="9"/>
        <v>0</v>
      </c>
      <c r="M39" s="33">
        <f t="shared" si="9"/>
        <v>0</v>
      </c>
      <c r="N39" s="33">
        <f t="shared" si="9"/>
        <v>0</v>
      </c>
      <c r="O39" s="33">
        <f t="shared" si="9"/>
        <v>0</v>
      </c>
      <c r="P39" s="33">
        <f t="shared" si="9"/>
        <v>0</v>
      </c>
      <c r="Q39" s="33">
        <f t="shared" si="9"/>
        <v>0</v>
      </c>
      <c r="R39" s="123"/>
      <c r="S39" s="124"/>
      <c r="T39" s="124"/>
      <c r="U39" s="125"/>
    </row>
    <row r="40" spans="2:21" x14ac:dyDescent="0.2">
      <c r="B40" s="133" t="s">
        <v>35</v>
      </c>
      <c r="C40" s="134"/>
      <c r="D40" s="134"/>
      <c r="E40" s="134"/>
      <c r="F40" s="27">
        <f>(F39*100%)/F38</f>
        <v>0</v>
      </c>
      <c r="G40" s="27">
        <f t="shared" ref="G40:Q40" si="10">(G39*100%)/G38</f>
        <v>0</v>
      </c>
      <c r="H40" s="27">
        <f t="shared" si="10"/>
        <v>0</v>
      </c>
      <c r="I40" s="27">
        <f t="shared" si="10"/>
        <v>0</v>
      </c>
      <c r="J40" s="27">
        <f t="shared" si="10"/>
        <v>0</v>
      </c>
      <c r="K40" s="27">
        <f t="shared" si="10"/>
        <v>0</v>
      </c>
      <c r="L40" s="27">
        <f t="shared" si="10"/>
        <v>0</v>
      </c>
      <c r="M40" s="27">
        <f t="shared" si="10"/>
        <v>0</v>
      </c>
      <c r="N40" s="27">
        <f t="shared" si="10"/>
        <v>0</v>
      </c>
      <c r="O40" s="27">
        <f t="shared" si="10"/>
        <v>0</v>
      </c>
      <c r="P40" s="27">
        <f t="shared" si="10"/>
        <v>0</v>
      </c>
      <c r="Q40" s="27">
        <f t="shared" si="10"/>
        <v>0</v>
      </c>
      <c r="R40" s="123"/>
      <c r="S40" s="124"/>
      <c r="T40" s="124"/>
      <c r="U40" s="125"/>
    </row>
    <row r="41" spans="2:21" x14ac:dyDescent="0.2">
      <c r="B41" s="135" t="s">
        <v>36</v>
      </c>
      <c r="C41" s="136"/>
      <c r="D41" s="136"/>
      <c r="E41" s="136"/>
      <c r="F41" s="137">
        <f>SUM(F38:Q38)</f>
        <v>541</v>
      </c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9"/>
      <c r="R41" s="126"/>
      <c r="S41" s="127"/>
      <c r="T41" s="127"/>
      <c r="U41" s="128"/>
    </row>
    <row r="42" spans="2:21" ht="15.75" x14ac:dyDescent="0.2">
      <c r="B42" s="107" t="s">
        <v>37</v>
      </c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63"/>
    </row>
    <row r="43" spans="2:21" ht="33" customHeight="1" x14ac:dyDescent="0.2">
      <c r="B43" s="140" t="s">
        <v>38</v>
      </c>
      <c r="C43" s="105" t="s">
        <v>134</v>
      </c>
      <c r="D43" s="110" t="s">
        <v>211</v>
      </c>
      <c r="E43" s="12" t="s">
        <v>26</v>
      </c>
      <c r="F43" s="48"/>
      <c r="G43" s="48"/>
      <c r="H43" s="20">
        <v>21</v>
      </c>
      <c r="I43" s="48"/>
      <c r="J43" s="48"/>
      <c r="K43" s="48"/>
      <c r="L43" s="48"/>
      <c r="M43" s="48"/>
      <c r="N43" s="48"/>
      <c r="O43" s="48"/>
      <c r="P43" s="48"/>
      <c r="Q43" s="48"/>
      <c r="R43" s="142"/>
      <c r="S43" s="23">
        <f t="shared" ref="S43:S48" si="11">SUM(F43:Q43)</f>
        <v>21</v>
      </c>
      <c r="T43" s="114">
        <f>(S44*100%)/S43</f>
        <v>0</v>
      </c>
      <c r="U43" s="118"/>
    </row>
    <row r="44" spans="2:21" ht="36" customHeight="1" x14ac:dyDescent="0.2">
      <c r="B44" s="141"/>
      <c r="C44" s="105"/>
      <c r="D44" s="111"/>
      <c r="E44" s="13" t="s">
        <v>27</v>
      </c>
      <c r="F44" s="48"/>
      <c r="G44" s="48"/>
      <c r="H44" s="46"/>
      <c r="I44" s="73"/>
      <c r="J44" s="49"/>
      <c r="K44" s="49"/>
      <c r="L44" s="49"/>
      <c r="M44" s="49"/>
      <c r="N44" s="49"/>
      <c r="O44" s="49"/>
      <c r="P44" s="49"/>
      <c r="Q44" s="49"/>
      <c r="R44" s="145"/>
      <c r="S44" s="24">
        <f t="shared" si="11"/>
        <v>0</v>
      </c>
      <c r="T44" s="115"/>
      <c r="U44" s="119"/>
    </row>
    <row r="45" spans="2:21" ht="20.25" customHeight="1" x14ac:dyDescent="0.2">
      <c r="B45" s="140" t="s">
        <v>39</v>
      </c>
      <c r="C45" s="105" t="s">
        <v>135</v>
      </c>
      <c r="D45" s="110" t="s">
        <v>157</v>
      </c>
      <c r="E45" s="12" t="s">
        <v>26</v>
      </c>
      <c r="F45" s="48"/>
      <c r="G45" s="20">
        <v>1</v>
      </c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142"/>
      <c r="S45" s="23">
        <f t="shared" si="11"/>
        <v>1</v>
      </c>
      <c r="T45" s="114">
        <f>(S46*100%)/S45</f>
        <v>0</v>
      </c>
      <c r="U45" s="118"/>
    </row>
    <row r="46" spans="2:21" ht="20.25" customHeight="1" x14ac:dyDescent="0.2">
      <c r="B46" s="141"/>
      <c r="C46" s="105"/>
      <c r="D46" s="111"/>
      <c r="E46" s="13" t="s">
        <v>27</v>
      </c>
      <c r="F46" s="48"/>
      <c r="G46" s="46"/>
      <c r="H46" s="48"/>
      <c r="I46" s="48"/>
      <c r="J46" s="48"/>
      <c r="K46" s="49"/>
      <c r="L46" s="49"/>
      <c r="M46" s="49"/>
      <c r="N46" s="49"/>
      <c r="O46" s="49"/>
      <c r="P46" s="49"/>
      <c r="Q46" s="49"/>
      <c r="R46" s="145"/>
      <c r="S46" s="24">
        <f t="shared" si="11"/>
        <v>0</v>
      </c>
      <c r="T46" s="115"/>
      <c r="U46" s="119"/>
    </row>
    <row r="47" spans="2:21" ht="21.75" customHeight="1" x14ac:dyDescent="0.2">
      <c r="B47" s="140" t="s">
        <v>40</v>
      </c>
      <c r="C47" s="105" t="s">
        <v>214</v>
      </c>
      <c r="D47" s="110" t="s">
        <v>202</v>
      </c>
      <c r="E47" s="12" t="s">
        <v>26</v>
      </c>
      <c r="F47" s="20">
        <v>1</v>
      </c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142"/>
      <c r="S47" s="23">
        <f t="shared" si="11"/>
        <v>1</v>
      </c>
      <c r="T47" s="114">
        <f>(S48*100%)/S47</f>
        <v>0</v>
      </c>
      <c r="U47" s="118"/>
    </row>
    <row r="48" spans="2:21" ht="21.75" customHeight="1" x14ac:dyDescent="0.2">
      <c r="B48" s="141"/>
      <c r="C48" s="105"/>
      <c r="D48" s="111"/>
      <c r="E48" s="13" t="s">
        <v>27</v>
      </c>
      <c r="F48" s="20"/>
      <c r="G48" s="48"/>
      <c r="H48" s="48"/>
      <c r="I48" s="48"/>
      <c r="J48" s="48"/>
      <c r="K48" s="49"/>
      <c r="L48" s="49"/>
      <c r="M48" s="49"/>
      <c r="N48" s="49"/>
      <c r="O48" s="49"/>
      <c r="P48" s="49"/>
      <c r="Q48" s="49"/>
      <c r="R48" s="145"/>
      <c r="S48" s="24">
        <f t="shared" si="11"/>
        <v>0</v>
      </c>
      <c r="T48" s="115"/>
      <c r="U48" s="119"/>
    </row>
    <row r="49" spans="2:21" ht="21" customHeight="1" x14ac:dyDescent="0.2">
      <c r="B49" s="140" t="s">
        <v>41</v>
      </c>
      <c r="C49" s="105" t="s">
        <v>213</v>
      </c>
      <c r="D49" s="110" t="s">
        <v>215</v>
      </c>
      <c r="E49" s="12" t="s">
        <v>26</v>
      </c>
      <c r="F49" s="20" t="s">
        <v>43</v>
      </c>
      <c r="G49" s="20" t="s">
        <v>43</v>
      </c>
      <c r="H49" s="20" t="s">
        <v>43</v>
      </c>
      <c r="I49" s="20" t="s">
        <v>43</v>
      </c>
      <c r="J49" s="20" t="s">
        <v>43</v>
      </c>
      <c r="K49" s="20" t="s">
        <v>43</v>
      </c>
      <c r="L49" s="20" t="s">
        <v>43</v>
      </c>
      <c r="M49" s="20" t="s">
        <v>43</v>
      </c>
      <c r="N49" s="20" t="s">
        <v>43</v>
      </c>
      <c r="O49" s="20" t="s">
        <v>43</v>
      </c>
      <c r="P49" s="20" t="s">
        <v>43</v>
      </c>
      <c r="Q49" s="20" t="s">
        <v>43</v>
      </c>
      <c r="R49" s="142"/>
      <c r="S49" s="23">
        <f>COUNTIF(F49:Q49,"X")</f>
        <v>12</v>
      </c>
      <c r="T49" s="114">
        <f>(S50*100%)/S49</f>
        <v>0</v>
      </c>
      <c r="U49" s="118"/>
    </row>
    <row r="50" spans="2:21" ht="21" customHeight="1" x14ac:dyDescent="0.2">
      <c r="B50" s="141"/>
      <c r="C50" s="105"/>
      <c r="D50" s="111"/>
      <c r="E50" s="13" t="s">
        <v>27</v>
      </c>
      <c r="F50" s="20"/>
      <c r="G50" s="20"/>
      <c r="H50" s="46"/>
      <c r="I50" s="46"/>
      <c r="J50" s="46"/>
      <c r="K50" s="46"/>
      <c r="L50" s="46"/>
      <c r="M50" s="46"/>
      <c r="N50" s="20"/>
      <c r="O50" s="20"/>
      <c r="P50" s="20"/>
      <c r="Q50" s="20"/>
      <c r="R50" s="145"/>
      <c r="S50" s="24">
        <f>COUNTIF(F50:Q50,"SI")</f>
        <v>0</v>
      </c>
      <c r="T50" s="115"/>
      <c r="U50" s="119"/>
    </row>
    <row r="51" spans="2:21" ht="24.75" customHeight="1" x14ac:dyDescent="0.2">
      <c r="B51" s="140" t="s">
        <v>42</v>
      </c>
      <c r="C51" s="105" t="s">
        <v>212</v>
      </c>
      <c r="D51" s="110" t="s">
        <v>197</v>
      </c>
      <c r="E51" s="12" t="s">
        <v>26</v>
      </c>
      <c r="F51" s="48"/>
      <c r="G51" s="48"/>
      <c r="H51" s="48"/>
      <c r="I51" s="48"/>
      <c r="J51" s="48"/>
      <c r="K51" s="48"/>
      <c r="L51" s="48"/>
      <c r="M51" s="48"/>
      <c r="N51" s="20">
        <v>1</v>
      </c>
      <c r="O51" s="48"/>
      <c r="P51" s="48"/>
      <c r="Q51" s="48"/>
      <c r="R51" s="142"/>
      <c r="S51" s="23">
        <f t="shared" ref="S51:S58" si="12">SUM(F51:Q51)</f>
        <v>1</v>
      </c>
      <c r="T51" s="114">
        <f>(S52*100%)/S51</f>
        <v>0</v>
      </c>
      <c r="U51" s="71"/>
    </row>
    <row r="52" spans="2:21" ht="28.5" customHeight="1" x14ac:dyDescent="0.2">
      <c r="B52" s="141"/>
      <c r="C52" s="105"/>
      <c r="D52" s="111"/>
      <c r="E52" s="13" t="s">
        <v>27</v>
      </c>
      <c r="F52" s="48"/>
      <c r="G52" s="48"/>
      <c r="H52" s="48"/>
      <c r="I52" s="48"/>
      <c r="J52" s="48"/>
      <c r="K52" s="48"/>
      <c r="L52" s="49"/>
      <c r="M52" s="49"/>
      <c r="N52" s="46"/>
      <c r="O52" s="49"/>
      <c r="P52" s="49"/>
      <c r="Q52" s="49"/>
      <c r="R52" s="145"/>
      <c r="S52" s="24">
        <f t="shared" si="12"/>
        <v>0</v>
      </c>
      <c r="T52" s="115"/>
      <c r="U52" s="72"/>
    </row>
    <row r="53" spans="2:21" ht="20.25" customHeight="1" x14ac:dyDescent="0.2">
      <c r="B53" s="140" t="s">
        <v>45</v>
      </c>
      <c r="C53" s="105" t="s">
        <v>216</v>
      </c>
      <c r="D53" s="110" t="s">
        <v>157</v>
      </c>
      <c r="E53" s="12" t="s">
        <v>26</v>
      </c>
      <c r="F53" s="48"/>
      <c r="G53" s="48"/>
      <c r="H53" s="20">
        <v>1</v>
      </c>
      <c r="I53" s="48"/>
      <c r="J53" s="48"/>
      <c r="K53" s="20">
        <v>1</v>
      </c>
      <c r="L53" s="48"/>
      <c r="M53" s="48"/>
      <c r="N53" s="20">
        <v>1</v>
      </c>
      <c r="O53" s="48"/>
      <c r="P53" s="48"/>
      <c r="Q53" s="20">
        <v>1</v>
      </c>
      <c r="R53" s="142"/>
      <c r="S53" s="23">
        <f t="shared" si="12"/>
        <v>4</v>
      </c>
      <c r="T53" s="114">
        <f>(S54*100%)/S53</f>
        <v>0</v>
      </c>
      <c r="U53" s="118"/>
    </row>
    <row r="54" spans="2:21" ht="20.25" customHeight="1" x14ac:dyDescent="0.2">
      <c r="B54" s="141"/>
      <c r="C54" s="105"/>
      <c r="D54" s="111"/>
      <c r="E54" s="13" t="s">
        <v>27</v>
      </c>
      <c r="F54" s="48"/>
      <c r="G54" s="48"/>
      <c r="H54" s="46"/>
      <c r="I54" s="48"/>
      <c r="J54" s="48"/>
      <c r="K54" s="46"/>
      <c r="L54" s="49"/>
      <c r="M54" s="49"/>
      <c r="N54" s="46"/>
      <c r="O54" s="49"/>
      <c r="P54" s="49"/>
      <c r="Q54" s="46"/>
      <c r="R54" s="145"/>
      <c r="S54" s="24">
        <f t="shared" si="12"/>
        <v>0</v>
      </c>
      <c r="T54" s="115"/>
      <c r="U54" s="119"/>
    </row>
    <row r="55" spans="2:21" ht="27.75" customHeight="1" x14ac:dyDescent="0.2">
      <c r="B55" s="140" t="s">
        <v>46</v>
      </c>
      <c r="C55" s="105" t="s">
        <v>188</v>
      </c>
      <c r="D55" s="110" t="s">
        <v>157</v>
      </c>
      <c r="E55" s="12" t="s">
        <v>26</v>
      </c>
      <c r="F55" s="48"/>
      <c r="G55" s="48"/>
      <c r="H55" s="20">
        <v>1</v>
      </c>
      <c r="I55" s="48"/>
      <c r="J55" s="48"/>
      <c r="K55" s="48"/>
      <c r="L55" s="48"/>
      <c r="M55" s="48"/>
      <c r="N55" s="48"/>
      <c r="O55" s="48"/>
      <c r="P55" s="48"/>
      <c r="Q55" s="48"/>
      <c r="R55" s="142"/>
      <c r="S55" s="23">
        <f t="shared" si="12"/>
        <v>1</v>
      </c>
      <c r="T55" s="114">
        <f>(S56*100%)/S55</f>
        <v>0</v>
      </c>
      <c r="U55" s="118"/>
    </row>
    <row r="56" spans="2:21" ht="27.75" customHeight="1" x14ac:dyDescent="0.2">
      <c r="B56" s="141"/>
      <c r="C56" s="105"/>
      <c r="D56" s="111"/>
      <c r="E56" s="13" t="s">
        <v>27</v>
      </c>
      <c r="F56" s="48"/>
      <c r="G56" s="73"/>
      <c r="H56" s="46"/>
      <c r="I56" s="73"/>
      <c r="J56" s="73"/>
      <c r="K56" s="73"/>
      <c r="L56" s="73"/>
      <c r="M56" s="73"/>
      <c r="N56" s="73"/>
      <c r="O56" s="73"/>
      <c r="P56" s="73"/>
      <c r="Q56" s="73"/>
      <c r="R56" s="145"/>
      <c r="S56" s="24">
        <f t="shared" si="12"/>
        <v>0</v>
      </c>
      <c r="T56" s="115"/>
      <c r="U56" s="119"/>
    </row>
    <row r="57" spans="2:21" ht="41.25" customHeight="1" x14ac:dyDescent="0.2">
      <c r="B57" s="140" t="s">
        <v>47</v>
      </c>
      <c r="C57" s="105" t="s">
        <v>189</v>
      </c>
      <c r="D57" s="110" t="s">
        <v>157</v>
      </c>
      <c r="E57" s="12" t="s">
        <v>26</v>
      </c>
      <c r="F57" s="48"/>
      <c r="G57" s="48"/>
      <c r="H57" s="20">
        <v>1</v>
      </c>
      <c r="I57" s="48"/>
      <c r="J57" s="48"/>
      <c r="K57" s="20">
        <v>1</v>
      </c>
      <c r="L57" s="48"/>
      <c r="M57" s="48"/>
      <c r="N57" s="20">
        <v>1</v>
      </c>
      <c r="O57" s="48"/>
      <c r="P57" s="48"/>
      <c r="Q57" s="20">
        <v>1</v>
      </c>
      <c r="R57" s="142"/>
      <c r="S57" s="23">
        <f t="shared" si="12"/>
        <v>4</v>
      </c>
      <c r="T57" s="114">
        <f>(S58*100%)/S57</f>
        <v>0</v>
      </c>
      <c r="U57" s="71"/>
    </row>
    <row r="58" spans="2:21" ht="41.25" customHeight="1" x14ac:dyDescent="0.2">
      <c r="B58" s="141"/>
      <c r="C58" s="105"/>
      <c r="D58" s="111"/>
      <c r="E58" s="13" t="s">
        <v>27</v>
      </c>
      <c r="F58" s="48"/>
      <c r="G58" s="48"/>
      <c r="H58" s="20"/>
      <c r="I58" s="48"/>
      <c r="J58" s="48"/>
      <c r="K58" s="20"/>
      <c r="L58" s="49"/>
      <c r="M58" s="49"/>
      <c r="N58" s="20"/>
      <c r="O58" s="49"/>
      <c r="P58" s="49"/>
      <c r="Q58" s="20"/>
      <c r="R58" s="145"/>
      <c r="S58" s="24">
        <f t="shared" si="12"/>
        <v>0</v>
      </c>
      <c r="T58" s="115"/>
      <c r="U58" s="72"/>
    </row>
    <row r="59" spans="2:21" x14ac:dyDescent="0.2">
      <c r="B59" s="116" t="s">
        <v>34</v>
      </c>
      <c r="C59" s="117"/>
      <c r="D59" s="117"/>
      <c r="E59" s="117"/>
      <c r="F59" s="25">
        <f>SUM(F43,F45,F47,F51,F53,F55,F57,)</f>
        <v>1</v>
      </c>
      <c r="G59" s="25">
        <f t="shared" ref="G59:Q59" si="13">SUM(G43,G45,G47,G51,G53,G55,G57,)</f>
        <v>1</v>
      </c>
      <c r="H59" s="25">
        <f t="shared" si="13"/>
        <v>24</v>
      </c>
      <c r="I59" s="25">
        <f t="shared" si="13"/>
        <v>0</v>
      </c>
      <c r="J59" s="25">
        <f t="shared" si="13"/>
        <v>0</v>
      </c>
      <c r="K59" s="25">
        <f t="shared" si="13"/>
        <v>2</v>
      </c>
      <c r="L59" s="25">
        <f t="shared" si="13"/>
        <v>0</v>
      </c>
      <c r="M59" s="25">
        <f t="shared" si="13"/>
        <v>0</v>
      </c>
      <c r="N59" s="25">
        <f t="shared" si="13"/>
        <v>3</v>
      </c>
      <c r="O59" s="25">
        <f t="shared" si="13"/>
        <v>0</v>
      </c>
      <c r="P59" s="25">
        <f t="shared" si="13"/>
        <v>0</v>
      </c>
      <c r="Q59" s="25">
        <f t="shared" si="13"/>
        <v>2</v>
      </c>
      <c r="R59" s="120"/>
      <c r="S59" s="121"/>
      <c r="T59" s="121"/>
      <c r="U59" s="122"/>
    </row>
    <row r="60" spans="2:21" x14ac:dyDescent="0.2">
      <c r="B60" s="116" t="s">
        <v>172</v>
      </c>
      <c r="C60" s="117"/>
      <c r="D60" s="117"/>
      <c r="E60" s="117"/>
      <c r="F60" s="25">
        <f>SUM(F44+F46+F48+F52+F54+F56+F58)</f>
        <v>0</v>
      </c>
      <c r="G60" s="25">
        <f>SUM(G44+G46+G48+G52+G54+G56+G58)</f>
        <v>0</v>
      </c>
      <c r="H60" s="25">
        <f t="shared" ref="H60:Q60" si="14">SUM(H44+H46+H48+H52+H54+H56+H58)</f>
        <v>0</v>
      </c>
      <c r="I60" s="25">
        <f t="shared" si="14"/>
        <v>0</v>
      </c>
      <c r="J60" s="25">
        <f t="shared" si="14"/>
        <v>0</v>
      </c>
      <c r="K60" s="25">
        <f t="shared" si="14"/>
        <v>0</v>
      </c>
      <c r="L60" s="25">
        <f t="shared" si="14"/>
        <v>0</v>
      </c>
      <c r="M60" s="25">
        <f t="shared" si="14"/>
        <v>0</v>
      </c>
      <c r="N60" s="25">
        <f t="shared" si="14"/>
        <v>0</v>
      </c>
      <c r="O60" s="25">
        <f t="shared" si="14"/>
        <v>0</v>
      </c>
      <c r="P60" s="25">
        <f t="shared" si="14"/>
        <v>0</v>
      </c>
      <c r="Q60" s="25">
        <f t="shared" si="14"/>
        <v>0</v>
      </c>
      <c r="R60" s="123"/>
      <c r="S60" s="124"/>
      <c r="T60" s="124"/>
      <c r="U60" s="125"/>
    </row>
    <row r="61" spans="2:21" x14ac:dyDescent="0.2">
      <c r="B61" s="129" t="s">
        <v>173</v>
      </c>
      <c r="C61" s="130"/>
      <c r="D61" s="130"/>
      <c r="E61" s="130"/>
      <c r="F61" s="26">
        <f>COUNTIF(F43:F58,"X")</f>
        <v>1</v>
      </c>
      <c r="G61" s="26">
        <f t="shared" ref="G61:Q61" si="15">COUNTIF(G43:G58,"X")</f>
        <v>1</v>
      </c>
      <c r="H61" s="26">
        <f t="shared" si="15"/>
        <v>1</v>
      </c>
      <c r="I61" s="26">
        <f t="shared" si="15"/>
        <v>1</v>
      </c>
      <c r="J61" s="26">
        <f t="shared" si="15"/>
        <v>1</v>
      </c>
      <c r="K61" s="26">
        <f t="shared" si="15"/>
        <v>1</v>
      </c>
      <c r="L61" s="26">
        <f t="shared" si="15"/>
        <v>1</v>
      </c>
      <c r="M61" s="26">
        <f t="shared" si="15"/>
        <v>1</v>
      </c>
      <c r="N61" s="26">
        <f t="shared" si="15"/>
        <v>1</v>
      </c>
      <c r="O61" s="26">
        <f t="shared" si="15"/>
        <v>1</v>
      </c>
      <c r="P61" s="26">
        <f t="shared" si="15"/>
        <v>1</v>
      </c>
      <c r="Q61" s="26">
        <f t="shared" si="15"/>
        <v>1</v>
      </c>
      <c r="R61" s="123"/>
      <c r="S61" s="124"/>
      <c r="T61" s="124"/>
      <c r="U61" s="125"/>
    </row>
    <row r="62" spans="2:21" x14ac:dyDescent="0.2">
      <c r="B62" s="129" t="s">
        <v>174</v>
      </c>
      <c r="C62" s="130"/>
      <c r="D62" s="130"/>
      <c r="E62" s="130"/>
      <c r="F62" s="26">
        <f>COUNTIF(F31:F58,"SI")</f>
        <v>0</v>
      </c>
      <c r="G62" s="26">
        <f t="shared" ref="G62:Q62" si="16">COUNTIF(G43:G58,"SI")</f>
        <v>0</v>
      </c>
      <c r="H62" s="26">
        <f t="shared" si="16"/>
        <v>0</v>
      </c>
      <c r="I62" s="26">
        <f t="shared" si="16"/>
        <v>0</v>
      </c>
      <c r="J62" s="26">
        <f t="shared" si="16"/>
        <v>0</v>
      </c>
      <c r="K62" s="26">
        <f t="shared" si="16"/>
        <v>0</v>
      </c>
      <c r="L62" s="26">
        <f t="shared" si="16"/>
        <v>0</v>
      </c>
      <c r="M62" s="26">
        <f t="shared" si="16"/>
        <v>0</v>
      </c>
      <c r="N62" s="26">
        <f t="shared" si="16"/>
        <v>0</v>
      </c>
      <c r="O62" s="26">
        <f t="shared" si="16"/>
        <v>0</v>
      </c>
      <c r="P62" s="26">
        <f t="shared" si="16"/>
        <v>0</v>
      </c>
      <c r="Q62" s="26">
        <f t="shared" si="16"/>
        <v>0</v>
      </c>
      <c r="R62" s="123"/>
      <c r="S62" s="124"/>
      <c r="T62" s="124"/>
      <c r="U62" s="125"/>
    </row>
    <row r="63" spans="2:21" x14ac:dyDescent="0.2">
      <c r="B63" s="131" t="s">
        <v>48</v>
      </c>
      <c r="C63" s="132"/>
      <c r="D63" s="132"/>
      <c r="E63" s="132"/>
      <c r="F63" s="33">
        <f>SUM(F61)</f>
        <v>1</v>
      </c>
      <c r="G63" s="33">
        <f>SUM(G59+G61)</f>
        <v>2</v>
      </c>
      <c r="H63" s="33">
        <f t="shared" ref="H63:Q63" si="17">SUM(H59+H61)</f>
        <v>25</v>
      </c>
      <c r="I63" s="33">
        <f>SUM(I59+I61)</f>
        <v>1</v>
      </c>
      <c r="J63" s="33">
        <f t="shared" si="17"/>
        <v>1</v>
      </c>
      <c r="K63" s="33">
        <f t="shared" si="17"/>
        <v>3</v>
      </c>
      <c r="L63" s="33">
        <f t="shared" si="17"/>
        <v>1</v>
      </c>
      <c r="M63" s="33">
        <f t="shared" si="17"/>
        <v>1</v>
      </c>
      <c r="N63" s="33">
        <f t="shared" si="17"/>
        <v>4</v>
      </c>
      <c r="O63" s="33">
        <f t="shared" si="17"/>
        <v>1</v>
      </c>
      <c r="P63" s="33">
        <f t="shared" si="17"/>
        <v>1</v>
      </c>
      <c r="Q63" s="33">
        <f t="shared" si="17"/>
        <v>3</v>
      </c>
      <c r="R63" s="123"/>
      <c r="S63" s="124"/>
      <c r="T63" s="124"/>
      <c r="U63" s="125"/>
    </row>
    <row r="64" spans="2:21" x14ac:dyDescent="0.2">
      <c r="B64" s="131" t="s">
        <v>49</v>
      </c>
      <c r="C64" s="132"/>
      <c r="D64" s="132"/>
      <c r="E64" s="132"/>
      <c r="F64" s="33">
        <f>SUM(F62)</f>
        <v>0</v>
      </c>
      <c r="G64" s="33">
        <f t="shared" ref="G64:Q64" si="18">SUM(G60+G62)</f>
        <v>0</v>
      </c>
      <c r="H64" s="33">
        <f t="shared" si="18"/>
        <v>0</v>
      </c>
      <c r="I64" s="33">
        <f t="shared" si="18"/>
        <v>0</v>
      </c>
      <c r="J64" s="33">
        <f t="shared" si="18"/>
        <v>0</v>
      </c>
      <c r="K64" s="33">
        <f t="shared" si="18"/>
        <v>0</v>
      </c>
      <c r="L64" s="33">
        <f t="shared" si="18"/>
        <v>0</v>
      </c>
      <c r="M64" s="33">
        <f t="shared" si="18"/>
        <v>0</v>
      </c>
      <c r="N64" s="33">
        <f t="shared" si="18"/>
        <v>0</v>
      </c>
      <c r="O64" s="33">
        <f t="shared" si="18"/>
        <v>0</v>
      </c>
      <c r="P64" s="33">
        <f t="shared" si="18"/>
        <v>0</v>
      </c>
      <c r="Q64" s="33">
        <f t="shared" si="18"/>
        <v>0</v>
      </c>
      <c r="R64" s="123"/>
      <c r="S64" s="124"/>
      <c r="T64" s="124"/>
      <c r="U64" s="125"/>
    </row>
    <row r="65" spans="2:22" x14ac:dyDescent="0.2">
      <c r="B65" s="133" t="s">
        <v>35</v>
      </c>
      <c r="C65" s="134"/>
      <c r="D65" s="134"/>
      <c r="E65" s="134"/>
      <c r="F65" s="27">
        <f>(F64*100%)/F63</f>
        <v>0</v>
      </c>
      <c r="G65" s="27">
        <f>(G64*100%)/G63</f>
        <v>0</v>
      </c>
      <c r="H65" s="27">
        <f t="shared" ref="H65:Q65" si="19">(H64*100%)/H63</f>
        <v>0</v>
      </c>
      <c r="I65" s="27">
        <f t="shared" si="19"/>
        <v>0</v>
      </c>
      <c r="J65" s="27">
        <f t="shared" si="19"/>
        <v>0</v>
      </c>
      <c r="K65" s="27">
        <f t="shared" si="19"/>
        <v>0</v>
      </c>
      <c r="L65" s="27">
        <f t="shared" si="19"/>
        <v>0</v>
      </c>
      <c r="M65" s="27">
        <f t="shared" si="19"/>
        <v>0</v>
      </c>
      <c r="N65" s="27">
        <f t="shared" si="19"/>
        <v>0</v>
      </c>
      <c r="O65" s="27">
        <f t="shared" si="19"/>
        <v>0</v>
      </c>
      <c r="P65" s="27">
        <f t="shared" si="19"/>
        <v>0</v>
      </c>
      <c r="Q65" s="27">
        <f t="shared" si="19"/>
        <v>0</v>
      </c>
      <c r="R65" s="123"/>
      <c r="S65" s="124"/>
      <c r="T65" s="124"/>
      <c r="U65" s="125"/>
    </row>
    <row r="66" spans="2:22" x14ac:dyDescent="0.2">
      <c r="B66" s="135" t="s">
        <v>36</v>
      </c>
      <c r="C66" s="136"/>
      <c r="D66" s="136"/>
      <c r="E66" s="136"/>
      <c r="F66" s="137">
        <f>SUM(F63:Q63)</f>
        <v>44</v>
      </c>
      <c r="G66" s="138"/>
      <c r="H66" s="138"/>
      <c r="I66" s="138"/>
      <c r="J66" s="138"/>
      <c r="K66" s="138"/>
      <c r="L66" s="138"/>
      <c r="M66" s="138"/>
      <c r="N66" s="138"/>
      <c r="O66" s="138"/>
      <c r="P66" s="138"/>
      <c r="Q66" s="139"/>
      <c r="R66" s="126"/>
      <c r="S66" s="127"/>
      <c r="T66" s="127"/>
      <c r="U66" s="128"/>
    </row>
    <row r="67" spans="2:22" ht="15.75" x14ac:dyDescent="0.2">
      <c r="B67" s="107" t="s">
        <v>50</v>
      </c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63"/>
    </row>
    <row r="68" spans="2:22" ht="39.950000000000003" customHeight="1" x14ac:dyDescent="0.2">
      <c r="B68" s="140" t="s">
        <v>51</v>
      </c>
      <c r="C68" s="105" t="s">
        <v>190</v>
      </c>
      <c r="D68" s="110" t="s">
        <v>217</v>
      </c>
      <c r="E68" s="12" t="s">
        <v>26</v>
      </c>
      <c r="F68" s="48"/>
      <c r="G68" s="48"/>
      <c r="H68" s="20">
        <v>21</v>
      </c>
      <c r="I68" s="20">
        <v>21</v>
      </c>
      <c r="J68" s="20">
        <v>21</v>
      </c>
      <c r="K68" s="20">
        <v>21</v>
      </c>
      <c r="L68" s="20">
        <v>21</v>
      </c>
      <c r="M68" s="20">
        <v>21</v>
      </c>
      <c r="N68" s="20">
        <v>21</v>
      </c>
      <c r="O68" s="20">
        <v>21</v>
      </c>
      <c r="P68" s="20">
        <v>21</v>
      </c>
      <c r="Q68" s="20">
        <v>21</v>
      </c>
      <c r="R68" s="142"/>
      <c r="S68" s="23">
        <f>SUM(F68:Q68)</f>
        <v>210</v>
      </c>
      <c r="T68" s="114">
        <f>(S69*100%)/S68</f>
        <v>0</v>
      </c>
      <c r="U68" s="105"/>
    </row>
    <row r="69" spans="2:22" ht="39.950000000000003" customHeight="1" x14ac:dyDescent="0.2">
      <c r="B69" s="141"/>
      <c r="C69" s="105"/>
      <c r="D69" s="111"/>
      <c r="E69" s="13" t="s">
        <v>27</v>
      </c>
      <c r="F69" s="48"/>
      <c r="G69" s="48"/>
      <c r="H69" s="20"/>
      <c r="I69" s="46"/>
      <c r="J69" s="46"/>
      <c r="K69" s="20"/>
      <c r="L69" s="11"/>
      <c r="M69" s="11"/>
      <c r="N69" s="11"/>
      <c r="O69" s="11"/>
      <c r="P69" s="11"/>
      <c r="Q69" s="11"/>
      <c r="R69" s="145"/>
      <c r="S69" s="24">
        <f>SUM(F69:Q69)</f>
        <v>0</v>
      </c>
      <c r="T69" s="115"/>
      <c r="U69" s="106"/>
    </row>
    <row r="70" spans="2:22" ht="39.950000000000003" customHeight="1" x14ac:dyDescent="0.2">
      <c r="B70" s="140" t="s">
        <v>52</v>
      </c>
      <c r="C70" s="105" t="s">
        <v>191</v>
      </c>
      <c r="D70" s="110" t="s">
        <v>218</v>
      </c>
      <c r="E70" s="12" t="s">
        <v>26</v>
      </c>
      <c r="F70" s="20" t="s">
        <v>43</v>
      </c>
      <c r="G70" s="20" t="s">
        <v>43</v>
      </c>
      <c r="H70" s="20" t="s">
        <v>43</v>
      </c>
      <c r="I70" s="20" t="s">
        <v>43</v>
      </c>
      <c r="J70" s="20" t="s">
        <v>43</v>
      </c>
      <c r="K70" s="20" t="s">
        <v>43</v>
      </c>
      <c r="L70" s="20" t="s">
        <v>43</v>
      </c>
      <c r="M70" s="20" t="s">
        <v>43</v>
      </c>
      <c r="N70" s="20" t="s">
        <v>43</v>
      </c>
      <c r="O70" s="20" t="s">
        <v>43</v>
      </c>
      <c r="P70" s="20" t="s">
        <v>43</v>
      </c>
      <c r="Q70" s="20" t="s">
        <v>43</v>
      </c>
      <c r="R70" s="142"/>
      <c r="S70" s="23">
        <f>COUNTIF(F70:Q70,"X")</f>
        <v>12</v>
      </c>
      <c r="T70" s="114">
        <f>(S71*100%)/S70</f>
        <v>0</v>
      </c>
      <c r="U70" s="118"/>
    </row>
    <row r="71" spans="2:22" ht="39.950000000000003" customHeight="1" x14ac:dyDescent="0.2">
      <c r="B71" s="141"/>
      <c r="C71" s="105"/>
      <c r="D71" s="111"/>
      <c r="E71" s="13" t="s">
        <v>27</v>
      </c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145"/>
      <c r="S71" s="24">
        <f>COUNTIF(F71:Q71,"SI")</f>
        <v>0</v>
      </c>
      <c r="T71" s="115"/>
      <c r="U71" s="119"/>
    </row>
    <row r="72" spans="2:22" ht="39.950000000000003" customHeight="1" x14ac:dyDescent="0.2">
      <c r="B72" s="140" t="s">
        <v>53</v>
      </c>
      <c r="C72" s="109" t="s">
        <v>192</v>
      </c>
      <c r="D72" s="110" t="s">
        <v>219</v>
      </c>
      <c r="E72" s="12" t="s">
        <v>26</v>
      </c>
      <c r="F72" s="20" t="s">
        <v>43</v>
      </c>
      <c r="G72" s="20" t="s">
        <v>43</v>
      </c>
      <c r="H72" s="20" t="s">
        <v>43</v>
      </c>
      <c r="I72" s="20" t="s">
        <v>43</v>
      </c>
      <c r="J72" s="20" t="s">
        <v>43</v>
      </c>
      <c r="K72" s="20" t="s">
        <v>43</v>
      </c>
      <c r="L72" s="20" t="s">
        <v>43</v>
      </c>
      <c r="M72" s="20" t="s">
        <v>43</v>
      </c>
      <c r="N72" s="20" t="s">
        <v>43</v>
      </c>
      <c r="O72" s="20" t="s">
        <v>43</v>
      </c>
      <c r="P72" s="20" t="s">
        <v>43</v>
      </c>
      <c r="Q72" s="20" t="s">
        <v>43</v>
      </c>
      <c r="R72" s="172"/>
      <c r="S72" s="23">
        <f>COUNTIF(F72:Q72,"X")</f>
        <v>12</v>
      </c>
      <c r="T72" s="114">
        <f>(S73*100%)/S72</f>
        <v>0</v>
      </c>
      <c r="U72" s="105"/>
    </row>
    <row r="73" spans="2:22" ht="39.950000000000003" customHeight="1" x14ac:dyDescent="0.2">
      <c r="B73" s="141"/>
      <c r="C73" s="109"/>
      <c r="D73" s="111"/>
      <c r="E73" s="13" t="s">
        <v>27</v>
      </c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174"/>
      <c r="S73" s="24">
        <f>COUNTIF(F73:Q73,"SI")</f>
        <v>0</v>
      </c>
      <c r="T73" s="115"/>
      <c r="U73" s="179"/>
    </row>
    <row r="74" spans="2:22" ht="39.950000000000003" customHeight="1" x14ac:dyDescent="0.2">
      <c r="B74" s="140" t="s">
        <v>54</v>
      </c>
      <c r="C74" s="109" t="s">
        <v>193</v>
      </c>
      <c r="D74" s="110" t="s">
        <v>198</v>
      </c>
      <c r="E74" s="12" t="s">
        <v>26</v>
      </c>
      <c r="F74" s="48"/>
      <c r="G74" s="48"/>
      <c r="H74" s="20">
        <v>21</v>
      </c>
      <c r="I74" s="48"/>
      <c r="J74" s="48"/>
      <c r="K74" s="20">
        <v>21</v>
      </c>
      <c r="L74" s="48"/>
      <c r="M74" s="48"/>
      <c r="N74" s="20">
        <v>21</v>
      </c>
      <c r="O74" s="48"/>
      <c r="P74" s="48"/>
      <c r="Q74" s="20">
        <v>21</v>
      </c>
      <c r="R74" s="172"/>
      <c r="S74" s="23">
        <f>SUM(F74:Q74)</f>
        <v>84</v>
      </c>
      <c r="T74" s="114">
        <f>(S75*100%)/S74</f>
        <v>0</v>
      </c>
      <c r="U74" s="105"/>
    </row>
    <row r="75" spans="2:22" ht="39.950000000000003" customHeight="1" x14ac:dyDescent="0.2">
      <c r="B75" s="141"/>
      <c r="C75" s="109"/>
      <c r="D75" s="111"/>
      <c r="E75" s="13" t="s">
        <v>27</v>
      </c>
      <c r="F75" s="73"/>
      <c r="G75" s="73"/>
      <c r="H75" s="20"/>
      <c r="I75" s="73"/>
      <c r="J75" s="73"/>
      <c r="K75" s="20"/>
      <c r="L75" s="73"/>
      <c r="M75" s="73"/>
      <c r="N75" s="20"/>
      <c r="O75" s="73"/>
      <c r="P75" s="73"/>
      <c r="Q75" s="20"/>
      <c r="R75" s="173"/>
      <c r="S75" s="24">
        <f>SUM(F75:Q75)</f>
        <v>0</v>
      </c>
      <c r="T75" s="115"/>
      <c r="U75" s="105"/>
    </row>
    <row r="76" spans="2:22" ht="39.950000000000003" customHeight="1" x14ac:dyDescent="0.2">
      <c r="B76" s="140" t="s">
        <v>55</v>
      </c>
      <c r="C76" s="109" t="s">
        <v>194</v>
      </c>
      <c r="D76" s="110" t="s">
        <v>220</v>
      </c>
      <c r="E76" s="12" t="s">
        <v>26</v>
      </c>
      <c r="F76" s="48"/>
      <c r="G76" s="48"/>
      <c r="H76" s="48"/>
      <c r="I76" s="48"/>
      <c r="J76" s="48"/>
      <c r="K76" s="48"/>
      <c r="L76" s="20">
        <v>21</v>
      </c>
      <c r="M76" s="48"/>
      <c r="N76" s="48"/>
      <c r="O76" s="48"/>
      <c r="P76" s="48"/>
      <c r="Q76" s="48"/>
      <c r="R76" s="172"/>
      <c r="S76" s="23">
        <f>SUM(F76:Q76)</f>
        <v>21</v>
      </c>
      <c r="T76" s="114">
        <f>(S77*100%)/S76</f>
        <v>0</v>
      </c>
      <c r="U76" s="105"/>
    </row>
    <row r="77" spans="2:22" ht="39.950000000000003" customHeight="1" x14ac:dyDescent="0.2">
      <c r="B77" s="141"/>
      <c r="C77" s="109"/>
      <c r="D77" s="111"/>
      <c r="E77" s="13" t="s">
        <v>27</v>
      </c>
      <c r="F77" s="48"/>
      <c r="G77" s="48"/>
      <c r="H77" s="48"/>
      <c r="I77" s="48"/>
      <c r="J77" s="48"/>
      <c r="K77" s="48"/>
      <c r="L77" s="20"/>
      <c r="M77" s="48"/>
      <c r="N77" s="48"/>
      <c r="O77" s="48"/>
      <c r="P77" s="48"/>
      <c r="Q77" s="48"/>
      <c r="R77" s="175"/>
      <c r="S77" s="24">
        <f>SUM(F77:Q77)</f>
        <v>0</v>
      </c>
      <c r="T77" s="115"/>
      <c r="U77" s="106"/>
    </row>
    <row r="78" spans="2:22" ht="39.950000000000003" customHeight="1" x14ac:dyDescent="0.2">
      <c r="B78" s="140" t="s">
        <v>56</v>
      </c>
      <c r="C78" s="109" t="s">
        <v>195</v>
      </c>
      <c r="D78" s="110" t="s">
        <v>157</v>
      </c>
      <c r="E78" s="12" t="s">
        <v>26</v>
      </c>
      <c r="F78" s="20" t="s">
        <v>43</v>
      </c>
      <c r="G78" s="20" t="s">
        <v>43</v>
      </c>
      <c r="H78" s="20" t="s">
        <v>43</v>
      </c>
      <c r="I78" s="20" t="s">
        <v>43</v>
      </c>
      <c r="J78" s="20" t="s">
        <v>43</v>
      </c>
      <c r="K78" s="20" t="s">
        <v>43</v>
      </c>
      <c r="L78" s="20" t="s">
        <v>43</v>
      </c>
      <c r="M78" s="20" t="s">
        <v>43</v>
      </c>
      <c r="N78" s="20" t="s">
        <v>43</v>
      </c>
      <c r="O78" s="20" t="s">
        <v>43</v>
      </c>
      <c r="P78" s="20" t="s">
        <v>43</v>
      </c>
      <c r="Q78" s="20" t="s">
        <v>43</v>
      </c>
      <c r="R78" s="112"/>
      <c r="S78" s="23">
        <f>COUNTIF(F78:Q78,"X")</f>
        <v>12</v>
      </c>
      <c r="T78" s="114">
        <f>(S79*100%)/S78</f>
        <v>0</v>
      </c>
      <c r="U78" s="118"/>
      <c r="V78" s="4"/>
    </row>
    <row r="79" spans="2:22" ht="39.950000000000003" customHeight="1" x14ac:dyDescent="0.2">
      <c r="B79" s="141"/>
      <c r="C79" s="109"/>
      <c r="D79" s="111"/>
      <c r="E79" s="13" t="s">
        <v>27</v>
      </c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113"/>
      <c r="S79" s="24">
        <f>COUNTIF(F79:Q79,"SI")</f>
        <v>0</v>
      </c>
      <c r="T79" s="115"/>
      <c r="U79" s="119"/>
    </row>
    <row r="80" spans="2:22" x14ac:dyDescent="0.2">
      <c r="B80" s="116" t="s">
        <v>34</v>
      </c>
      <c r="C80" s="117"/>
      <c r="D80" s="117"/>
      <c r="E80" s="117"/>
      <c r="F80" s="25">
        <f>SUM(F68,F74,F76)</f>
        <v>0</v>
      </c>
      <c r="G80" s="25">
        <f t="shared" ref="G80:Q80" si="20">SUM(G68,G74,G76)</f>
        <v>0</v>
      </c>
      <c r="H80" s="25">
        <f t="shared" si="20"/>
        <v>42</v>
      </c>
      <c r="I80" s="25">
        <f t="shared" si="20"/>
        <v>21</v>
      </c>
      <c r="J80" s="25">
        <f t="shared" si="20"/>
        <v>21</v>
      </c>
      <c r="K80" s="25">
        <f t="shared" si="20"/>
        <v>42</v>
      </c>
      <c r="L80" s="25">
        <f t="shared" si="20"/>
        <v>42</v>
      </c>
      <c r="M80" s="25">
        <f t="shared" si="20"/>
        <v>21</v>
      </c>
      <c r="N80" s="25">
        <f t="shared" si="20"/>
        <v>42</v>
      </c>
      <c r="O80" s="25">
        <f t="shared" si="20"/>
        <v>21</v>
      </c>
      <c r="P80" s="25">
        <f t="shared" si="20"/>
        <v>21</v>
      </c>
      <c r="Q80" s="25">
        <f t="shared" si="20"/>
        <v>42</v>
      </c>
      <c r="R80" s="120"/>
      <c r="S80" s="121"/>
      <c r="T80" s="121"/>
      <c r="U80" s="122"/>
    </row>
    <row r="81" spans="2:22" x14ac:dyDescent="0.2">
      <c r="B81" s="116" t="s">
        <v>172</v>
      </c>
      <c r="C81" s="117"/>
      <c r="D81" s="117"/>
      <c r="E81" s="117"/>
      <c r="F81" s="25">
        <f>SUM(F69,F75,F77)</f>
        <v>0</v>
      </c>
      <c r="G81" s="25">
        <f t="shared" ref="G81:Q81" si="21">SUM(G69,G75,G77)</f>
        <v>0</v>
      </c>
      <c r="H81" s="25">
        <f t="shared" si="21"/>
        <v>0</v>
      </c>
      <c r="I81" s="25">
        <f t="shared" si="21"/>
        <v>0</v>
      </c>
      <c r="J81" s="25">
        <f t="shared" si="21"/>
        <v>0</v>
      </c>
      <c r="K81" s="25">
        <f t="shared" si="21"/>
        <v>0</v>
      </c>
      <c r="L81" s="25">
        <f t="shared" si="21"/>
        <v>0</v>
      </c>
      <c r="M81" s="25">
        <f t="shared" si="21"/>
        <v>0</v>
      </c>
      <c r="N81" s="25">
        <f t="shared" si="21"/>
        <v>0</v>
      </c>
      <c r="O81" s="25">
        <f t="shared" si="21"/>
        <v>0</v>
      </c>
      <c r="P81" s="25">
        <f t="shared" si="21"/>
        <v>0</v>
      </c>
      <c r="Q81" s="25">
        <f t="shared" si="21"/>
        <v>0</v>
      </c>
      <c r="R81" s="123"/>
      <c r="S81" s="124"/>
      <c r="T81" s="124"/>
      <c r="U81" s="125"/>
    </row>
    <row r="82" spans="2:22" x14ac:dyDescent="0.2">
      <c r="B82" s="129" t="s">
        <v>173</v>
      </c>
      <c r="C82" s="130"/>
      <c r="D82" s="130"/>
      <c r="E82" s="130"/>
      <c r="F82" s="26">
        <f>COUNTIF(F68:F79,"X")</f>
        <v>3</v>
      </c>
      <c r="G82" s="26">
        <f t="shared" ref="G82:Q82" si="22">COUNTIF(G68:G79,"X")</f>
        <v>3</v>
      </c>
      <c r="H82" s="26">
        <f t="shared" si="22"/>
        <v>3</v>
      </c>
      <c r="I82" s="26">
        <f t="shared" si="22"/>
        <v>3</v>
      </c>
      <c r="J82" s="26">
        <f t="shared" si="22"/>
        <v>3</v>
      </c>
      <c r="K82" s="26">
        <f t="shared" si="22"/>
        <v>3</v>
      </c>
      <c r="L82" s="26">
        <f t="shared" si="22"/>
        <v>3</v>
      </c>
      <c r="M82" s="26">
        <f t="shared" si="22"/>
        <v>3</v>
      </c>
      <c r="N82" s="26">
        <f t="shared" si="22"/>
        <v>3</v>
      </c>
      <c r="O82" s="26">
        <f t="shared" si="22"/>
        <v>3</v>
      </c>
      <c r="P82" s="26">
        <f t="shared" si="22"/>
        <v>3</v>
      </c>
      <c r="Q82" s="26">
        <f t="shared" si="22"/>
        <v>3</v>
      </c>
      <c r="R82" s="123"/>
      <c r="S82" s="124"/>
      <c r="T82" s="124"/>
      <c r="U82" s="125"/>
    </row>
    <row r="83" spans="2:22" x14ac:dyDescent="0.2">
      <c r="B83" s="129" t="s">
        <v>174</v>
      </c>
      <c r="C83" s="130"/>
      <c r="D83" s="130"/>
      <c r="E83" s="130"/>
      <c r="F83" s="26">
        <f>COUNTIF(F68:F79,"SI")</f>
        <v>0</v>
      </c>
      <c r="G83" s="26">
        <f t="shared" ref="G83:Q83" si="23">COUNTIF(G68:G79,"SI")</f>
        <v>0</v>
      </c>
      <c r="H83" s="26">
        <f t="shared" si="23"/>
        <v>0</v>
      </c>
      <c r="I83" s="26">
        <f t="shared" si="23"/>
        <v>0</v>
      </c>
      <c r="J83" s="26">
        <f t="shared" si="23"/>
        <v>0</v>
      </c>
      <c r="K83" s="26">
        <f t="shared" si="23"/>
        <v>0</v>
      </c>
      <c r="L83" s="26">
        <f t="shared" si="23"/>
        <v>0</v>
      </c>
      <c r="M83" s="26">
        <f t="shared" si="23"/>
        <v>0</v>
      </c>
      <c r="N83" s="26">
        <f t="shared" si="23"/>
        <v>0</v>
      </c>
      <c r="O83" s="26">
        <f t="shared" si="23"/>
        <v>0</v>
      </c>
      <c r="P83" s="26">
        <f t="shared" si="23"/>
        <v>0</v>
      </c>
      <c r="Q83" s="26">
        <f t="shared" si="23"/>
        <v>0</v>
      </c>
      <c r="R83" s="123"/>
      <c r="S83" s="124"/>
      <c r="T83" s="124"/>
      <c r="U83" s="125"/>
    </row>
    <row r="84" spans="2:22" x14ac:dyDescent="0.2">
      <c r="B84" s="131" t="s">
        <v>48</v>
      </c>
      <c r="C84" s="132"/>
      <c r="D84" s="132"/>
      <c r="E84" s="132"/>
      <c r="F84" s="33">
        <f>SUM(F80+F82)</f>
        <v>3</v>
      </c>
      <c r="G84" s="33">
        <f t="shared" ref="G84:Q84" si="24">SUM(G80+G82)</f>
        <v>3</v>
      </c>
      <c r="H84" s="33">
        <f t="shared" si="24"/>
        <v>45</v>
      </c>
      <c r="I84" s="33">
        <f t="shared" si="24"/>
        <v>24</v>
      </c>
      <c r="J84" s="33">
        <f t="shared" si="24"/>
        <v>24</v>
      </c>
      <c r="K84" s="33">
        <f t="shared" si="24"/>
        <v>45</v>
      </c>
      <c r="L84" s="33">
        <f t="shared" si="24"/>
        <v>45</v>
      </c>
      <c r="M84" s="33">
        <f t="shared" si="24"/>
        <v>24</v>
      </c>
      <c r="N84" s="33">
        <f t="shared" si="24"/>
        <v>45</v>
      </c>
      <c r="O84" s="33">
        <f t="shared" si="24"/>
        <v>24</v>
      </c>
      <c r="P84" s="33">
        <f t="shared" si="24"/>
        <v>24</v>
      </c>
      <c r="Q84" s="33">
        <f t="shared" si="24"/>
        <v>45</v>
      </c>
      <c r="R84" s="123"/>
      <c r="S84" s="124"/>
      <c r="T84" s="124"/>
      <c r="U84" s="125"/>
    </row>
    <row r="85" spans="2:22" x14ac:dyDescent="0.2">
      <c r="B85" s="131" t="s">
        <v>49</v>
      </c>
      <c r="C85" s="132"/>
      <c r="D85" s="132"/>
      <c r="E85" s="132"/>
      <c r="F85" s="33">
        <f>SUM(F81,F83)</f>
        <v>0</v>
      </c>
      <c r="G85" s="33">
        <f t="shared" ref="G85:Q85" si="25">SUM(G81,G83)</f>
        <v>0</v>
      </c>
      <c r="H85" s="33">
        <f t="shared" si="25"/>
        <v>0</v>
      </c>
      <c r="I85" s="33">
        <f t="shared" si="25"/>
        <v>0</v>
      </c>
      <c r="J85" s="33">
        <f t="shared" si="25"/>
        <v>0</v>
      </c>
      <c r="K85" s="33">
        <f t="shared" si="25"/>
        <v>0</v>
      </c>
      <c r="L85" s="33">
        <f t="shared" si="25"/>
        <v>0</v>
      </c>
      <c r="M85" s="33">
        <f t="shared" si="25"/>
        <v>0</v>
      </c>
      <c r="N85" s="33">
        <f t="shared" si="25"/>
        <v>0</v>
      </c>
      <c r="O85" s="33">
        <f t="shared" si="25"/>
        <v>0</v>
      </c>
      <c r="P85" s="33">
        <f t="shared" si="25"/>
        <v>0</v>
      </c>
      <c r="Q85" s="33">
        <f t="shared" si="25"/>
        <v>0</v>
      </c>
      <c r="R85" s="123"/>
      <c r="S85" s="124"/>
      <c r="T85" s="124"/>
      <c r="U85" s="125"/>
    </row>
    <row r="86" spans="2:22" x14ac:dyDescent="0.2">
      <c r="B86" s="133" t="s">
        <v>35</v>
      </c>
      <c r="C86" s="134"/>
      <c r="D86" s="134"/>
      <c r="E86" s="134"/>
      <c r="F86" s="27">
        <f>(F85*100%)/F84</f>
        <v>0</v>
      </c>
      <c r="G86" s="27">
        <f t="shared" ref="G86" si="26">(G85*100%)/G84</f>
        <v>0</v>
      </c>
      <c r="H86" s="27">
        <f t="shared" ref="H86" si="27">(H85*100%)/H84</f>
        <v>0</v>
      </c>
      <c r="I86" s="27">
        <f t="shared" ref="I86" si="28">(I85*100%)/I84</f>
        <v>0</v>
      </c>
      <c r="J86" s="27">
        <f t="shared" ref="J86" si="29">(J85*100%)/J84</f>
        <v>0</v>
      </c>
      <c r="K86" s="27">
        <f t="shared" ref="K86" si="30">(K85*100%)/K84</f>
        <v>0</v>
      </c>
      <c r="L86" s="27">
        <f t="shared" ref="L86" si="31">(L85*100%)/L84</f>
        <v>0</v>
      </c>
      <c r="M86" s="27">
        <f t="shared" ref="M86" si="32">(M85*100%)/M84</f>
        <v>0</v>
      </c>
      <c r="N86" s="27">
        <f t="shared" ref="N86" si="33">(N85*100%)/N84</f>
        <v>0</v>
      </c>
      <c r="O86" s="27">
        <f t="shared" ref="O86" si="34">(O85*100%)/O84</f>
        <v>0</v>
      </c>
      <c r="P86" s="27">
        <f t="shared" ref="P86" si="35">(P85*100%)/P84</f>
        <v>0</v>
      </c>
      <c r="Q86" s="27">
        <f t="shared" ref="Q86" si="36">(Q85*100%)/Q84</f>
        <v>0</v>
      </c>
      <c r="R86" s="123"/>
      <c r="S86" s="124"/>
      <c r="T86" s="124"/>
      <c r="U86" s="125"/>
    </row>
    <row r="87" spans="2:22" x14ac:dyDescent="0.2">
      <c r="B87" s="135" t="s">
        <v>57</v>
      </c>
      <c r="C87" s="136"/>
      <c r="D87" s="136"/>
      <c r="E87" s="136"/>
      <c r="F87" s="137">
        <f>SUM(F84:Q84)</f>
        <v>351</v>
      </c>
      <c r="G87" s="138"/>
      <c r="H87" s="138"/>
      <c r="I87" s="138"/>
      <c r="J87" s="138"/>
      <c r="K87" s="138"/>
      <c r="L87" s="138"/>
      <c r="M87" s="138"/>
      <c r="N87" s="138"/>
      <c r="O87" s="138"/>
      <c r="P87" s="138"/>
      <c r="Q87" s="139"/>
      <c r="R87" s="126"/>
      <c r="S87" s="127"/>
      <c r="T87" s="127"/>
      <c r="U87" s="128"/>
    </row>
    <row r="88" spans="2:22" ht="15.75" customHeight="1" x14ac:dyDescent="0.2">
      <c r="B88" s="107" t="s">
        <v>136</v>
      </c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63"/>
    </row>
    <row r="89" spans="2:22" ht="39.950000000000003" customHeight="1" x14ac:dyDescent="0.2">
      <c r="B89" s="140" t="s">
        <v>140</v>
      </c>
      <c r="C89" s="109" t="s">
        <v>196</v>
      </c>
      <c r="D89" s="110" t="s">
        <v>197</v>
      </c>
      <c r="E89" s="12" t="s">
        <v>26</v>
      </c>
      <c r="F89" s="48"/>
      <c r="G89" s="48"/>
      <c r="H89" s="20">
        <v>21</v>
      </c>
      <c r="I89" s="20">
        <v>21</v>
      </c>
      <c r="J89" s="20">
        <v>21</v>
      </c>
      <c r="K89" s="20">
        <v>21</v>
      </c>
      <c r="L89" s="20">
        <v>21</v>
      </c>
      <c r="M89" s="20">
        <v>21</v>
      </c>
      <c r="N89" s="20">
        <v>21</v>
      </c>
      <c r="O89" s="20">
        <v>21</v>
      </c>
      <c r="P89" s="20">
        <v>21</v>
      </c>
      <c r="Q89" s="20">
        <v>21</v>
      </c>
      <c r="R89" s="112"/>
      <c r="S89" s="23">
        <f t="shared" ref="S89:S94" si="37">SUM(F89:Q89)</f>
        <v>210</v>
      </c>
      <c r="T89" s="114">
        <f>(S90*100%)/S89</f>
        <v>0</v>
      </c>
      <c r="U89" s="106"/>
      <c r="V89" s="4"/>
    </row>
    <row r="90" spans="2:22" ht="39.950000000000003" customHeight="1" x14ac:dyDescent="0.2">
      <c r="B90" s="141"/>
      <c r="C90" s="109"/>
      <c r="D90" s="111"/>
      <c r="E90" s="13" t="s">
        <v>27</v>
      </c>
      <c r="F90" s="48"/>
      <c r="G90" s="73"/>
      <c r="H90" s="46"/>
      <c r="I90" s="46"/>
      <c r="J90" s="46"/>
      <c r="K90" s="46"/>
      <c r="L90" s="46"/>
      <c r="M90" s="46"/>
      <c r="N90" s="46"/>
      <c r="O90" s="46"/>
      <c r="P90" s="46"/>
      <c r="Q90" s="20"/>
      <c r="R90" s="113"/>
      <c r="S90" s="24">
        <f t="shared" si="37"/>
        <v>0</v>
      </c>
      <c r="T90" s="115"/>
      <c r="U90" s="106"/>
    </row>
    <row r="91" spans="2:22" ht="39.950000000000003" customHeight="1" x14ac:dyDescent="0.2">
      <c r="B91" s="140" t="s">
        <v>141</v>
      </c>
      <c r="C91" s="109" t="s">
        <v>138</v>
      </c>
      <c r="D91" s="110" t="s">
        <v>198</v>
      </c>
      <c r="E91" s="12" t="s">
        <v>26</v>
      </c>
      <c r="F91" s="48"/>
      <c r="G91" s="48"/>
      <c r="H91" s="20">
        <v>5</v>
      </c>
      <c r="I91" s="48"/>
      <c r="J91" s="48"/>
      <c r="K91" s="20">
        <v>6</v>
      </c>
      <c r="L91" s="48"/>
      <c r="M91" s="48"/>
      <c r="N91" s="20">
        <v>5</v>
      </c>
      <c r="O91" s="48"/>
      <c r="P91" s="20">
        <v>5</v>
      </c>
      <c r="Q91" s="48"/>
      <c r="R91" s="112"/>
      <c r="S91" s="23">
        <f t="shared" si="37"/>
        <v>21</v>
      </c>
      <c r="T91" s="114">
        <f>(S92*100%)/S91</f>
        <v>0</v>
      </c>
      <c r="U91" s="118"/>
      <c r="V91" s="4"/>
    </row>
    <row r="92" spans="2:22" ht="60" customHeight="1" x14ac:dyDescent="0.2">
      <c r="B92" s="141"/>
      <c r="C92" s="109"/>
      <c r="D92" s="111"/>
      <c r="E92" s="13" t="s">
        <v>27</v>
      </c>
      <c r="F92" s="73"/>
      <c r="G92" s="73"/>
      <c r="H92" s="46"/>
      <c r="I92" s="73"/>
      <c r="J92" s="73"/>
      <c r="K92" s="46"/>
      <c r="L92" s="73"/>
      <c r="M92" s="73"/>
      <c r="N92" s="46"/>
      <c r="O92" s="73"/>
      <c r="P92" s="46"/>
      <c r="Q92" s="73"/>
      <c r="R92" s="113"/>
      <c r="S92" s="24">
        <f t="shared" si="37"/>
        <v>0</v>
      </c>
      <c r="T92" s="115"/>
      <c r="U92" s="119"/>
    </row>
    <row r="93" spans="2:22" ht="39.950000000000003" customHeight="1" x14ac:dyDescent="0.2">
      <c r="B93" s="140" t="s">
        <v>142</v>
      </c>
      <c r="C93" s="109" t="s">
        <v>137</v>
      </c>
      <c r="D93" s="110" t="s">
        <v>198</v>
      </c>
      <c r="E93" s="12" t="s">
        <v>26</v>
      </c>
      <c r="F93" s="48"/>
      <c r="G93" s="48"/>
      <c r="H93" s="48"/>
      <c r="I93" s="48"/>
      <c r="J93" s="20">
        <v>5</v>
      </c>
      <c r="K93" s="48"/>
      <c r="L93" s="48"/>
      <c r="M93" s="20">
        <v>6</v>
      </c>
      <c r="N93" s="48"/>
      <c r="O93" s="20">
        <v>5</v>
      </c>
      <c r="P93" s="48"/>
      <c r="Q93" s="20">
        <v>5</v>
      </c>
      <c r="R93" s="112"/>
      <c r="S93" s="23">
        <f t="shared" si="37"/>
        <v>21</v>
      </c>
      <c r="T93" s="114">
        <f>(S94*100%)/S93</f>
        <v>0</v>
      </c>
      <c r="U93" s="178"/>
      <c r="V93" s="4"/>
    </row>
    <row r="94" spans="2:22" ht="39.950000000000003" customHeight="1" x14ac:dyDescent="0.2">
      <c r="B94" s="141"/>
      <c r="C94" s="109"/>
      <c r="D94" s="111"/>
      <c r="E94" s="13" t="s">
        <v>27</v>
      </c>
      <c r="F94" s="48"/>
      <c r="G94" s="48"/>
      <c r="H94" s="48"/>
      <c r="I94" s="48"/>
      <c r="J94" s="20"/>
      <c r="K94" s="48"/>
      <c r="L94" s="48"/>
      <c r="M94" s="20"/>
      <c r="N94" s="48"/>
      <c r="O94" s="20"/>
      <c r="P94" s="48"/>
      <c r="Q94" s="20"/>
      <c r="R94" s="113"/>
      <c r="S94" s="24">
        <f t="shared" si="37"/>
        <v>0</v>
      </c>
      <c r="T94" s="115"/>
      <c r="U94" s="119"/>
    </row>
    <row r="95" spans="2:22" ht="39.950000000000003" customHeight="1" x14ac:dyDescent="0.2">
      <c r="B95" s="140" t="s">
        <v>143</v>
      </c>
      <c r="C95" s="109" t="s">
        <v>175</v>
      </c>
      <c r="D95" s="150" t="s">
        <v>199</v>
      </c>
      <c r="E95" s="12" t="s">
        <v>26</v>
      </c>
      <c r="F95" s="48"/>
      <c r="G95" s="48"/>
      <c r="H95" s="20" t="s">
        <v>43</v>
      </c>
      <c r="I95" s="48"/>
      <c r="J95" s="48"/>
      <c r="K95" s="20" t="s">
        <v>43</v>
      </c>
      <c r="L95" s="48"/>
      <c r="M95" s="48"/>
      <c r="N95" s="20" t="s">
        <v>43</v>
      </c>
      <c r="O95" s="48"/>
      <c r="P95" s="48"/>
      <c r="Q95" s="20" t="s">
        <v>43</v>
      </c>
      <c r="R95" s="112"/>
      <c r="S95" s="23">
        <f>COUNTIF(F95:Q95,"X")</f>
        <v>4</v>
      </c>
      <c r="T95" s="114">
        <f>(S96*100%)/S95</f>
        <v>0</v>
      </c>
      <c r="U95" s="178"/>
      <c r="V95" s="4"/>
    </row>
    <row r="96" spans="2:22" ht="39.950000000000003" customHeight="1" x14ac:dyDescent="0.2">
      <c r="B96" s="141"/>
      <c r="C96" s="109"/>
      <c r="D96" s="150"/>
      <c r="E96" s="13" t="s">
        <v>27</v>
      </c>
      <c r="F96" s="73"/>
      <c r="G96" s="73"/>
      <c r="H96" s="46"/>
      <c r="I96" s="73"/>
      <c r="J96" s="73"/>
      <c r="K96" s="46"/>
      <c r="L96" s="73"/>
      <c r="M96" s="73"/>
      <c r="N96" s="46"/>
      <c r="O96" s="73"/>
      <c r="P96" s="73"/>
      <c r="Q96" s="46"/>
      <c r="R96" s="113"/>
      <c r="S96" s="24">
        <f>COUNTIF(F96:Q96,"SI")</f>
        <v>0</v>
      </c>
      <c r="T96" s="115"/>
      <c r="U96" s="119"/>
    </row>
    <row r="97" spans="2:22" ht="39.950000000000003" customHeight="1" x14ac:dyDescent="0.2">
      <c r="B97" s="140" t="s">
        <v>144</v>
      </c>
      <c r="C97" s="109" t="s">
        <v>200</v>
      </c>
      <c r="D97" s="150" t="s">
        <v>199</v>
      </c>
      <c r="E97" s="12" t="s">
        <v>26</v>
      </c>
      <c r="F97" s="48"/>
      <c r="G97" s="48"/>
      <c r="H97" s="48"/>
      <c r="I97" s="48"/>
      <c r="J97" s="48"/>
      <c r="K97" s="48"/>
      <c r="L97" s="48"/>
      <c r="M97" s="20">
        <v>21</v>
      </c>
      <c r="N97" s="48"/>
      <c r="O97" s="48"/>
      <c r="P97" s="48"/>
      <c r="Q97" s="48"/>
      <c r="R97" s="176"/>
      <c r="S97" s="23">
        <f>SUM(F97:Q97)</f>
        <v>21</v>
      </c>
      <c r="T97" s="114">
        <f>(S98*100%)/S97</f>
        <v>0</v>
      </c>
      <c r="U97" s="189"/>
      <c r="V97" s="4"/>
    </row>
    <row r="98" spans="2:22" ht="39.950000000000003" customHeight="1" x14ac:dyDescent="0.2">
      <c r="B98" s="141"/>
      <c r="C98" s="109"/>
      <c r="D98" s="150"/>
      <c r="E98" s="13" t="s">
        <v>27</v>
      </c>
      <c r="F98" s="48"/>
      <c r="G98" s="73"/>
      <c r="H98" s="48"/>
      <c r="I98" s="48"/>
      <c r="J98" s="48"/>
      <c r="K98" s="73"/>
      <c r="L98" s="48"/>
      <c r="M98" s="20"/>
      <c r="N98" s="73"/>
      <c r="O98" s="48"/>
      <c r="P98" s="48"/>
      <c r="Q98" s="48"/>
      <c r="R98" s="177"/>
      <c r="S98" s="24">
        <f>SUM(F98:Q98)</f>
        <v>0</v>
      </c>
      <c r="T98" s="115"/>
      <c r="U98" s="190"/>
    </row>
    <row r="99" spans="2:22" ht="48.75" customHeight="1" x14ac:dyDescent="0.2">
      <c r="B99" s="140" t="s">
        <v>145</v>
      </c>
      <c r="C99" s="109" t="s">
        <v>201</v>
      </c>
      <c r="D99" s="150" t="s">
        <v>202</v>
      </c>
      <c r="E99" s="12" t="s">
        <v>26</v>
      </c>
      <c r="F99" s="48"/>
      <c r="G99" s="48"/>
      <c r="H99" s="20">
        <v>21</v>
      </c>
      <c r="I99" s="48"/>
      <c r="J99" s="48"/>
      <c r="K99" s="20">
        <v>21</v>
      </c>
      <c r="L99" s="48"/>
      <c r="M99" s="48"/>
      <c r="N99" s="20">
        <v>21</v>
      </c>
      <c r="O99" s="48"/>
      <c r="P99" s="48"/>
      <c r="Q99" s="20">
        <v>21</v>
      </c>
      <c r="R99" s="191"/>
      <c r="S99" s="23">
        <f>SUM(F99:Q99)</f>
        <v>84</v>
      </c>
      <c r="T99" s="114">
        <f>(S100*100%)/S99</f>
        <v>0</v>
      </c>
      <c r="U99" s="118"/>
      <c r="V99" s="4"/>
    </row>
    <row r="100" spans="2:22" ht="51" customHeight="1" x14ac:dyDescent="0.2">
      <c r="B100" s="141"/>
      <c r="C100" s="109"/>
      <c r="D100" s="150"/>
      <c r="E100" s="13" t="s">
        <v>27</v>
      </c>
      <c r="F100" s="48"/>
      <c r="G100" s="48"/>
      <c r="H100" s="46"/>
      <c r="I100" s="48"/>
      <c r="J100" s="48"/>
      <c r="K100" s="20"/>
      <c r="L100" s="48"/>
      <c r="M100" s="48"/>
      <c r="N100" s="20"/>
      <c r="O100" s="48"/>
      <c r="P100" s="48"/>
      <c r="Q100" s="20"/>
      <c r="R100" s="192"/>
      <c r="S100" s="24">
        <f>SUM(F100:Q100)</f>
        <v>0</v>
      </c>
      <c r="T100" s="115"/>
      <c r="U100" s="119"/>
    </row>
    <row r="101" spans="2:22" ht="30.75" customHeight="1" x14ac:dyDescent="0.2">
      <c r="B101" s="140" t="s">
        <v>146</v>
      </c>
      <c r="C101" s="109" t="s">
        <v>139</v>
      </c>
      <c r="D101" s="150" t="s">
        <v>202</v>
      </c>
      <c r="E101" s="12" t="s">
        <v>26</v>
      </c>
      <c r="F101" s="48"/>
      <c r="G101" s="48"/>
      <c r="H101" s="48"/>
      <c r="I101" s="48"/>
      <c r="J101" s="20" t="s">
        <v>43</v>
      </c>
      <c r="K101" s="48"/>
      <c r="L101" s="48"/>
      <c r="M101" s="48"/>
      <c r="N101" s="48"/>
      <c r="O101" s="20" t="s">
        <v>43</v>
      </c>
      <c r="P101" s="48"/>
      <c r="Q101" s="48"/>
      <c r="R101" s="112"/>
      <c r="S101" s="23">
        <f>COUNTIF(F101:Q101,"X")</f>
        <v>2</v>
      </c>
      <c r="T101" s="114">
        <f>(S102*100%)/S101</f>
        <v>0</v>
      </c>
      <c r="U101" s="105"/>
      <c r="V101" s="4"/>
    </row>
    <row r="102" spans="2:22" ht="30.75" customHeight="1" x14ac:dyDescent="0.2">
      <c r="B102" s="141"/>
      <c r="C102" s="109"/>
      <c r="D102" s="150"/>
      <c r="E102" s="13" t="s">
        <v>27</v>
      </c>
      <c r="F102" s="73"/>
      <c r="G102" s="73"/>
      <c r="H102" s="73"/>
      <c r="I102" s="73"/>
      <c r="J102" s="46"/>
      <c r="K102" s="73"/>
      <c r="L102" s="73"/>
      <c r="M102" s="73"/>
      <c r="N102" s="73"/>
      <c r="O102" s="46"/>
      <c r="P102" s="73"/>
      <c r="Q102" s="73"/>
      <c r="R102" s="113"/>
      <c r="S102" s="24">
        <f>COUNTIF(F102:Q102,"SI")</f>
        <v>0</v>
      </c>
      <c r="T102" s="115"/>
      <c r="U102" s="106"/>
    </row>
    <row r="103" spans="2:22" x14ac:dyDescent="0.2">
      <c r="B103" s="116" t="s">
        <v>34</v>
      </c>
      <c r="C103" s="117"/>
      <c r="D103" s="117"/>
      <c r="E103" s="117"/>
      <c r="F103" s="25"/>
      <c r="G103" s="25"/>
      <c r="H103" s="25">
        <f>SUM(H89+H91+H93+H97+H99)</f>
        <v>47</v>
      </c>
      <c r="I103" s="25">
        <f t="shared" ref="I103:Q103" si="38">SUM(I89+I91+I93+I97+I99)</f>
        <v>21</v>
      </c>
      <c r="J103" s="25">
        <f t="shared" si="38"/>
        <v>26</v>
      </c>
      <c r="K103" s="25">
        <f t="shared" si="38"/>
        <v>48</v>
      </c>
      <c r="L103" s="25">
        <f t="shared" si="38"/>
        <v>21</v>
      </c>
      <c r="M103" s="25">
        <f t="shared" si="38"/>
        <v>48</v>
      </c>
      <c r="N103" s="25">
        <f t="shared" si="38"/>
        <v>47</v>
      </c>
      <c r="O103" s="25">
        <f t="shared" si="38"/>
        <v>26</v>
      </c>
      <c r="P103" s="25">
        <f t="shared" si="38"/>
        <v>26</v>
      </c>
      <c r="Q103" s="25">
        <f t="shared" si="38"/>
        <v>47</v>
      </c>
      <c r="R103" s="120"/>
      <c r="S103" s="121"/>
      <c r="T103" s="121"/>
      <c r="U103" s="122"/>
    </row>
    <row r="104" spans="2:22" x14ac:dyDescent="0.2">
      <c r="B104" s="116" t="s">
        <v>172</v>
      </c>
      <c r="C104" s="117"/>
      <c r="D104" s="117"/>
      <c r="E104" s="117"/>
      <c r="F104" s="25"/>
      <c r="G104" s="25"/>
      <c r="H104" s="25">
        <f>SUM(H90+H92+H94+H98+H100)</f>
        <v>0</v>
      </c>
      <c r="I104" s="25">
        <f t="shared" ref="I104" si="39">SUM(I90+I92+I94+I98+I100)</f>
        <v>0</v>
      </c>
      <c r="J104" s="25">
        <f t="shared" ref="J104:Q104" si="40">SUM(J90+J92+J94+J98+J100)</f>
        <v>0</v>
      </c>
      <c r="K104" s="25">
        <f t="shared" si="40"/>
        <v>0</v>
      </c>
      <c r="L104" s="25">
        <f t="shared" si="40"/>
        <v>0</v>
      </c>
      <c r="M104" s="25">
        <f t="shared" si="40"/>
        <v>0</v>
      </c>
      <c r="N104" s="25">
        <f t="shared" si="40"/>
        <v>0</v>
      </c>
      <c r="O104" s="25">
        <f t="shared" si="40"/>
        <v>0</v>
      </c>
      <c r="P104" s="25">
        <f t="shared" si="40"/>
        <v>0</v>
      </c>
      <c r="Q104" s="25">
        <f t="shared" si="40"/>
        <v>0</v>
      </c>
      <c r="R104" s="123"/>
      <c r="S104" s="124"/>
      <c r="T104" s="124"/>
      <c r="U104" s="125"/>
    </row>
    <row r="105" spans="2:22" x14ac:dyDescent="0.2">
      <c r="B105" s="129" t="s">
        <v>173</v>
      </c>
      <c r="C105" s="130"/>
      <c r="D105" s="130"/>
      <c r="E105" s="130"/>
      <c r="F105" s="26"/>
      <c r="G105" s="26"/>
      <c r="H105" s="26">
        <f>COUNTIF(H89:H102,"X")</f>
        <v>1</v>
      </c>
      <c r="I105" s="26">
        <f t="shared" ref="I105:Q105" si="41">COUNTIF(I89:I102,"X")</f>
        <v>0</v>
      </c>
      <c r="J105" s="26">
        <f>COUNTIF(J89:J102,"X")</f>
        <v>1</v>
      </c>
      <c r="K105" s="26">
        <f t="shared" si="41"/>
        <v>1</v>
      </c>
      <c r="L105" s="26">
        <f t="shared" si="41"/>
        <v>0</v>
      </c>
      <c r="M105" s="26">
        <f t="shared" si="41"/>
        <v>0</v>
      </c>
      <c r="N105" s="26">
        <f t="shared" si="41"/>
        <v>1</v>
      </c>
      <c r="O105" s="26">
        <f t="shared" si="41"/>
        <v>1</v>
      </c>
      <c r="P105" s="26">
        <f t="shared" si="41"/>
        <v>0</v>
      </c>
      <c r="Q105" s="26">
        <f t="shared" si="41"/>
        <v>1</v>
      </c>
      <c r="R105" s="123"/>
      <c r="S105" s="124"/>
      <c r="T105" s="124"/>
      <c r="U105" s="125"/>
    </row>
    <row r="106" spans="2:22" x14ac:dyDescent="0.2">
      <c r="B106" s="129" t="s">
        <v>174</v>
      </c>
      <c r="C106" s="130"/>
      <c r="D106" s="130"/>
      <c r="E106" s="130"/>
      <c r="F106" s="26"/>
      <c r="G106" s="26"/>
      <c r="H106" s="26">
        <f>COUNTIF(H89:H102,"SI")</f>
        <v>0</v>
      </c>
      <c r="I106" s="26">
        <f t="shared" ref="I106:Q106" si="42">COUNTIF(I89:I102,"SI")</f>
        <v>0</v>
      </c>
      <c r="J106" s="26">
        <f t="shared" si="42"/>
        <v>0</v>
      </c>
      <c r="K106" s="26">
        <f t="shared" si="42"/>
        <v>0</v>
      </c>
      <c r="L106" s="26">
        <f t="shared" si="42"/>
        <v>0</v>
      </c>
      <c r="M106" s="26">
        <f t="shared" si="42"/>
        <v>0</v>
      </c>
      <c r="N106" s="26">
        <f t="shared" si="42"/>
        <v>0</v>
      </c>
      <c r="O106" s="26">
        <f t="shared" si="42"/>
        <v>0</v>
      </c>
      <c r="P106" s="26">
        <f t="shared" si="42"/>
        <v>0</v>
      </c>
      <c r="Q106" s="26">
        <f t="shared" si="42"/>
        <v>0</v>
      </c>
      <c r="R106" s="123"/>
      <c r="S106" s="124"/>
      <c r="T106" s="124"/>
      <c r="U106" s="125"/>
    </row>
    <row r="107" spans="2:22" x14ac:dyDescent="0.2">
      <c r="B107" s="131" t="s">
        <v>48</v>
      </c>
      <c r="C107" s="132"/>
      <c r="D107" s="132"/>
      <c r="E107" s="132"/>
      <c r="F107" s="33"/>
      <c r="G107" s="33"/>
      <c r="H107" s="33">
        <f>SUM(H103+H105)</f>
        <v>48</v>
      </c>
      <c r="I107" s="33">
        <f t="shared" ref="I107:Q107" si="43">SUM(I103+I105)</f>
        <v>21</v>
      </c>
      <c r="J107" s="33">
        <f t="shared" si="43"/>
        <v>27</v>
      </c>
      <c r="K107" s="33">
        <f t="shared" si="43"/>
        <v>49</v>
      </c>
      <c r="L107" s="33">
        <f t="shared" si="43"/>
        <v>21</v>
      </c>
      <c r="M107" s="33">
        <f t="shared" si="43"/>
        <v>48</v>
      </c>
      <c r="N107" s="33">
        <f t="shared" si="43"/>
        <v>48</v>
      </c>
      <c r="O107" s="33">
        <f t="shared" si="43"/>
        <v>27</v>
      </c>
      <c r="P107" s="33">
        <f t="shared" si="43"/>
        <v>26</v>
      </c>
      <c r="Q107" s="33">
        <f t="shared" si="43"/>
        <v>48</v>
      </c>
      <c r="R107" s="123"/>
      <c r="S107" s="124"/>
      <c r="T107" s="124"/>
      <c r="U107" s="125"/>
    </row>
    <row r="108" spans="2:22" x14ac:dyDescent="0.2">
      <c r="B108" s="131" t="s">
        <v>49</v>
      </c>
      <c r="C108" s="132"/>
      <c r="D108" s="132"/>
      <c r="E108" s="132"/>
      <c r="F108" s="33"/>
      <c r="G108" s="33"/>
      <c r="H108" s="33">
        <f>SUM(H104,H106)</f>
        <v>0</v>
      </c>
      <c r="I108" s="33">
        <f t="shared" ref="I108:Q108" si="44">SUM(I104,I106)</f>
        <v>0</v>
      </c>
      <c r="J108" s="33">
        <f t="shared" si="44"/>
        <v>0</v>
      </c>
      <c r="K108" s="33">
        <f t="shared" si="44"/>
        <v>0</v>
      </c>
      <c r="L108" s="33">
        <f t="shared" si="44"/>
        <v>0</v>
      </c>
      <c r="M108" s="33">
        <f t="shared" si="44"/>
        <v>0</v>
      </c>
      <c r="N108" s="33">
        <f t="shared" si="44"/>
        <v>0</v>
      </c>
      <c r="O108" s="33">
        <f t="shared" si="44"/>
        <v>0</v>
      </c>
      <c r="P108" s="33">
        <f t="shared" si="44"/>
        <v>0</v>
      </c>
      <c r="Q108" s="33">
        <f t="shared" si="44"/>
        <v>0</v>
      </c>
      <c r="R108" s="123"/>
      <c r="S108" s="124"/>
      <c r="T108" s="124"/>
      <c r="U108" s="125"/>
    </row>
    <row r="109" spans="2:22" x14ac:dyDescent="0.2">
      <c r="B109" s="133" t="s">
        <v>35</v>
      </c>
      <c r="C109" s="134"/>
      <c r="D109" s="134"/>
      <c r="E109" s="134"/>
      <c r="F109" s="27"/>
      <c r="G109" s="27"/>
      <c r="H109" s="27">
        <f>(H108*100%)/H107</f>
        <v>0</v>
      </c>
      <c r="I109" s="27">
        <f t="shared" ref="I109:Q109" si="45">(I108*100%)/I107</f>
        <v>0</v>
      </c>
      <c r="J109" s="27">
        <f t="shared" si="45"/>
        <v>0</v>
      </c>
      <c r="K109" s="27">
        <f t="shared" si="45"/>
        <v>0</v>
      </c>
      <c r="L109" s="27">
        <f t="shared" si="45"/>
        <v>0</v>
      </c>
      <c r="M109" s="27">
        <f t="shared" si="45"/>
        <v>0</v>
      </c>
      <c r="N109" s="27">
        <f t="shared" si="45"/>
        <v>0</v>
      </c>
      <c r="O109" s="27">
        <f t="shared" si="45"/>
        <v>0</v>
      </c>
      <c r="P109" s="27">
        <f t="shared" si="45"/>
        <v>0</v>
      </c>
      <c r="Q109" s="27">
        <f t="shared" si="45"/>
        <v>0</v>
      </c>
      <c r="R109" s="123"/>
      <c r="S109" s="124"/>
      <c r="T109" s="124"/>
      <c r="U109" s="125"/>
    </row>
    <row r="110" spans="2:22" x14ac:dyDescent="0.2">
      <c r="B110" s="135" t="s">
        <v>57</v>
      </c>
      <c r="C110" s="136"/>
      <c r="D110" s="136"/>
      <c r="E110" s="136"/>
      <c r="F110" s="137">
        <f>SUM(F107:Q107)</f>
        <v>363</v>
      </c>
      <c r="G110" s="138"/>
      <c r="H110" s="138"/>
      <c r="I110" s="138"/>
      <c r="J110" s="138"/>
      <c r="K110" s="138"/>
      <c r="L110" s="138"/>
      <c r="M110" s="138"/>
      <c r="N110" s="138"/>
      <c r="O110" s="138"/>
      <c r="P110" s="138"/>
      <c r="Q110" s="139"/>
      <c r="R110" s="126"/>
      <c r="S110" s="127"/>
      <c r="T110" s="127"/>
      <c r="U110" s="128"/>
    </row>
    <row r="111" spans="2:22" ht="15.75" customHeight="1" x14ac:dyDescent="0.2">
      <c r="B111" s="107" t="s">
        <v>147</v>
      </c>
      <c r="C111" s="108"/>
      <c r="D111" s="108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  <c r="R111" s="108"/>
      <c r="S111" s="108"/>
      <c r="T111" s="108"/>
      <c r="U111" s="63"/>
    </row>
    <row r="112" spans="2:22" ht="45" customHeight="1" x14ac:dyDescent="0.2">
      <c r="B112" s="140" t="s">
        <v>58</v>
      </c>
      <c r="C112" s="109" t="s">
        <v>148</v>
      </c>
      <c r="D112" s="110" t="s">
        <v>198</v>
      </c>
      <c r="E112" s="12" t="s">
        <v>26</v>
      </c>
      <c r="F112" s="48"/>
      <c r="G112" s="48"/>
      <c r="H112" s="20">
        <v>5</v>
      </c>
      <c r="I112" s="48"/>
      <c r="J112" s="48"/>
      <c r="K112" s="20">
        <v>6</v>
      </c>
      <c r="L112" s="48"/>
      <c r="M112" s="48"/>
      <c r="N112" s="20">
        <v>5</v>
      </c>
      <c r="O112" s="48"/>
      <c r="P112" s="20">
        <v>5</v>
      </c>
      <c r="Q112" s="48"/>
      <c r="R112" s="112"/>
      <c r="S112" s="23">
        <f t="shared" ref="S112:S125" si="46">SUM(F112:Q112)</f>
        <v>21</v>
      </c>
      <c r="T112" s="114">
        <f>(S113*100%)/S112</f>
        <v>0</v>
      </c>
      <c r="U112" s="118"/>
      <c r="V112" s="4"/>
    </row>
    <row r="113" spans="2:22" ht="45" customHeight="1" x14ac:dyDescent="0.2">
      <c r="B113" s="141"/>
      <c r="C113" s="109"/>
      <c r="D113" s="111"/>
      <c r="E113" s="13" t="s">
        <v>27</v>
      </c>
      <c r="F113" s="73"/>
      <c r="G113" s="73"/>
      <c r="H113" s="46"/>
      <c r="I113" s="73"/>
      <c r="J113" s="73"/>
      <c r="K113" s="46"/>
      <c r="L113" s="73"/>
      <c r="M113" s="73"/>
      <c r="N113" s="46"/>
      <c r="O113" s="73"/>
      <c r="P113" s="46"/>
      <c r="Q113" s="73"/>
      <c r="R113" s="113"/>
      <c r="S113" s="24">
        <f t="shared" si="46"/>
        <v>0</v>
      </c>
      <c r="T113" s="115"/>
      <c r="U113" s="119"/>
    </row>
    <row r="114" spans="2:22" ht="39.950000000000003" customHeight="1" x14ac:dyDescent="0.2">
      <c r="B114" s="140" t="s">
        <v>151</v>
      </c>
      <c r="C114" s="109" t="s">
        <v>159</v>
      </c>
      <c r="D114" s="110" t="s">
        <v>198</v>
      </c>
      <c r="E114" s="12" t="s">
        <v>26</v>
      </c>
      <c r="F114" s="48"/>
      <c r="G114" s="48"/>
      <c r="H114" s="48"/>
      <c r="I114" s="48"/>
      <c r="J114" s="20">
        <v>5</v>
      </c>
      <c r="K114" s="48"/>
      <c r="L114" s="48"/>
      <c r="M114" s="20">
        <v>6</v>
      </c>
      <c r="N114" s="48"/>
      <c r="O114" s="20">
        <v>5</v>
      </c>
      <c r="P114" s="48"/>
      <c r="Q114" s="20">
        <v>5</v>
      </c>
      <c r="R114" s="112"/>
      <c r="S114" s="23">
        <f t="shared" si="46"/>
        <v>21</v>
      </c>
      <c r="T114" s="114">
        <f>(S115*100%)/S114</f>
        <v>0</v>
      </c>
      <c r="U114" s="118"/>
      <c r="V114" s="4"/>
    </row>
    <row r="115" spans="2:22" ht="39.950000000000003" customHeight="1" x14ac:dyDescent="0.2">
      <c r="B115" s="141"/>
      <c r="C115" s="109"/>
      <c r="D115" s="111"/>
      <c r="E115" s="13" t="s">
        <v>27</v>
      </c>
      <c r="F115" s="48"/>
      <c r="G115" s="48"/>
      <c r="H115" s="48"/>
      <c r="I115" s="48"/>
      <c r="J115" s="20"/>
      <c r="K115" s="48"/>
      <c r="L115" s="48"/>
      <c r="M115" s="20"/>
      <c r="N115" s="48"/>
      <c r="O115" s="20"/>
      <c r="P115" s="48"/>
      <c r="Q115" s="20"/>
      <c r="R115" s="113"/>
      <c r="S115" s="24">
        <f t="shared" si="46"/>
        <v>0</v>
      </c>
      <c r="T115" s="115"/>
      <c r="U115" s="119"/>
    </row>
    <row r="116" spans="2:22" ht="28.5" customHeight="1" x14ac:dyDescent="0.2">
      <c r="B116" s="140" t="s">
        <v>152</v>
      </c>
      <c r="C116" s="109" t="s">
        <v>149</v>
      </c>
      <c r="D116" s="110" t="s">
        <v>197</v>
      </c>
      <c r="E116" s="12" t="s">
        <v>26</v>
      </c>
      <c r="F116" s="48"/>
      <c r="G116" s="48"/>
      <c r="H116" s="20">
        <v>1</v>
      </c>
      <c r="I116" s="48"/>
      <c r="J116" s="48"/>
      <c r="K116" s="48"/>
      <c r="L116" s="48"/>
      <c r="M116" s="48"/>
      <c r="N116" s="48"/>
      <c r="O116" s="48"/>
      <c r="P116" s="48"/>
      <c r="Q116" s="48"/>
      <c r="R116" s="112"/>
      <c r="S116" s="23">
        <f t="shared" si="46"/>
        <v>1</v>
      </c>
      <c r="T116" s="114">
        <f>(S117*100%)/S116</f>
        <v>0</v>
      </c>
      <c r="U116" s="118"/>
      <c r="V116" s="4"/>
    </row>
    <row r="117" spans="2:22" ht="28.5" customHeight="1" x14ac:dyDescent="0.2">
      <c r="B117" s="141"/>
      <c r="C117" s="109"/>
      <c r="D117" s="111"/>
      <c r="E117" s="13" t="s">
        <v>27</v>
      </c>
      <c r="F117" s="48"/>
      <c r="G117" s="48"/>
      <c r="H117" s="46"/>
      <c r="I117" s="48"/>
      <c r="J117" s="48"/>
      <c r="K117" s="48"/>
      <c r="L117" s="48"/>
      <c r="M117" s="48"/>
      <c r="N117" s="48"/>
      <c r="O117" s="48"/>
      <c r="P117" s="48"/>
      <c r="Q117" s="48"/>
      <c r="R117" s="113"/>
      <c r="S117" s="24">
        <f t="shared" si="46"/>
        <v>0</v>
      </c>
      <c r="T117" s="115"/>
      <c r="U117" s="119"/>
    </row>
    <row r="118" spans="2:22" ht="24.75" customHeight="1" x14ac:dyDescent="0.2">
      <c r="B118" s="140" t="s">
        <v>153</v>
      </c>
      <c r="C118" s="109" t="s">
        <v>150</v>
      </c>
      <c r="D118" s="150" t="s">
        <v>157</v>
      </c>
      <c r="E118" s="12" t="s">
        <v>26</v>
      </c>
      <c r="F118" s="48"/>
      <c r="G118" s="48"/>
      <c r="H118" s="48"/>
      <c r="I118" s="20">
        <v>1</v>
      </c>
      <c r="J118" s="48"/>
      <c r="K118" s="48"/>
      <c r="L118" s="20">
        <v>1</v>
      </c>
      <c r="M118" s="48"/>
      <c r="N118" s="48"/>
      <c r="O118" s="20">
        <v>1</v>
      </c>
      <c r="P118" s="48"/>
      <c r="Q118" s="48"/>
      <c r="R118" s="112"/>
      <c r="S118" s="23">
        <f t="shared" si="46"/>
        <v>3</v>
      </c>
      <c r="T118" s="114">
        <f>(S119*100%)/S118</f>
        <v>0</v>
      </c>
      <c r="U118" s="105"/>
      <c r="V118" s="4"/>
    </row>
    <row r="119" spans="2:22" ht="24.75" customHeight="1" x14ac:dyDescent="0.2">
      <c r="B119" s="141"/>
      <c r="C119" s="109"/>
      <c r="D119" s="150"/>
      <c r="E119" s="13" t="s">
        <v>27</v>
      </c>
      <c r="F119" s="48"/>
      <c r="G119" s="48"/>
      <c r="H119" s="48"/>
      <c r="I119" s="20"/>
      <c r="J119" s="48"/>
      <c r="K119" s="48"/>
      <c r="L119" s="20"/>
      <c r="M119" s="48"/>
      <c r="N119" s="48"/>
      <c r="O119" s="20"/>
      <c r="P119" s="48"/>
      <c r="Q119" s="48"/>
      <c r="R119" s="113"/>
      <c r="S119" s="24">
        <f t="shared" si="46"/>
        <v>0</v>
      </c>
      <c r="T119" s="115"/>
      <c r="U119" s="106"/>
    </row>
    <row r="120" spans="2:22" ht="39.950000000000003" customHeight="1" x14ac:dyDescent="0.2">
      <c r="B120" s="140" t="s">
        <v>154</v>
      </c>
      <c r="C120" s="109" t="s">
        <v>208</v>
      </c>
      <c r="D120" s="110" t="s">
        <v>198</v>
      </c>
      <c r="E120" s="12" t="s">
        <v>26</v>
      </c>
      <c r="F120" s="48"/>
      <c r="G120" s="48"/>
      <c r="H120" s="20">
        <v>21</v>
      </c>
      <c r="I120" s="48"/>
      <c r="J120" s="48"/>
      <c r="K120" s="48"/>
      <c r="L120" s="48"/>
      <c r="M120" s="48"/>
      <c r="N120" s="48"/>
      <c r="O120" s="48"/>
      <c r="P120" s="48"/>
      <c r="Q120" s="48"/>
      <c r="R120" s="142"/>
      <c r="S120" s="23">
        <f t="shared" si="46"/>
        <v>21</v>
      </c>
      <c r="T120" s="114">
        <f>(S121*100%)/S120</f>
        <v>0</v>
      </c>
      <c r="U120" s="184"/>
    </row>
    <row r="121" spans="2:22" ht="39.950000000000003" customHeight="1" x14ac:dyDescent="0.2">
      <c r="B121" s="141"/>
      <c r="C121" s="109"/>
      <c r="D121" s="111"/>
      <c r="E121" s="13" t="s">
        <v>27</v>
      </c>
      <c r="F121" s="48"/>
      <c r="G121" s="48"/>
      <c r="H121" s="46"/>
      <c r="I121" s="48"/>
      <c r="J121" s="48"/>
      <c r="K121" s="48"/>
      <c r="L121" s="48"/>
      <c r="M121" s="48"/>
      <c r="N121" s="48"/>
      <c r="O121" s="48"/>
      <c r="P121" s="48"/>
      <c r="Q121" s="48"/>
      <c r="R121" s="181"/>
      <c r="S121" s="24">
        <f t="shared" si="46"/>
        <v>0</v>
      </c>
      <c r="T121" s="115"/>
      <c r="U121" s="119"/>
    </row>
    <row r="122" spans="2:22" ht="29.25" customHeight="1" x14ac:dyDescent="0.2">
      <c r="B122" s="140" t="s">
        <v>155</v>
      </c>
      <c r="C122" s="109" t="s">
        <v>63</v>
      </c>
      <c r="D122" s="110" t="s">
        <v>197</v>
      </c>
      <c r="E122" s="12" t="s">
        <v>26</v>
      </c>
      <c r="F122" s="48"/>
      <c r="G122" s="48"/>
      <c r="H122" s="48"/>
      <c r="I122" s="20">
        <v>1</v>
      </c>
      <c r="J122" s="48"/>
      <c r="K122" s="48"/>
      <c r="L122" s="20">
        <v>1</v>
      </c>
      <c r="M122" s="48"/>
      <c r="N122" s="48"/>
      <c r="O122" s="20">
        <v>1</v>
      </c>
      <c r="P122" s="48"/>
      <c r="Q122" s="59"/>
      <c r="R122" s="182"/>
      <c r="S122" s="60">
        <f t="shared" si="46"/>
        <v>3</v>
      </c>
      <c r="T122" s="114">
        <f>(S123*100%)/S122</f>
        <v>0</v>
      </c>
      <c r="U122" s="178"/>
    </row>
    <row r="123" spans="2:22" ht="29.25" customHeight="1" x14ac:dyDescent="0.2">
      <c r="B123" s="141"/>
      <c r="C123" s="109"/>
      <c r="D123" s="111"/>
      <c r="E123" s="13" t="s">
        <v>27</v>
      </c>
      <c r="F123" s="48"/>
      <c r="G123" s="48"/>
      <c r="H123" s="48"/>
      <c r="I123" s="20"/>
      <c r="J123" s="48"/>
      <c r="K123" s="48"/>
      <c r="L123" s="20"/>
      <c r="M123" s="48"/>
      <c r="N123" s="48"/>
      <c r="O123" s="20"/>
      <c r="P123" s="48"/>
      <c r="Q123" s="59"/>
      <c r="R123" s="183"/>
      <c r="S123" s="61">
        <f t="shared" si="46"/>
        <v>0</v>
      </c>
      <c r="T123" s="115"/>
      <c r="U123" s="119"/>
    </row>
    <row r="124" spans="2:22" ht="27.75" customHeight="1" x14ac:dyDescent="0.2">
      <c r="B124" s="140" t="s">
        <v>160</v>
      </c>
      <c r="C124" s="109" t="s">
        <v>161</v>
      </c>
      <c r="D124" s="110" t="s">
        <v>197</v>
      </c>
      <c r="E124" s="12" t="s">
        <v>26</v>
      </c>
      <c r="F124" s="48"/>
      <c r="G124" s="48"/>
      <c r="H124" s="48"/>
      <c r="I124" s="48"/>
      <c r="J124" s="20">
        <v>1</v>
      </c>
      <c r="K124" s="48"/>
      <c r="L124" s="48"/>
      <c r="M124" s="48"/>
      <c r="N124" s="48"/>
      <c r="O124" s="20">
        <v>21</v>
      </c>
      <c r="P124" s="48"/>
      <c r="Q124" s="48"/>
      <c r="R124" s="185"/>
      <c r="S124" s="23">
        <f t="shared" si="46"/>
        <v>22</v>
      </c>
      <c r="T124" s="114">
        <f>(S125*100%)/S124</f>
        <v>0</v>
      </c>
      <c r="U124" s="105"/>
    </row>
    <row r="125" spans="2:22" ht="27.75" customHeight="1" x14ac:dyDescent="0.2">
      <c r="B125" s="141"/>
      <c r="C125" s="109"/>
      <c r="D125" s="111"/>
      <c r="E125" s="13" t="s">
        <v>27</v>
      </c>
      <c r="F125" s="48"/>
      <c r="G125" s="48"/>
      <c r="H125" s="48"/>
      <c r="I125" s="48"/>
      <c r="J125" s="20"/>
      <c r="K125" s="48"/>
      <c r="L125" s="48"/>
      <c r="M125" s="48"/>
      <c r="N125" s="48"/>
      <c r="O125" s="20"/>
      <c r="P125" s="48"/>
      <c r="Q125" s="48"/>
      <c r="R125" s="145"/>
      <c r="S125" s="24">
        <f t="shared" si="46"/>
        <v>0</v>
      </c>
      <c r="T125" s="115"/>
      <c r="U125" s="106"/>
    </row>
    <row r="126" spans="2:22" x14ac:dyDescent="0.2">
      <c r="B126" s="116" t="s">
        <v>34</v>
      </c>
      <c r="C126" s="117"/>
      <c r="D126" s="117"/>
      <c r="E126" s="117"/>
      <c r="F126" s="25"/>
      <c r="G126" s="25"/>
      <c r="H126" s="25">
        <f>SUM(H112+H114+H116+H118+H120+H122+H124)</f>
        <v>27</v>
      </c>
      <c r="I126" s="25">
        <f t="shared" ref="I126:Q126" si="47">SUM(I112+I114+I116+I118+I120+I122+I124)</f>
        <v>2</v>
      </c>
      <c r="J126" s="25">
        <f t="shared" si="47"/>
        <v>6</v>
      </c>
      <c r="K126" s="25">
        <f t="shared" si="47"/>
        <v>6</v>
      </c>
      <c r="L126" s="25">
        <f t="shared" si="47"/>
        <v>2</v>
      </c>
      <c r="M126" s="25">
        <f t="shared" si="47"/>
        <v>6</v>
      </c>
      <c r="N126" s="25">
        <f t="shared" si="47"/>
        <v>5</v>
      </c>
      <c r="O126" s="25">
        <f t="shared" si="47"/>
        <v>28</v>
      </c>
      <c r="P126" s="25">
        <f t="shared" si="47"/>
        <v>5</v>
      </c>
      <c r="Q126" s="25">
        <f t="shared" si="47"/>
        <v>5</v>
      </c>
      <c r="R126" s="120"/>
      <c r="S126" s="121"/>
      <c r="T126" s="121"/>
      <c r="U126" s="122"/>
    </row>
    <row r="127" spans="2:22" x14ac:dyDescent="0.2">
      <c r="B127" s="116" t="s">
        <v>172</v>
      </c>
      <c r="C127" s="117"/>
      <c r="D127" s="117"/>
      <c r="E127" s="117"/>
      <c r="F127" s="25"/>
      <c r="G127" s="25"/>
      <c r="H127" s="25">
        <f>SUM(H113+H115+H117+H119+H121+H123+H125)</f>
        <v>0</v>
      </c>
      <c r="I127" s="25">
        <f t="shared" ref="I127:Q127" si="48">SUM(I113+I115+I117+I119+I121+I123+I125)</f>
        <v>0</v>
      </c>
      <c r="J127" s="25">
        <f t="shared" si="48"/>
        <v>0</v>
      </c>
      <c r="K127" s="25">
        <f t="shared" si="48"/>
        <v>0</v>
      </c>
      <c r="L127" s="25">
        <f t="shared" si="48"/>
        <v>0</v>
      </c>
      <c r="M127" s="25">
        <f t="shared" si="48"/>
        <v>0</v>
      </c>
      <c r="N127" s="25">
        <f t="shared" si="48"/>
        <v>0</v>
      </c>
      <c r="O127" s="25">
        <f t="shared" si="48"/>
        <v>0</v>
      </c>
      <c r="P127" s="25">
        <f t="shared" si="48"/>
        <v>0</v>
      </c>
      <c r="Q127" s="25">
        <f t="shared" si="48"/>
        <v>0</v>
      </c>
      <c r="R127" s="123"/>
      <c r="S127" s="124"/>
      <c r="T127" s="124"/>
      <c r="U127" s="125"/>
    </row>
    <row r="128" spans="2:22" x14ac:dyDescent="0.2">
      <c r="B128" s="133" t="s">
        <v>35</v>
      </c>
      <c r="C128" s="134"/>
      <c r="D128" s="134"/>
      <c r="E128" s="134"/>
      <c r="F128" s="27"/>
      <c r="G128" s="27"/>
      <c r="H128" s="27">
        <f>(H127*100%)/H126</f>
        <v>0</v>
      </c>
      <c r="I128" s="27">
        <f t="shared" ref="I128:L128" si="49">(I127*100%)/I126</f>
        <v>0</v>
      </c>
      <c r="J128" s="27">
        <f t="shared" si="49"/>
        <v>0</v>
      </c>
      <c r="K128" s="27">
        <f t="shared" si="49"/>
        <v>0</v>
      </c>
      <c r="L128" s="27">
        <f t="shared" si="49"/>
        <v>0</v>
      </c>
      <c r="M128" s="27">
        <f t="shared" ref="M128" si="50">(M127*100%)/M126</f>
        <v>0</v>
      </c>
      <c r="N128" s="27">
        <f t="shared" ref="N128" si="51">(N127*100%)/N126</f>
        <v>0</v>
      </c>
      <c r="O128" s="27">
        <f t="shared" ref="O128" si="52">(O127*100%)/O126</f>
        <v>0</v>
      </c>
      <c r="P128" s="27">
        <f t="shared" ref="P128" si="53">(P127*100%)/P126</f>
        <v>0</v>
      </c>
      <c r="Q128" s="27">
        <f t="shared" ref="Q128" si="54">(Q127*100%)/Q126</f>
        <v>0</v>
      </c>
      <c r="R128" s="123"/>
      <c r="S128" s="124"/>
      <c r="T128" s="124"/>
      <c r="U128" s="125"/>
    </row>
    <row r="129" spans="2:21" x14ac:dyDescent="0.2">
      <c r="B129" s="135" t="s">
        <v>57</v>
      </c>
      <c r="C129" s="136"/>
      <c r="D129" s="136"/>
      <c r="E129" s="136"/>
      <c r="F129" s="137">
        <f>SUM(F126:Q126)</f>
        <v>92</v>
      </c>
      <c r="G129" s="138"/>
      <c r="H129" s="138"/>
      <c r="I129" s="138"/>
      <c r="J129" s="138"/>
      <c r="K129" s="138"/>
      <c r="L129" s="138"/>
      <c r="M129" s="138"/>
      <c r="N129" s="138"/>
      <c r="O129" s="138"/>
      <c r="P129" s="138"/>
      <c r="Q129" s="139"/>
      <c r="R129" s="126"/>
      <c r="S129" s="127"/>
      <c r="T129" s="127"/>
      <c r="U129" s="128"/>
    </row>
    <row r="130" spans="2:21" ht="15.75" customHeight="1" x14ac:dyDescent="0.2">
      <c r="B130" s="107" t="s">
        <v>156</v>
      </c>
      <c r="C130" s="108"/>
      <c r="D130" s="108"/>
      <c r="E130" s="108"/>
      <c r="F130" s="108"/>
      <c r="G130" s="108"/>
      <c r="H130" s="108"/>
      <c r="I130" s="108"/>
      <c r="J130" s="108"/>
      <c r="K130" s="108"/>
      <c r="L130" s="108"/>
      <c r="M130" s="108"/>
      <c r="N130" s="108"/>
      <c r="O130" s="108"/>
      <c r="P130" s="108"/>
      <c r="Q130" s="108"/>
      <c r="R130" s="108"/>
      <c r="S130" s="108"/>
      <c r="T130" s="108"/>
      <c r="U130" s="63"/>
    </row>
    <row r="131" spans="2:21" ht="27.75" customHeight="1" x14ac:dyDescent="0.2">
      <c r="B131" s="140" t="s">
        <v>158</v>
      </c>
      <c r="C131" s="109" t="s">
        <v>162</v>
      </c>
      <c r="D131" s="150" t="s">
        <v>157</v>
      </c>
      <c r="E131" s="12" t="s">
        <v>26</v>
      </c>
      <c r="F131" s="48"/>
      <c r="G131" s="48"/>
      <c r="H131" s="20">
        <v>1</v>
      </c>
      <c r="I131" s="48"/>
      <c r="J131" s="48"/>
      <c r="K131" s="20">
        <v>1</v>
      </c>
      <c r="L131" s="48"/>
      <c r="M131" s="48"/>
      <c r="N131" s="20">
        <v>1</v>
      </c>
      <c r="O131" s="48"/>
      <c r="P131" s="48"/>
      <c r="Q131" s="20">
        <v>1</v>
      </c>
      <c r="R131" s="142"/>
      <c r="S131" s="23">
        <f>SUM(F131:Q131)</f>
        <v>4</v>
      </c>
      <c r="T131" s="114">
        <f>(S132*100%)/S131</f>
        <v>0</v>
      </c>
      <c r="U131" s="118"/>
    </row>
    <row r="132" spans="2:21" ht="27.75" customHeight="1" x14ac:dyDescent="0.2">
      <c r="B132" s="141"/>
      <c r="C132" s="109"/>
      <c r="D132" s="150"/>
      <c r="E132" s="13" t="s">
        <v>27</v>
      </c>
      <c r="F132" s="48"/>
      <c r="G132" s="48"/>
      <c r="H132" s="46"/>
      <c r="I132" s="73"/>
      <c r="J132" s="73"/>
      <c r="K132" s="46"/>
      <c r="L132" s="73"/>
      <c r="M132" s="73"/>
      <c r="N132" s="46"/>
      <c r="O132" s="73"/>
      <c r="P132" s="73"/>
      <c r="Q132" s="46"/>
      <c r="R132" s="145"/>
      <c r="S132" s="24">
        <f>SUM(F132:Q132)</f>
        <v>0</v>
      </c>
      <c r="T132" s="115"/>
      <c r="U132" s="119"/>
    </row>
    <row r="133" spans="2:21" ht="45.75" customHeight="1" x14ac:dyDescent="0.2">
      <c r="B133" s="140" t="s">
        <v>60</v>
      </c>
      <c r="C133" s="109" t="s">
        <v>176</v>
      </c>
      <c r="D133" s="150" t="s">
        <v>203</v>
      </c>
      <c r="E133" s="12" t="s">
        <v>26</v>
      </c>
      <c r="F133" s="48"/>
      <c r="G133" s="48"/>
      <c r="H133" s="20">
        <v>1</v>
      </c>
      <c r="I133" s="48"/>
      <c r="J133" s="48"/>
      <c r="K133" s="48"/>
      <c r="L133" s="48"/>
      <c r="M133" s="48"/>
      <c r="N133" s="20">
        <v>1</v>
      </c>
      <c r="O133" s="48"/>
      <c r="P133" s="48"/>
      <c r="Q133" s="48"/>
      <c r="R133" s="142"/>
      <c r="S133" s="23">
        <f>SUM(F133:Q133)</f>
        <v>2</v>
      </c>
      <c r="T133" s="114">
        <f>(S134*100%)/S133</f>
        <v>0</v>
      </c>
      <c r="U133" s="118"/>
    </row>
    <row r="134" spans="2:21" ht="45.75" customHeight="1" x14ac:dyDescent="0.2">
      <c r="B134" s="141"/>
      <c r="C134" s="109"/>
      <c r="D134" s="150"/>
      <c r="E134" s="13" t="s">
        <v>27</v>
      </c>
      <c r="F134" s="48"/>
      <c r="G134" s="48"/>
      <c r="H134" s="46"/>
      <c r="I134" s="73"/>
      <c r="J134" s="73"/>
      <c r="K134" s="73"/>
      <c r="L134" s="73"/>
      <c r="M134" s="73"/>
      <c r="N134" s="46"/>
      <c r="O134" s="73"/>
      <c r="P134" s="73"/>
      <c r="Q134" s="73"/>
      <c r="R134" s="145"/>
      <c r="S134" s="24">
        <f>SUM(F134:Q134)</f>
        <v>0</v>
      </c>
      <c r="T134" s="115"/>
      <c r="U134" s="119"/>
    </row>
    <row r="135" spans="2:21" ht="27.75" customHeight="1" x14ac:dyDescent="0.2">
      <c r="B135" s="140" t="s">
        <v>61</v>
      </c>
      <c r="C135" s="109" t="s">
        <v>177</v>
      </c>
      <c r="D135" s="150" t="s">
        <v>157</v>
      </c>
      <c r="E135" s="12" t="s">
        <v>26</v>
      </c>
      <c r="F135" s="48"/>
      <c r="G135" s="20">
        <v>1</v>
      </c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142"/>
      <c r="S135" s="23">
        <f t="shared" ref="S135:S137" si="55">SUM(F135:Q135)</f>
        <v>1</v>
      </c>
      <c r="T135" s="114">
        <f>(S136*100%)/S135</f>
        <v>0</v>
      </c>
      <c r="U135" s="118"/>
    </row>
    <row r="136" spans="2:21" ht="27.75" customHeight="1" x14ac:dyDescent="0.2">
      <c r="B136" s="141"/>
      <c r="C136" s="109"/>
      <c r="D136" s="150"/>
      <c r="E136" s="13" t="s">
        <v>27</v>
      </c>
      <c r="F136" s="48"/>
      <c r="G136" s="46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145"/>
      <c r="S136" s="24">
        <f>SUM(F136:Q136)</f>
        <v>0</v>
      </c>
      <c r="T136" s="115"/>
      <c r="U136" s="119"/>
    </row>
    <row r="137" spans="2:21" ht="27.75" customHeight="1" x14ac:dyDescent="0.2">
      <c r="B137" s="140" t="s">
        <v>62</v>
      </c>
      <c r="C137" s="109" t="s">
        <v>163</v>
      </c>
      <c r="D137" s="110" t="s">
        <v>197</v>
      </c>
      <c r="E137" s="12" t="s">
        <v>26</v>
      </c>
      <c r="F137" s="48"/>
      <c r="G137" s="48"/>
      <c r="H137" s="48"/>
      <c r="I137" s="48"/>
      <c r="J137" s="48"/>
      <c r="K137" s="48"/>
      <c r="L137" s="48"/>
      <c r="M137" s="48"/>
      <c r="N137" s="20">
        <v>1</v>
      </c>
      <c r="O137" s="48"/>
      <c r="P137" s="48"/>
      <c r="Q137" s="48"/>
      <c r="R137" s="142"/>
      <c r="S137" s="23">
        <f t="shared" si="55"/>
        <v>1</v>
      </c>
      <c r="T137" s="114">
        <f>(S138*100%)/S137</f>
        <v>0</v>
      </c>
      <c r="U137" s="118"/>
    </row>
    <row r="138" spans="2:21" ht="27.75" customHeight="1" x14ac:dyDescent="0.2">
      <c r="B138" s="141"/>
      <c r="C138" s="109"/>
      <c r="D138" s="111"/>
      <c r="E138" s="13" t="s">
        <v>27</v>
      </c>
      <c r="F138" s="48"/>
      <c r="G138" s="48"/>
      <c r="H138" s="48"/>
      <c r="I138" s="48"/>
      <c r="J138" s="48"/>
      <c r="K138" s="48"/>
      <c r="L138" s="48"/>
      <c r="M138" s="48"/>
      <c r="N138" s="46"/>
      <c r="O138" s="48"/>
      <c r="P138" s="48"/>
      <c r="Q138" s="48"/>
      <c r="R138" s="145"/>
      <c r="S138" s="24">
        <f>SUM(F138:Q138)</f>
        <v>0</v>
      </c>
      <c r="T138" s="115"/>
      <c r="U138" s="119"/>
    </row>
    <row r="139" spans="2:21" x14ac:dyDescent="0.2">
      <c r="B139" s="116" t="s">
        <v>34</v>
      </c>
      <c r="C139" s="117"/>
      <c r="D139" s="117"/>
      <c r="E139" s="117"/>
      <c r="F139" s="25"/>
      <c r="G139" s="25">
        <f>SUM(G131+G133+G135+G137)</f>
        <v>1</v>
      </c>
      <c r="H139" s="25">
        <f t="shared" ref="H139:Q139" si="56">SUM(H131+H133+H135+H137)</f>
        <v>2</v>
      </c>
      <c r="I139" s="25"/>
      <c r="J139" s="25"/>
      <c r="K139" s="25">
        <f t="shared" si="56"/>
        <v>1</v>
      </c>
      <c r="L139" s="25"/>
      <c r="M139" s="25"/>
      <c r="N139" s="25">
        <f t="shared" si="56"/>
        <v>3</v>
      </c>
      <c r="O139" s="25"/>
      <c r="P139" s="25"/>
      <c r="Q139" s="25">
        <f t="shared" si="56"/>
        <v>1</v>
      </c>
      <c r="R139" s="120"/>
      <c r="S139" s="121"/>
      <c r="T139" s="121"/>
      <c r="U139" s="122"/>
    </row>
    <row r="140" spans="2:21" x14ac:dyDescent="0.2">
      <c r="B140" s="116" t="s">
        <v>172</v>
      </c>
      <c r="C140" s="117"/>
      <c r="D140" s="117"/>
      <c r="E140" s="117"/>
      <c r="F140" s="25"/>
      <c r="G140" s="25">
        <f>SUM(G132+G134+G136+G138)</f>
        <v>0</v>
      </c>
      <c r="H140" s="25">
        <f t="shared" ref="H140:Q140" si="57">SUM(H132+H134+H136+H138)</f>
        <v>0</v>
      </c>
      <c r="I140" s="25"/>
      <c r="J140" s="25"/>
      <c r="K140" s="25">
        <f t="shared" si="57"/>
        <v>0</v>
      </c>
      <c r="L140" s="25"/>
      <c r="M140" s="25"/>
      <c r="N140" s="25">
        <f t="shared" si="57"/>
        <v>0</v>
      </c>
      <c r="O140" s="25"/>
      <c r="P140" s="25"/>
      <c r="Q140" s="25">
        <f t="shared" si="57"/>
        <v>0</v>
      </c>
      <c r="R140" s="123"/>
      <c r="S140" s="124"/>
      <c r="T140" s="124"/>
      <c r="U140" s="125"/>
    </row>
    <row r="141" spans="2:21" x14ac:dyDescent="0.2">
      <c r="B141" s="133" t="s">
        <v>35</v>
      </c>
      <c r="C141" s="134"/>
      <c r="D141" s="134"/>
      <c r="E141" s="134"/>
      <c r="F141" s="27"/>
      <c r="G141" s="27">
        <f t="shared" ref="G141:Q141" si="58">(G140*100%)/G139</f>
        <v>0</v>
      </c>
      <c r="H141" s="27">
        <f t="shared" si="58"/>
        <v>0</v>
      </c>
      <c r="I141" s="27"/>
      <c r="J141" s="27"/>
      <c r="K141" s="27">
        <f t="shared" si="58"/>
        <v>0</v>
      </c>
      <c r="L141" s="27"/>
      <c r="M141" s="27"/>
      <c r="N141" s="27">
        <f t="shared" si="58"/>
        <v>0</v>
      </c>
      <c r="O141" s="27"/>
      <c r="P141" s="27"/>
      <c r="Q141" s="27">
        <f t="shared" si="58"/>
        <v>0</v>
      </c>
      <c r="R141" s="123"/>
      <c r="S141" s="124"/>
      <c r="T141" s="124"/>
      <c r="U141" s="125"/>
    </row>
    <row r="142" spans="2:21" x14ac:dyDescent="0.2">
      <c r="B142" s="135" t="s">
        <v>57</v>
      </c>
      <c r="C142" s="136"/>
      <c r="D142" s="136"/>
      <c r="E142" s="136"/>
      <c r="F142" s="137">
        <f>SUM(F139:Q139)</f>
        <v>8</v>
      </c>
      <c r="G142" s="138"/>
      <c r="H142" s="138"/>
      <c r="I142" s="138"/>
      <c r="J142" s="138"/>
      <c r="K142" s="138"/>
      <c r="L142" s="138"/>
      <c r="M142" s="138"/>
      <c r="N142" s="138"/>
      <c r="O142" s="138"/>
      <c r="P142" s="138"/>
      <c r="Q142" s="139"/>
      <c r="R142" s="126"/>
      <c r="S142" s="127"/>
      <c r="T142" s="127"/>
      <c r="U142" s="128"/>
    </row>
    <row r="143" spans="2:21" ht="15.75" customHeight="1" x14ac:dyDescent="0.2">
      <c r="B143" s="107" t="s">
        <v>164</v>
      </c>
      <c r="C143" s="108"/>
      <c r="D143" s="108"/>
      <c r="E143" s="108"/>
      <c r="F143" s="108"/>
      <c r="G143" s="108"/>
      <c r="H143" s="108"/>
      <c r="I143" s="108"/>
      <c r="J143" s="108"/>
      <c r="K143" s="108"/>
      <c r="L143" s="108"/>
      <c r="M143" s="108"/>
      <c r="N143" s="108"/>
      <c r="O143" s="108"/>
      <c r="P143" s="108"/>
      <c r="Q143" s="108"/>
      <c r="R143" s="108"/>
      <c r="S143" s="108"/>
      <c r="T143" s="108"/>
      <c r="U143" s="63"/>
    </row>
    <row r="144" spans="2:21" ht="23.25" customHeight="1" x14ac:dyDescent="0.2">
      <c r="B144" s="140" t="s">
        <v>64</v>
      </c>
      <c r="C144" s="109" t="s">
        <v>165</v>
      </c>
      <c r="D144" s="150" t="s">
        <v>157</v>
      </c>
      <c r="E144" s="12" t="s">
        <v>26</v>
      </c>
      <c r="F144" s="48"/>
      <c r="G144" s="48"/>
      <c r="H144" s="20">
        <v>1</v>
      </c>
      <c r="I144" s="20">
        <v>1</v>
      </c>
      <c r="J144" s="20">
        <v>1</v>
      </c>
      <c r="K144" s="20">
        <v>1</v>
      </c>
      <c r="L144" s="20">
        <v>1</v>
      </c>
      <c r="M144" s="20">
        <v>1</v>
      </c>
      <c r="N144" s="20">
        <v>1</v>
      </c>
      <c r="O144" s="20">
        <v>1</v>
      </c>
      <c r="P144" s="20">
        <v>1</v>
      </c>
      <c r="Q144" s="20">
        <v>1</v>
      </c>
      <c r="R144" s="142"/>
      <c r="S144" s="23">
        <f t="shared" ref="S144:S151" si="59">SUM(F144:Q144)</f>
        <v>10</v>
      </c>
      <c r="T144" s="114">
        <f>(S145*100%)/S144</f>
        <v>0</v>
      </c>
      <c r="U144" s="118"/>
    </row>
    <row r="145" spans="2:21" ht="23.25" customHeight="1" x14ac:dyDescent="0.2">
      <c r="B145" s="141"/>
      <c r="C145" s="109"/>
      <c r="D145" s="150"/>
      <c r="E145" s="13" t="s">
        <v>27</v>
      </c>
      <c r="F145" s="48"/>
      <c r="G145" s="48"/>
      <c r="H145" s="20"/>
      <c r="I145" s="46"/>
      <c r="J145" s="20"/>
      <c r="K145" s="46"/>
      <c r="L145" s="20"/>
      <c r="M145" s="46"/>
      <c r="N145" s="20"/>
      <c r="O145" s="46"/>
      <c r="P145" s="20"/>
      <c r="Q145" s="46"/>
      <c r="R145" s="145"/>
      <c r="S145" s="24">
        <f t="shared" si="59"/>
        <v>0</v>
      </c>
      <c r="T145" s="115"/>
      <c r="U145" s="119"/>
    </row>
    <row r="146" spans="2:21" ht="24.75" customHeight="1" x14ac:dyDescent="0.2">
      <c r="B146" s="140" t="s">
        <v>65</v>
      </c>
      <c r="C146" s="109" t="s">
        <v>166</v>
      </c>
      <c r="D146" s="110" t="s">
        <v>202</v>
      </c>
      <c r="E146" s="12" t="s">
        <v>26</v>
      </c>
      <c r="F146" s="48"/>
      <c r="G146" s="48"/>
      <c r="H146" s="20">
        <v>1</v>
      </c>
      <c r="I146" s="48"/>
      <c r="J146" s="20">
        <v>1</v>
      </c>
      <c r="K146" s="48"/>
      <c r="L146" s="20">
        <v>1</v>
      </c>
      <c r="M146" s="48"/>
      <c r="N146" s="48"/>
      <c r="O146" s="48"/>
      <c r="P146" s="48"/>
      <c r="Q146" s="48"/>
      <c r="R146" s="142"/>
      <c r="S146" s="23">
        <f t="shared" si="59"/>
        <v>3</v>
      </c>
      <c r="T146" s="114">
        <f>(S147*100%)/S146</f>
        <v>0</v>
      </c>
      <c r="U146" s="118"/>
    </row>
    <row r="147" spans="2:21" ht="24.75" customHeight="1" x14ac:dyDescent="0.2">
      <c r="B147" s="141"/>
      <c r="C147" s="109"/>
      <c r="D147" s="111"/>
      <c r="E147" s="13" t="s">
        <v>27</v>
      </c>
      <c r="F147" s="48"/>
      <c r="G147" s="48"/>
      <c r="H147" s="20"/>
      <c r="I147" s="48"/>
      <c r="J147" s="20"/>
      <c r="K147" s="48"/>
      <c r="L147" s="20"/>
      <c r="M147" s="48"/>
      <c r="N147" s="48"/>
      <c r="O147" s="48"/>
      <c r="P147" s="48"/>
      <c r="Q147" s="48"/>
      <c r="R147" s="145"/>
      <c r="S147" s="24">
        <f t="shared" si="59"/>
        <v>0</v>
      </c>
      <c r="T147" s="115"/>
      <c r="U147" s="119"/>
    </row>
    <row r="148" spans="2:21" ht="33.75" customHeight="1" x14ac:dyDescent="0.2">
      <c r="B148" s="140" t="s">
        <v>66</v>
      </c>
      <c r="C148" s="109" t="s">
        <v>167</v>
      </c>
      <c r="D148" s="110" t="s">
        <v>202</v>
      </c>
      <c r="E148" s="12" t="s">
        <v>26</v>
      </c>
      <c r="F148" s="48"/>
      <c r="G148" s="20">
        <v>1</v>
      </c>
      <c r="H148" s="20">
        <v>1</v>
      </c>
      <c r="I148" s="20">
        <v>1</v>
      </c>
      <c r="J148" s="20">
        <v>1</v>
      </c>
      <c r="K148" s="20">
        <v>1</v>
      </c>
      <c r="L148" s="20">
        <v>1</v>
      </c>
      <c r="M148" s="20">
        <v>1</v>
      </c>
      <c r="N148" s="20">
        <v>1</v>
      </c>
      <c r="O148" s="20">
        <v>1</v>
      </c>
      <c r="P148" s="20">
        <v>1</v>
      </c>
      <c r="Q148" s="20">
        <v>1</v>
      </c>
      <c r="R148" s="142"/>
      <c r="S148" s="23">
        <f t="shared" si="59"/>
        <v>11</v>
      </c>
      <c r="T148" s="114">
        <f>(S149*100%)/S148</f>
        <v>0</v>
      </c>
      <c r="U148" s="118"/>
    </row>
    <row r="149" spans="2:21" ht="33.75" customHeight="1" x14ac:dyDescent="0.2">
      <c r="B149" s="141"/>
      <c r="C149" s="109"/>
      <c r="D149" s="111"/>
      <c r="E149" s="13" t="s">
        <v>27</v>
      </c>
      <c r="F149" s="48"/>
      <c r="G149" s="46"/>
      <c r="H149" s="20"/>
      <c r="I149" s="46"/>
      <c r="J149" s="20"/>
      <c r="K149" s="46"/>
      <c r="L149" s="20"/>
      <c r="M149" s="46"/>
      <c r="N149" s="20"/>
      <c r="O149" s="46"/>
      <c r="P149" s="20"/>
      <c r="Q149" s="46"/>
      <c r="R149" s="145"/>
      <c r="S149" s="24">
        <f t="shared" si="59"/>
        <v>0</v>
      </c>
      <c r="T149" s="115"/>
      <c r="U149" s="119"/>
    </row>
    <row r="150" spans="2:21" ht="37.5" customHeight="1" x14ac:dyDescent="0.2">
      <c r="B150" s="140" t="s">
        <v>169</v>
      </c>
      <c r="C150" s="109" t="s">
        <v>168</v>
      </c>
      <c r="D150" s="110" t="s">
        <v>202</v>
      </c>
      <c r="E150" s="12" t="s">
        <v>26</v>
      </c>
      <c r="F150" s="48"/>
      <c r="G150" s="48"/>
      <c r="H150" s="48"/>
      <c r="I150" s="20">
        <v>1</v>
      </c>
      <c r="J150" s="48"/>
      <c r="K150" s="48"/>
      <c r="L150" s="48"/>
      <c r="M150" s="48"/>
      <c r="N150" s="48"/>
      <c r="O150" s="48"/>
      <c r="P150" s="48"/>
      <c r="Q150" s="48"/>
      <c r="R150" s="142"/>
      <c r="S150" s="23">
        <f t="shared" si="59"/>
        <v>1</v>
      </c>
      <c r="T150" s="114">
        <f>(S151*100%)/S150</f>
        <v>0</v>
      </c>
      <c r="U150" s="118"/>
    </row>
    <row r="151" spans="2:21" ht="37.5" customHeight="1" x14ac:dyDescent="0.2">
      <c r="B151" s="141"/>
      <c r="C151" s="109"/>
      <c r="D151" s="111"/>
      <c r="E151" s="13" t="s">
        <v>27</v>
      </c>
      <c r="F151" s="48"/>
      <c r="G151" s="73"/>
      <c r="H151" s="48"/>
      <c r="I151" s="46"/>
      <c r="J151" s="48"/>
      <c r="K151" s="73"/>
      <c r="L151" s="48"/>
      <c r="M151" s="73"/>
      <c r="N151" s="48"/>
      <c r="O151" s="73"/>
      <c r="P151" s="48"/>
      <c r="Q151" s="73"/>
      <c r="R151" s="145"/>
      <c r="S151" s="24">
        <f t="shared" si="59"/>
        <v>0</v>
      </c>
      <c r="T151" s="115"/>
      <c r="U151" s="119"/>
    </row>
    <row r="152" spans="2:21" x14ac:dyDescent="0.2">
      <c r="B152" s="116" t="s">
        <v>34</v>
      </c>
      <c r="C152" s="117"/>
      <c r="D152" s="117"/>
      <c r="E152" s="117"/>
      <c r="F152" s="25"/>
      <c r="G152" s="25">
        <f>SUM(G144+G146+G148+G150)</f>
        <v>1</v>
      </c>
      <c r="H152" s="25">
        <f t="shared" ref="H152:Q152" si="60">SUM(H144+H146+H148+H150)</f>
        <v>3</v>
      </c>
      <c r="I152" s="25">
        <f t="shared" si="60"/>
        <v>3</v>
      </c>
      <c r="J152" s="25">
        <f t="shared" si="60"/>
        <v>3</v>
      </c>
      <c r="K152" s="25">
        <f t="shared" si="60"/>
        <v>2</v>
      </c>
      <c r="L152" s="25">
        <f t="shared" si="60"/>
        <v>3</v>
      </c>
      <c r="M152" s="25">
        <f t="shared" si="60"/>
        <v>2</v>
      </c>
      <c r="N152" s="25">
        <f t="shared" si="60"/>
        <v>2</v>
      </c>
      <c r="O152" s="25">
        <f t="shared" si="60"/>
        <v>2</v>
      </c>
      <c r="P152" s="25">
        <f t="shared" si="60"/>
        <v>2</v>
      </c>
      <c r="Q152" s="25">
        <f t="shared" si="60"/>
        <v>2</v>
      </c>
      <c r="R152" s="120"/>
      <c r="S152" s="121"/>
      <c r="T152" s="121"/>
      <c r="U152" s="122"/>
    </row>
    <row r="153" spans="2:21" x14ac:dyDescent="0.2">
      <c r="B153" s="116" t="s">
        <v>172</v>
      </c>
      <c r="C153" s="117"/>
      <c r="D153" s="117"/>
      <c r="E153" s="117"/>
      <c r="F153" s="25"/>
      <c r="G153" s="25">
        <f>SUM(G145+G147+G149+G151)</f>
        <v>0</v>
      </c>
      <c r="H153" s="25">
        <f t="shared" ref="H153:Q153" si="61">SUM(H145+H147+H149+H151)</f>
        <v>0</v>
      </c>
      <c r="I153" s="25">
        <f t="shared" si="61"/>
        <v>0</v>
      </c>
      <c r="J153" s="25">
        <f t="shared" si="61"/>
        <v>0</v>
      </c>
      <c r="K153" s="25">
        <f t="shared" si="61"/>
        <v>0</v>
      </c>
      <c r="L153" s="25">
        <f t="shared" si="61"/>
        <v>0</v>
      </c>
      <c r="M153" s="25">
        <f t="shared" si="61"/>
        <v>0</v>
      </c>
      <c r="N153" s="25">
        <f t="shared" si="61"/>
        <v>0</v>
      </c>
      <c r="O153" s="25">
        <f t="shared" si="61"/>
        <v>0</v>
      </c>
      <c r="P153" s="25">
        <f t="shared" si="61"/>
        <v>0</v>
      </c>
      <c r="Q153" s="25">
        <f t="shared" si="61"/>
        <v>0</v>
      </c>
      <c r="R153" s="123"/>
      <c r="S153" s="124"/>
      <c r="T153" s="124"/>
      <c r="U153" s="125"/>
    </row>
    <row r="154" spans="2:21" x14ac:dyDescent="0.2">
      <c r="B154" s="133" t="s">
        <v>35</v>
      </c>
      <c r="C154" s="134"/>
      <c r="D154" s="134"/>
      <c r="E154" s="134"/>
      <c r="F154" s="27"/>
      <c r="G154" s="27">
        <f>(G153*100%)/G152</f>
        <v>0</v>
      </c>
      <c r="H154" s="27">
        <f t="shared" ref="H154:Q154" si="62">(H153*100%)/H152</f>
        <v>0</v>
      </c>
      <c r="I154" s="27">
        <f t="shared" si="62"/>
        <v>0</v>
      </c>
      <c r="J154" s="27">
        <f t="shared" si="62"/>
        <v>0</v>
      </c>
      <c r="K154" s="27">
        <f t="shared" si="62"/>
        <v>0</v>
      </c>
      <c r="L154" s="27">
        <f t="shared" si="62"/>
        <v>0</v>
      </c>
      <c r="M154" s="27">
        <f t="shared" si="62"/>
        <v>0</v>
      </c>
      <c r="N154" s="27">
        <f t="shared" si="62"/>
        <v>0</v>
      </c>
      <c r="O154" s="27">
        <f t="shared" si="62"/>
        <v>0</v>
      </c>
      <c r="P154" s="27">
        <f t="shared" si="62"/>
        <v>0</v>
      </c>
      <c r="Q154" s="27">
        <f t="shared" si="62"/>
        <v>0</v>
      </c>
      <c r="R154" s="123"/>
      <c r="S154" s="124"/>
      <c r="T154" s="124"/>
      <c r="U154" s="125"/>
    </row>
    <row r="155" spans="2:21" x14ac:dyDescent="0.2">
      <c r="B155" s="135" t="s">
        <v>57</v>
      </c>
      <c r="C155" s="136"/>
      <c r="D155" s="136"/>
      <c r="E155" s="136"/>
      <c r="F155" s="137">
        <f>SUM(F152:Q152)</f>
        <v>25</v>
      </c>
      <c r="G155" s="138"/>
      <c r="H155" s="138"/>
      <c r="I155" s="138"/>
      <c r="J155" s="138"/>
      <c r="K155" s="138"/>
      <c r="L155" s="138"/>
      <c r="M155" s="138"/>
      <c r="N155" s="138"/>
      <c r="O155" s="138"/>
      <c r="P155" s="138"/>
      <c r="Q155" s="139"/>
      <c r="R155" s="126"/>
      <c r="S155" s="127"/>
      <c r="T155" s="127"/>
      <c r="U155" s="128"/>
    </row>
    <row r="156" spans="2:21" s="7" customFormat="1" ht="15.75" customHeight="1" x14ac:dyDescent="0.2">
      <c r="B156" s="29"/>
      <c r="C156" s="30"/>
      <c r="D156" s="31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29"/>
      <c r="T156" s="32"/>
      <c r="U156" s="65"/>
    </row>
    <row r="157" spans="2:21" s="4" customFormat="1" x14ac:dyDescent="0.2">
      <c r="B157" s="146" t="s">
        <v>67</v>
      </c>
      <c r="C157" s="147"/>
      <c r="D157" s="147"/>
      <c r="E157" s="147"/>
      <c r="F157" s="148">
        <v>7</v>
      </c>
      <c r="G157" s="148"/>
      <c r="H157" s="148"/>
      <c r="I157" s="148"/>
      <c r="J157" s="148"/>
      <c r="K157" s="148"/>
      <c r="L157" s="148"/>
      <c r="M157" s="148"/>
      <c r="N157" s="148"/>
      <c r="O157" s="148"/>
      <c r="P157" s="148"/>
      <c r="Q157" s="149"/>
      <c r="R157" s="83" t="s">
        <v>68</v>
      </c>
      <c r="S157" s="84">
        <f>SUM(S18+S20+S22+S24+S26+S28+S30+S32+S43+S45+S47+S49+S51+S53+S55+S57+S68+S70+S72+S74+S76+S78+S89+S91+S93+S95+S97+S99+S101+S112+S114+S116+S118+S120+S122+S124+S131+S133+S135+S137+S144+S146+S148+S150)</f>
        <v>1425</v>
      </c>
      <c r="T157" s="85"/>
      <c r="U157" s="86"/>
    </row>
    <row r="158" spans="2:21" s="4" customFormat="1" ht="15.75" customHeight="1" x14ac:dyDescent="0.2">
      <c r="B158" s="193" t="s">
        <v>69</v>
      </c>
      <c r="C158" s="194"/>
      <c r="D158" s="194"/>
      <c r="E158" s="194"/>
      <c r="F158" s="201">
        <v>44</v>
      </c>
      <c r="G158" s="201"/>
      <c r="H158" s="201"/>
      <c r="I158" s="201"/>
      <c r="J158" s="201"/>
      <c r="K158" s="201"/>
      <c r="L158" s="201"/>
      <c r="M158" s="201"/>
      <c r="N158" s="201"/>
      <c r="O158" s="201"/>
      <c r="P158" s="201"/>
      <c r="Q158" s="202"/>
      <c r="R158" s="87" t="s">
        <v>70</v>
      </c>
      <c r="S158" s="88">
        <f>SUM(S19+S21+S23+S25+S27+S29+S31+S33+S44+S46+S48+S50+S52+S54+S56+S58+S69+S71+S73+S75+S77+S79+S90+S92+S94+S96+S98+S100+S102+S113+S115+S117+S119+S121+S123+S125+S132+S134+S136+S138+S145+S147+S149+S151)</f>
        <v>0</v>
      </c>
      <c r="T158" s="89"/>
      <c r="U158" s="86"/>
    </row>
    <row r="159" spans="2:21" s="4" customFormat="1" ht="13.5" thickBot="1" x14ac:dyDescent="0.25">
      <c r="B159" s="197" t="s">
        <v>71</v>
      </c>
      <c r="C159" s="198"/>
      <c r="D159" s="198"/>
      <c r="E159" s="198"/>
      <c r="F159" s="199">
        <f>SUM(F41+F66+F87+F110+F129+F142+F155)</f>
        <v>1424</v>
      </c>
      <c r="G159" s="199"/>
      <c r="H159" s="199"/>
      <c r="I159" s="199"/>
      <c r="J159" s="199"/>
      <c r="K159" s="199"/>
      <c r="L159" s="199"/>
      <c r="M159" s="199"/>
      <c r="N159" s="199"/>
      <c r="O159" s="199"/>
      <c r="P159" s="199"/>
      <c r="Q159" s="200"/>
      <c r="R159" s="90" t="s">
        <v>222</v>
      </c>
      <c r="S159" s="91">
        <f>(S158*100%)/S157</f>
        <v>0</v>
      </c>
      <c r="T159" s="92"/>
      <c r="U159" s="86"/>
    </row>
    <row r="160" spans="2:21" ht="15.75" x14ac:dyDescent="0.25">
      <c r="B160" s="66"/>
      <c r="C160" s="66"/>
      <c r="D160" s="66"/>
      <c r="E160" s="66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S160" s="22"/>
    </row>
    <row r="161" spans="2:21" ht="15.75" x14ac:dyDescent="0.25">
      <c r="B161" s="66"/>
      <c r="C161" s="100" t="s">
        <v>72</v>
      </c>
      <c r="D161" s="80" t="s">
        <v>73</v>
      </c>
      <c r="E161" s="187" t="s">
        <v>74</v>
      </c>
      <c r="F161" s="187"/>
      <c r="G161" s="187" t="s">
        <v>75</v>
      </c>
      <c r="H161" s="187"/>
      <c r="I161" s="187"/>
      <c r="K161" s="68"/>
      <c r="L161" s="68"/>
      <c r="M161" s="68"/>
      <c r="N161" s="70"/>
      <c r="O161" s="70"/>
      <c r="P161" s="9"/>
      <c r="Q161" s="22"/>
      <c r="R161"/>
      <c r="S161" s="64"/>
      <c r="U161"/>
    </row>
    <row r="162" spans="2:21" ht="15.75" x14ac:dyDescent="0.25">
      <c r="C162" s="100" t="s">
        <v>76</v>
      </c>
      <c r="D162" s="75">
        <f>SUM(F38:H38,F63:H63,F84:H84,F107:H107,F126:H126,F139:H139,F152:H152)</f>
        <v>283</v>
      </c>
      <c r="E162" s="186">
        <f>SUM(F39:H39,F64:H64,F108:H108,F85:H85,F127:H127,F140:H140,F153:H153)</f>
        <v>0</v>
      </c>
      <c r="F162" s="186"/>
      <c r="G162" s="188">
        <f>(E162*100%)/D162</f>
        <v>0</v>
      </c>
      <c r="H162" s="188"/>
      <c r="I162" s="188"/>
      <c r="K162" s="69"/>
      <c r="L162" s="69"/>
      <c r="M162" s="69"/>
      <c r="N162" s="70"/>
      <c r="O162" s="70"/>
      <c r="P162" s="9"/>
      <c r="Q162" s="22"/>
      <c r="R162"/>
      <c r="S162" s="64"/>
      <c r="U162"/>
    </row>
    <row r="163" spans="2:21" ht="15.75" x14ac:dyDescent="0.25">
      <c r="C163" s="100" t="s">
        <v>77</v>
      </c>
      <c r="D163" s="76">
        <f>SUM(I38:K38,I63:K63,I84:K84,I107:K107,I126:K126,I139:K139,I152:K152)</f>
        <v>372</v>
      </c>
      <c r="E163" s="186">
        <f>SUM(I39:K39,I64:K64,I85:K85,I108:K108,I127:K127,I140:K140,I153:K153)</f>
        <v>0</v>
      </c>
      <c r="F163" s="186"/>
      <c r="G163" s="188">
        <f>(E163*100%)/D163</f>
        <v>0</v>
      </c>
      <c r="H163" s="188"/>
      <c r="I163" s="188"/>
      <c r="K163" s="69"/>
      <c r="L163" s="69"/>
      <c r="M163" s="69"/>
      <c r="N163" s="70"/>
      <c r="O163" s="70"/>
      <c r="P163" s="9"/>
      <c r="Q163" s="22"/>
      <c r="R163"/>
      <c r="S163" s="64"/>
      <c r="U163"/>
    </row>
    <row r="164" spans="2:21" ht="15.75" x14ac:dyDescent="0.25">
      <c r="C164" s="100" t="s">
        <v>78</v>
      </c>
      <c r="D164" s="76">
        <f>SUM(L38:N38,L63:N63,L84:N84,L107:N107,L126:N126,L139:N139,L152:N152)</f>
        <v>414</v>
      </c>
      <c r="E164" s="186">
        <f>SUM(L39:N39,L64:N64,L85:N85,L108:N108,L127:N127,L140:N140,L153:N153)</f>
        <v>0</v>
      </c>
      <c r="F164" s="186"/>
      <c r="G164" s="188">
        <f>(E164*100%)/D164</f>
        <v>0</v>
      </c>
      <c r="H164" s="188"/>
      <c r="I164" s="188"/>
      <c r="K164" s="69"/>
      <c r="L164" s="69"/>
      <c r="M164" s="69"/>
      <c r="N164" s="70"/>
      <c r="O164" s="70"/>
      <c r="P164" s="9"/>
      <c r="Q164" s="22"/>
      <c r="R164"/>
      <c r="S164" s="64"/>
      <c r="U164"/>
    </row>
    <row r="165" spans="2:21" ht="15.75" x14ac:dyDescent="0.25">
      <c r="C165" s="100" t="s">
        <v>79</v>
      </c>
      <c r="D165" s="76">
        <f>SUM(O38:Q38,O63:Q63,O84:Q84,O107:Q107,O126:Q126,O139:Q139,O152:Q152)</f>
        <v>355</v>
      </c>
      <c r="E165" s="186">
        <f>SUM(O39:Q39,O64:Q64,O85:Q85,O108:Q108,O127:Q127,O140:Q140,O153:Q153)</f>
        <v>0</v>
      </c>
      <c r="F165" s="186"/>
      <c r="G165" s="188">
        <f>(E165*100%)/D165</f>
        <v>0</v>
      </c>
      <c r="H165" s="188"/>
      <c r="I165" s="188"/>
      <c r="K165" s="69"/>
      <c r="L165" s="69"/>
      <c r="M165" s="69"/>
      <c r="N165" s="70"/>
      <c r="O165" s="70"/>
      <c r="P165" s="9"/>
      <c r="Q165" s="22"/>
      <c r="R165"/>
      <c r="S165" s="64"/>
      <c r="U165"/>
    </row>
    <row r="166" spans="2:21" ht="15.75" x14ac:dyDescent="0.25">
      <c r="C166" s="100" t="s">
        <v>80</v>
      </c>
      <c r="D166" s="81">
        <f>SUM(D162:D165)</f>
        <v>1424</v>
      </c>
      <c r="E166" s="186">
        <f>SUM(E162:E165)</f>
        <v>0</v>
      </c>
      <c r="F166" s="186"/>
      <c r="G166" s="188">
        <f>AVERAGE(G162:I165)</f>
        <v>0</v>
      </c>
      <c r="H166" s="188"/>
      <c r="I166" s="188"/>
      <c r="J166" s="203"/>
      <c r="K166" s="203"/>
      <c r="L166" s="203"/>
      <c r="M166" s="203"/>
      <c r="N166" s="70"/>
      <c r="O166" s="70"/>
      <c r="P166" s="9"/>
      <c r="Q166" s="22"/>
      <c r="R166"/>
      <c r="S166" s="64"/>
      <c r="U166"/>
    </row>
    <row r="167" spans="2:21" x14ac:dyDescent="0.2">
      <c r="C167" s="8"/>
      <c r="D167" s="7"/>
      <c r="E167" s="7"/>
      <c r="F167" s="18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</row>
    <row r="168" spans="2:21" x14ac:dyDescent="0.2">
      <c r="C168" s="8"/>
      <c r="D168" s="7"/>
      <c r="E168" s="7"/>
      <c r="F168" s="18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</row>
    <row r="169" spans="2:21" x14ac:dyDescent="0.2">
      <c r="C169" s="8"/>
      <c r="D169" s="7"/>
      <c r="E169" s="7"/>
      <c r="F169" s="18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</row>
    <row r="170" spans="2:21" x14ac:dyDescent="0.2">
      <c r="C170" s="94"/>
      <c r="D170" s="96"/>
      <c r="E170" s="96"/>
      <c r="F170" s="96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21"/>
    </row>
    <row r="171" spans="2:21" ht="33.75" customHeight="1" x14ac:dyDescent="0.2">
      <c r="C171" s="94"/>
      <c r="D171" s="195" t="s">
        <v>178</v>
      </c>
      <c r="E171" s="195"/>
      <c r="F171" s="195"/>
      <c r="G171" s="97"/>
      <c r="H171" s="97"/>
      <c r="I171" s="97"/>
      <c r="J171" s="97"/>
      <c r="K171" s="97"/>
      <c r="L171" s="97"/>
      <c r="M171" s="97"/>
      <c r="N171" s="97"/>
      <c r="O171" s="97"/>
      <c r="P171" s="97"/>
      <c r="Q171" s="97"/>
      <c r="R171" s="95" t="s">
        <v>205</v>
      </c>
    </row>
    <row r="172" spans="2:21" x14ac:dyDescent="0.2">
      <c r="C172" s="94"/>
      <c r="D172" s="195" t="s">
        <v>81</v>
      </c>
      <c r="E172" s="195"/>
      <c r="F172" s="195"/>
      <c r="G172" s="97"/>
      <c r="H172" s="97"/>
      <c r="I172" s="97"/>
      <c r="J172" s="97"/>
      <c r="K172" s="97"/>
      <c r="L172" s="97"/>
      <c r="M172" s="97"/>
      <c r="N172" s="97"/>
      <c r="O172" s="97"/>
      <c r="P172" s="97"/>
      <c r="Q172" s="97"/>
      <c r="R172" s="95" t="s">
        <v>223</v>
      </c>
    </row>
    <row r="173" spans="2:21" x14ac:dyDescent="0.2">
      <c r="C173" s="94"/>
      <c r="D173" s="195" t="s">
        <v>82</v>
      </c>
      <c r="E173" s="195"/>
      <c r="F173" s="195"/>
      <c r="G173" s="97"/>
      <c r="H173" s="97"/>
      <c r="I173" s="97"/>
      <c r="J173" s="97"/>
      <c r="K173" s="97"/>
      <c r="L173" s="97"/>
      <c r="M173" s="97"/>
      <c r="N173" s="97"/>
      <c r="O173" s="97"/>
      <c r="P173" s="97"/>
      <c r="Q173" s="97"/>
      <c r="R173" s="95" t="s">
        <v>82</v>
      </c>
    </row>
    <row r="174" spans="2:21" x14ac:dyDescent="0.2">
      <c r="C174" s="94"/>
      <c r="D174" s="97"/>
      <c r="E174" s="97"/>
      <c r="F174" s="97"/>
      <c r="G174" s="97"/>
      <c r="H174" s="97"/>
      <c r="I174" s="97"/>
      <c r="J174" s="97"/>
      <c r="K174" s="97"/>
      <c r="L174" s="97"/>
      <c r="M174" s="97"/>
      <c r="N174" s="97"/>
      <c r="O174" s="97"/>
      <c r="P174" s="97"/>
      <c r="Q174" s="97"/>
      <c r="R174" s="98"/>
    </row>
    <row r="175" spans="2:21" x14ac:dyDescent="0.2">
      <c r="C175" s="93"/>
      <c r="D175" s="97"/>
      <c r="E175" s="97"/>
      <c r="F175" s="97"/>
      <c r="G175" s="97"/>
      <c r="H175" s="97"/>
      <c r="I175" s="97"/>
      <c r="J175" s="97"/>
      <c r="K175" s="97"/>
      <c r="L175" s="97"/>
      <c r="M175" s="97"/>
      <c r="N175" s="97"/>
      <c r="O175" s="97"/>
      <c r="P175" s="97"/>
      <c r="Q175" s="97"/>
      <c r="R175" s="98"/>
    </row>
    <row r="176" spans="2:21" x14ac:dyDescent="0.2">
      <c r="C176" s="93"/>
      <c r="D176" s="97"/>
      <c r="E176" s="97"/>
      <c r="F176" s="97"/>
      <c r="G176" s="97"/>
      <c r="H176" s="97"/>
      <c r="I176" s="97"/>
      <c r="J176" s="97"/>
      <c r="K176" s="97"/>
      <c r="L176" s="97"/>
      <c r="M176" s="97"/>
      <c r="N176" s="97"/>
      <c r="O176" s="97"/>
      <c r="P176" s="97"/>
      <c r="Q176" s="97"/>
      <c r="R176" s="98"/>
    </row>
    <row r="177" spans="3:18" x14ac:dyDescent="0.2">
      <c r="C177" s="93"/>
      <c r="D177" s="97"/>
      <c r="E177" s="97"/>
      <c r="F177" s="97"/>
      <c r="G177" s="97"/>
      <c r="H177" s="97"/>
      <c r="I177" s="97"/>
      <c r="J177" s="97"/>
      <c r="K177" s="97"/>
      <c r="L177" s="97"/>
      <c r="M177" s="97"/>
      <c r="N177" s="97"/>
      <c r="O177" s="97"/>
      <c r="P177" s="97"/>
      <c r="Q177" s="97"/>
      <c r="R177" s="98"/>
    </row>
    <row r="178" spans="3:18" x14ac:dyDescent="0.2">
      <c r="C178" s="93"/>
      <c r="D178" s="97"/>
      <c r="E178" s="97"/>
      <c r="F178" s="97"/>
      <c r="G178" s="97"/>
      <c r="H178" s="97"/>
      <c r="I178" s="97"/>
      <c r="J178" s="97"/>
      <c r="K178" s="97"/>
      <c r="L178" s="97"/>
      <c r="M178" s="97"/>
      <c r="N178" s="97"/>
      <c r="O178" s="97"/>
      <c r="P178" s="97"/>
      <c r="Q178" s="97"/>
      <c r="R178" s="98"/>
    </row>
    <row r="179" spans="3:18" x14ac:dyDescent="0.2">
      <c r="C179" s="93"/>
      <c r="D179" s="97"/>
      <c r="E179" s="97"/>
      <c r="F179" s="97"/>
      <c r="G179" s="97"/>
      <c r="H179" s="97"/>
      <c r="I179" s="97"/>
      <c r="J179" s="97"/>
      <c r="K179" s="97"/>
      <c r="L179" s="97"/>
      <c r="M179" s="97"/>
      <c r="N179" s="97"/>
      <c r="O179" s="97"/>
      <c r="P179" s="97"/>
      <c r="Q179" s="97"/>
      <c r="R179" s="99"/>
    </row>
    <row r="180" spans="3:18" x14ac:dyDescent="0.2">
      <c r="C180" s="93"/>
      <c r="D180" s="196" t="s">
        <v>204</v>
      </c>
      <c r="E180" s="196"/>
      <c r="F180" s="196"/>
      <c r="G180" s="97"/>
      <c r="H180" s="97"/>
      <c r="I180" s="97"/>
      <c r="J180" s="97"/>
      <c r="K180" s="97"/>
      <c r="L180" s="97"/>
      <c r="M180" s="97"/>
      <c r="N180" s="97"/>
      <c r="O180" s="97"/>
      <c r="P180" s="97"/>
      <c r="Q180" s="97"/>
      <c r="R180" s="95" t="s">
        <v>83</v>
      </c>
    </row>
    <row r="181" spans="3:18" x14ac:dyDescent="0.2">
      <c r="D181" s="195" t="s">
        <v>171</v>
      </c>
      <c r="E181" s="195"/>
      <c r="F181" s="195"/>
      <c r="G181" s="97"/>
      <c r="H181" s="97"/>
      <c r="I181" s="97"/>
      <c r="J181" s="97"/>
      <c r="K181" s="97"/>
      <c r="L181" s="97"/>
      <c r="M181" s="97"/>
      <c r="N181" s="97"/>
      <c r="O181" s="97"/>
      <c r="P181" s="97"/>
      <c r="Q181" s="97"/>
      <c r="R181" s="95" t="s">
        <v>84</v>
      </c>
    </row>
    <row r="182" spans="3:18" x14ac:dyDescent="0.2">
      <c r="C182" s="10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</row>
    <row r="183" spans="3:18" x14ac:dyDescent="0.2">
      <c r="C183" s="10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</row>
    <row r="184" spans="3:18" x14ac:dyDescent="0.2">
      <c r="C184" s="10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</row>
    <row r="185" spans="3:18" x14ac:dyDescent="0.2">
      <c r="C185" s="10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</row>
    <row r="186" spans="3:18" x14ac:dyDescent="0.2">
      <c r="C186" s="10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</row>
    <row r="187" spans="3:18" x14ac:dyDescent="0.2">
      <c r="C187" s="10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</row>
    <row r="188" spans="3:18" x14ac:dyDescent="0.2">
      <c r="C188" s="10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</row>
    <row r="189" spans="3:18" x14ac:dyDescent="0.2">
      <c r="C189" s="10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</row>
    <row r="190" spans="3:18" x14ac:dyDescent="0.2">
      <c r="C190" s="10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</row>
    <row r="191" spans="3:18" x14ac:dyDescent="0.2">
      <c r="C191" s="10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</row>
    <row r="192" spans="3:18" x14ac:dyDescent="0.2">
      <c r="C192" s="10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</row>
    <row r="193" spans="3:17" x14ac:dyDescent="0.2">
      <c r="C193" s="10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</row>
    <row r="194" spans="3:17" x14ac:dyDescent="0.2">
      <c r="C194" s="10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</row>
    <row r="195" spans="3:17" x14ac:dyDescent="0.2">
      <c r="C195" s="10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</row>
    <row r="196" spans="3:17" x14ac:dyDescent="0.2">
      <c r="C196" s="10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</row>
    <row r="197" spans="3:17" x14ac:dyDescent="0.2">
      <c r="C197" s="10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</row>
    <row r="198" spans="3:17" x14ac:dyDescent="0.2">
      <c r="C198" s="10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</row>
    <row r="199" spans="3:17" x14ac:dyDescent="0.2">
      <c r="C199" s="10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</row>
    <row r="200" spans="3:17" x14ac:dyDescent="0.2">
      <c r="C200" s="10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</row>
    <row r="201" spans="3:17" x14ac:dyDescent="0.2">
      <c r="C201" s="10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</row>
    <row r="202" spans="3:17" x14ac:dyDescent="0.2">
      <c r="C202" s="10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</row>
    <row r="203" spans="3:17" x14ac:dyDescent="0.2">
      <c r="C203" s="10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</row>
    <row r="204" spans="3:17" x14ac:dyDescent="0.2">
      <c r="C204" s="10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</row>
    <row r="205" spans="3:17" x14ac:dyDescent="0.2">
      <c r="C205" s="10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</row>
    <row r="206" spans="3:17" x14ac:dyDescent="0.2">
      <c r="C206" s="10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</row>
    <row r="207" spans="3:17" x14ac:dyDescent="0.2">
      <c r="C207" s="10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</row>
    <row r="208" spans="3:17" x14ac:dyDescent="0.2">
      <c r="C208" s="10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</row>
    <row r="209" spans="3:17" x14ac:dyDescent="0.2">
      <c r="C209" s="10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</row>
    <row r="210" spans="3:17" x14ac:dyDescent="0.2">
      <c r="C210" s="10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</row>
    <row r="211" spans="3:17" x14ac:dyDescent="0.2">
      <c r="C211" s="10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</row>
    <row r="212" spans="3:17" x14ac:dyDescent="0.2">
      <c r="C212" s="10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</row>
    <row r="213" spans="3:17" x14ac:dyDescent="0.2">
      <c r="C213" s="10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</row>
    <row r="214" spans="3:17" x14ac:dyDescent="0.2">
      <c r="C214" s="10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</row>
    <row r="215" spans="3:17" x14ac:dyDescent="0.2">
      <c r="C215" s="10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</row>
    <row r="216" spans="3:17" x14ac:dyDescent="0.2">
      <c r="C216" s="10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</row>
    <row r="217" spans="3:17" x14ac:dyDescent="0.2">
      <c r="C217" s="10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</row>
    <row r="218" spans="3:17" x14ac:dyDescent="0.2">
      <c r="C218" s="10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</row>
    <row r="219" spans="3:17" x14ac:dyDescent="0.2">
      <c r="C219" s="10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</row>
    <row r="220" spans="3:17" x14ac:dyDescent="0.2">
      <c r="C220" s="10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</row>
    <row r="221" spans="3:17" x14ac:dyDescent="0.2">
      <c r="C221" s="10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</row>
    <row r="222" spans="3:17" x14ac:dyDescent="0.2">
      <c r="C222" s="10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</row>
    <row r="223" spans="3:17" x14ac:dyDescent="0.2">
      <c r="C223" s="10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</row>
    <row r="224" spans="3:17" x14ac:dyDescent="0.2">
      <c r="C224" s="10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</row>
    <row r="225" spans="3:17" x14ac:dyDescent="0.2">
      <c r="C225" s="10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</row>
    <row r="226" spans="3:17" x14ac:dyDescent="0.2">
      <c r="C226" s="10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</row>
    <row r="227" spans="3:17" x14ac:dyDescent="0.2">
      <c r="C227" s="10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</row>
    <row r="228" spans="3:17" x14ac:dyDescent="0.2">
      <c r="C228" s="10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</row>
    <row r="229" spans="3:17" x14ac:dyDescent="0.2">
      <c r="C229" s="10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</row>
    <row r="230" spans="3:17" x14ac:dyDescent="0.2">
      <c r="C230" s="10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</row>
    <row r="231" spans="3:17" x14ac:dyDescent="0.2">
      <c r="C231" s="10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</row>
    <row r="232" spans="3:17" x14ac:dyDescent="0.2">
      <c r="C232" s="10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</row>
    <row r="233" spans="3:17" x14ac:dyDescent="0.2">
      <c r="C233" s="10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</row>
    <row r="234" spans="3:17" x14ac:dyDescent="0.2">
      <c r="C234" s="10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</row>
    <row r="235" spans="3:17" x14ac:dyDescent="0.2">
      <c r="C235" s="10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</row>
    <row r="236" spans="3:17" x14ac:dyDescent="0.2">
      <c r="C236" s="10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</row>
    <row r="237" spans="3:17" x14ac:dyDescent="0.2">
      <c r="C237" s="10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</row>
    <row r="238" spans="3:17" x14ac:dyDescent="0.2">
      <c r="C238" s="10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</row>
    <row r="239" spans="3:17" x14ac:dyDescent="0.2">
      <c r="C239" s="10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</row>
    <row r="240" spans="3:17" x14ac:dyDescent="0.2">
      <c r="C240" s="10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</row>
    <row r="241" spans="3:17" x14ac:dyDescent="0.2">
      <c r="C241" s="10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</row>
    <row r="242" spans="3:17" x14ac:dyDescent="0.2">
      <c r="C242" s="10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</row>
    <row r="243" spans="3:17" x14ac:dyDescent="0.2">
      <c r="C243" s="10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</row>
    <row r="244" spans="3:17" x14ac:dyDescent="0.2">
      <c r="C244" s="10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</row>
    <row r="245" spans="3:17" x14ac:dyDescent="0.2">
      <c r="C245" s="10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</row>
    <row r="246" spans="3:17" x14ac:dyDescent="0.2">
      <c r="C246" s="10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</row>
    <row r="247" spans="3:17" x14ac:dyDescent="0.2">
      <c r="C247" s="10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</row>
    <row r="248" spans="3:17" x14ac:dyDescent="0.2">
      <c r="C248" s="10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</row>
    <row r="249" spans="3:17" x14ac:dyDescent="0.2">
      <c r="C249" s="10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</row>
    <row r="250" spans="3:17" x14ac:dyDescent="0.2">
      <c r="C250" s="10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</row>
    <row r="251" spans="3:17" x14ac:dyDescent="0.2">
      <c r="C251" s="10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</row>
    <row r="252" spans="3:17" x14ac:dyDescent="0.2">
      <c r="C252" s="10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</row>
    <row r="253" spans="3:17" x14ac:dyDescent="0.2">
      <c r="C253" s="10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</row>
    <row r="254" spans="3:17" x14ac:dyDescent="0.2">
      <c r="C254" s="10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</row>
    <row r="255" spans="3:17" x14ac:dyDescent="0.2">
      <c r="C255" s="10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</row>
    <row r="256" spans="3:17" x14ac:dyDescent="0.2">
      <c r="C256" s="10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</row>
    <row r="257" spans="3:17" x14ac:dyDescent="0.2">
      <c r="C257" s="10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</row>
    <row r="258" spans="3:17" x14ac:dyDescent="0.2">
      <c r="C258" s="10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</row>
    <row r="259" spans="3:17" x14ac:dyDescent="0.2">
      <c r="C259" s="10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</row>
    <row r="260" spans="3:17" x14ac:dyDescent="0.2">
      <c r="C260" s="10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</row>
    <row r="261" spans="3:17" x14ac:dyDescent="0.2">
      <c r="C261" s="10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</row>
    <row r="262" spans="3:17" x14ac:dyDescent="0.2">
      <c r="C262" s="10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</row>
    <row r="263" spans="3:17" x14ac:dyDescent="0.2">
      <c r="C263" s="10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</row>
    <row r="264" spans="3:17" x14ac:dyDescent="0.2">
      <c r="C264" s="10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</row>
    <row r="265" spans="3:17" x14ac:dyDescent="0.2">
      <c r="C265" s="10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</row>
    <row r="266" spans="3:17" x14ac:dyDescent="0.2">
      <c r="C266" s="10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</row>
    <row r="267" spans="3:17" x14ac:dyDescent="0.2">
      <c r="C267" s="10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</row>
    <row r="268" spans="3:17" x14ac:dyDescent="0.2">
      <c r="C268" s="10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</row>
    <row r="269" spans="3:17" x14ac:dyDescent="0.2">
      <c r="C269" s="10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</row>
    <row r="270" spans="3:17" x14ac:dyDescent="0.2">
      <c r="C270" s="10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</row>
    <row r="271" spans="3:17" x14ac:dyDescent="0.2">
      <c r="C271" s="10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</row>
    <row r="272" spans="3:17" x14ac:dyDescent="0.2">
      <c r="C272" s="10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</row>
    <row r="273" spans="3:17" x14ac:dyDescent="0.2">
      <c r="C273" s="10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</row>
    <row r="274" spans="3:17" x14ac:dyDescent="0.2">
      <c r="C274" s="10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</row>
    <row r="275" spans="3:17" x14ac:dyDescent="0.2">
      <c r="C275" s="10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</row>
    <row r="276" spans="3:17" x14ac:dyDescent="0.2">
      <c r="C276" s="10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</row>
    <row r="277" spans="3:17" x14ac:dyDescent="0.2">
      <c r="C277" s="10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</row>
    <row r="278" spans="3:17" x14ac:dyDescent="0.2">
      <c r="C278" s="10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</row>
    <row r="279" spans="3:17" x14ac:dyDescent="0.2">
      <c r="C279" s="10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</row>
    <row r="280" spans="3:17" x14ac:dyDescent="0.2">
      <c r="C280" s="10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</row>
    <row r="281" spans="3:17" x14ac:dyDescent="0.2">
      <c r="C281" s="10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</row>
    <row r="282" spans="3:17" x14ac:dyDescent="0.2">
      <c r="C282" s="10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</row>
    <row r="283" spans="3:17" x14ac:dyDescent="0.2">
      <c r="C283" s="10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</row>
    <row r="284" spans="3:17" x14ac:dyDescent="0.2">
      <c r="C284" s="10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</row>
    <row r="285" spans="3:17" x14ac:dyDescent="0.2">
      <c r="C285" s="10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</row>
    <row r="286" spans="3:17" x14ac:dyDescent="0.2">
      <c r="C286" s="10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</row>
    <row r="287" spans="3:17" x14ac:dyDescent="0.2">
      <c r="C287" s="10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</row>
    <row r="288" spans="3:17" x14ac:dyDescent="0.2">
      <c r="C288" s="10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</row>
    <row r="289" spans="3:17" x14ac:dyDescent="0.2">
      <c r="C289" s="10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</row>
    <row r="290" spans="3:17" x14ac:dyDescent="0.2">
      <c r="C290" s="10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</row>
    <row r="291" spans="3:17" x14ac:dyDescent="0.2">
      <c r="C291" s="10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</row>
    <row r="292" spans="3:17" x14ac:dyDescent="0.2">
      <c r="C292" s="10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</row>
    <row r="293" spans="3:17" x14ac:dyDescent="0.2">
      <c r="C293" s="10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</row>
    <row r="294" spans="3:17" x14ac:dyDescent="0.2">
      <c r="C294" s="10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</row>
    <row r="295" spans="3:17" x14ac:dyDescent="0.2">
      <c r="C295" s="10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</row>
    <row r="296" spans="3:17" x14ac:dyDescent="0.2">
      <c r="C296" s="10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</row>
    <row r="297" spans="3:17" x14ac:dyDescent="0.2">
      <c r="C297" s="10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</row>
    <row r="298" spans="3:17" x14ac:dyDescent="0.2">
      <c r="C298" s="10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</row>
    <row r="299" spans="3:17" x14ac:dyDescent="0.2">
      <c r="C299" s="10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</row>
    <row r="300" spans="3:17" x14ac:dyDescent="0.2">
      <c r="C300" s="10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</row>
    <row r="301" spans="3:17" x14ac:dyDescent="0.2">
      <c r="C301" s="10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</row>
    <row r="302" spans="3:17" x14ac:dyDescent="0.2">
      <c r="C302" s="10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</row>
    <row r="303" spans="3:17" x14ac:dyDescent="0.2">
      <c r="C303" s="10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</row>
    <row r="304" spans="3:17" x14ac:dyDescent="0.2">
      <c r="C304" s="10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</row>
    <row r="305" spans="3:17" x14ac:dyDescent="0.2">
      <c r="C305" s="10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</row>
    <row r="306" spans="3:17" x14ac:dyDescent="0.2">
      <c r="C306" s="10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</row>
    <row r="307" spans="3:17" x14ac:dyDescent="0.2">
      <c r="C307" s="10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</row>
    <row r="308" spans="3:17" x14ac:dyDescent="0.2">
      <c r="C308" s="10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</row>
    <row r="309" spans="3:17" x14ac:dyDescent="0.2">
      <c r="C309" s="10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</row>
    <row r="310" spans="3:17" x14ac:dyDescent="0.2">
      <c r="C310" s="10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</row>
    <row r="311" spans="3:17" x14ac:dyDescent="0.2">
      <c r="C311" s="10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</row>
    <row r="312" spans="3:17" x14ac:dyDescent="0.2">
      <c r="C312" s="10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</row>
    <row r="313" spans="3:17" x14ac:dyDescent="0.2">
      <c r="C313" s="10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</row>
  </sheetData>
  <protectedRanges>
    <protectedRange sqref="D43:D58 D89:D94 D112:D117 D137:D138 D146:D151 D120:D125 D18:D33 D68:D79" name="Range1_1_1"/>
    <protectedRange sqref="D136 D156 D119 D96 D132 D100 D134 D145 D98 D102" name="Range1_3"/>
    <protectedRange sqref="D99 D135 D118 D95 D131 D133 D144 D97 D101" name="Range1_2_1"/>
  </protectedRanges>
  <mergeCells count="365">
    <mergeCell ref="U148:U149"/>
    <mergeCell ref="B158:E158"/>
    <mergeCell ref="D173:F173"/>
    <mergeCell ref="D172:F172"/>
    <mergeCell ref="D171:F171"/>
    <mergeCell ref="D180:F180"/>
    <mergeCell ref="D181:F181"/>
    <mergeCell ref="B150:B151"/>
    <mergeCell ref="C150:C151"/>
    <mergeCell ref="D150:D151"/>
    <mergeCell ref="B159:E159"/>
    <mergeCell ref="F159:Q159"/>
    <mergeCell ref="B155:E155"/>
    <mergeCell ref="F158:Q158"/>
    <mergeCell ref="G166:I166"/>
    <mergeCell ref="J166:M166"/>
    <mergeCell ref="U43:U44"/>
    <mergeCell ref="E166:F166"/>
    <mergeCell ref="E161:F161"/>
    <mergeCell ref="E162:F162"/>
    <mergeCell ref="E163:F163"/>
    <mergeCell ref="E164:F164"/>
    <mergeCell ref="E165:F165"/>
    <mergeCell ref="G161:I161"/>
    <mergeCell ref="G162:I162"/>
    <mergeCell ref="G163:I163"/>
    <mergeCell ref="G164:I164"/>
    <mergeCell ref="G165:I165"/>
    <mergeCell ref="U97:U98"/>
    <mergeCell ref="T97:T98"/>
    <mergeCell ref="R99:R100"/>
    <mergeCell ref="T99:T100"/>
    <mergeCell ref="R116:R117"/>
    <mergeCell ref="R133:R134"/>
    <mergeCell ref="T133:T134"/>
    <mergeCell ref="R150:R151"/>
    <mergeCell ref="T150:T151"/>
    <mergeCell ref="U150:U151"/>
    <mergeCell ref="R146:R147"/>
    <mergeCell ref="T146:T147"/>
    <mergeCell ref="T101:T102"/>
    <mergeCell ref="T118:T119"/>
    <mergeCell ref="T116:T117"/>
    <mergeCell ref="U120:U121"/>
    <mergeCell ref="U122:U123"/>
    <mergeCell ref="U93:U94"/>
    <mergeCell ref="T122:T123"/>
    <mergeCell ref="U101:U102"/>
    <mergeCell ref="T131:T132"/>
    <mergeCell ref="T112:T113"/>
    <mergeCell ref="B126:E126"/>
    <mergeCell ref="B118:B119"/>
    <mergeCell ref="C118:C119"/>
    <mergeCell ref="C124:C125"/>
    <mergeCell ref="D124:D125"/>
    <mergeCell ref="D118:D119"/>
    <mergeCell ref="B120:B121"/>
    <mergeCell ref="C120:C121"/>
    <mergeCell ref="D120:D121"/>
    <mergeCell ref="R120:R121"/>
    <mergeCell ref="T120:T121"/>
    <mergeCell ref="B116:B117"/>
    <mergeCell ref="C116:C117"/>
    <mergeCell ref="D116:D117"/>
    <mergeCell ref="B122:B123"/>
    <mergeCell ref="C122:C123"/>
    <mergeCell ref="R126:U129"/>
    <mergeCell ref="U124:U125"/>
    <mergeCell ref="R122:R123"/>
    <mergeCell ref="R114:R115"/>
    <mergeCell ref="T114:T115"/>
    <mergeCell ref="U114:U115"/>
    <mergeCell ref="R124:R125"/>
    <mergeCell ref="U18:U19"/>
    <mergeCell ref="U68:U69"/>
    <mergeCell ref="U72:U73"/>
    <mergeCell ref="U76:U77"/>
    <mergeCell ref="R59:U66"/>
    <mergeCell ref="R34:U41"/>
    <mergeCell ref="U74:U75"/>
    <mergeCell ref="R32:R33"/>
    <mergeCell ref="T32:T33"/>
    <mergeCell ref="U32:U33"/>
    <mergeCell ref="U30:U31"/>
    <mergeCell ref="U28:U29"/>
    <mergeCell ref="U26:U27"/>
    <mergeCell ref="U24:U25"/>
    <mergeCell ref="U22:U23"/>
    <mergeCell ref="U20:U21"/>
    <mergeCell ref="B67:T67"/>
    <mergeCell ref="B68:B69"/>
    <mergeCell ref="U70:U71"/>
    <mergeCell ref="U55:U56"/>
    <mergeCell ref="U53:U54"/>
    <mergeCell ref="U49:U50"/>
    <mergeCell ref="U47:U48"/>
    <mergeCell ref="U45:U46"/>
    <mergeCell ref="C68:C69"/>
    <mergeCell ref="D68:D69"/>
    <mergeCell ref="R68:R69"/>
    <mergeCell ref="T68:T69"/>
    <mergeCell ref="B66:E66"/>
    <mergeCell ref="F66:Q66"/>
    <mergeCell ref="B70:B71"/>
    <mergeCell ref="C70:C71"/>
    <mergeCell ref="D70:D71"/>
    <mergeCell ref="R70:R71"/>
    <mergeCell ref="T70:T71"/>
    <mergeCell ref="U95:U96"/>
    <mergeCell ref="U99:U100"/>
    <mergeCell ref="B93:B94"/>
    <mergeCell ref="C93:C94"/>
    <mergeCell ref="D135:D136"/>
    <mergeCell ref="B99:B100"/>
    <mergeCell ref="C99:C100"/>
    <mergeCell ref="B101:B102"/>
    <mergeCell ref="C101:C102"/>
    <mergeCell ref="D101:D102"/>
    <mergeCell ref="D99:D100"/>
    <mergeCell ref="B133:B134"/>
    <mergeCell ref="C133:C134"/>
    <mergeCell ref="D133:D134"/>
    <mergeCell ref="B114:B115"/>
    <mergeCell ref="C114:C115"/>
    <mergeCell ref="D114:D115"/>
    <mergeCell ref="T124:T125"/>
    <mergeCell ref="B130:T130"/>
    <mergeCell ref="B128:E128"/>
    <mergeCell ref="B111:T111"/>
    <mergeCell ref="B112:B113"/>
    <mergeCell ref="C112:C113"/>
    <mergeCell ref="D112:D113"/>
    <mergeCell ref="B97:B98"/>
    <mergeCell ref="C97:C98"/>
    <mergeCell ref="B141:E141"/>
    <mergeCell ref="B129:E129"/>
    <mergeCell ref="F129:Q129"/>
    <mergeCell ref="R131:R132"/>
    <mergeCell ref="R118:R119"/>
    <mergeCell ref="B135:B136"/>
    <mergeCell ref="C135:C136"/>
    <mergeCell ref="R112:R113"/>
    <mergeCell ref="R135:R136"/>
    <mergeCell ref="R101:R102"/>
    <mergeCell ref="U89:U90"/>
    <mergeCell ref="B91:B92"/>
    <mergeCell ref="B82:E82"/>
    <mergeCell ref="B83:E83"/>
    <mergeCell ref="D97:D98"/>
    <mergeCell ref="B87:E87"/>
    <mergeCell ref="F87:Q87"/>
    <mergeCell ref="C91:C92"/>
    <mergeCell ref="T91:T92"/>
    <mergeCell ref="R93:R94"/>
    <mergeCell ref="T93:T94"/>
    <mergeCell ref="R95:R96"/>
    <mergeCell ref="T95:T96"/>
    <mergeCell ref="B89:B90"/>
    <mergeCell ref="C89:C90"/>
    <mergeCell ref="D89:D90"/>
    <mergeCell ref="B95:B96"/>
    <mergeCell ref="C95:C96"/>
    <mergeCell ref="D95:D96"/>
    <mergeCell ref="D93:D94"/>
    <mergeCell ref="D91:D92"/>
    <mergeCell ref="R91:R92"/>
    <mergeCell ref="R97:R98"/>
    <mergeCell ref="B85:E85"/>
    <mergeCell ref="B76:B77"/>
    <mergeCell ref="C76:C77"/>
    <mergeCell ref="D76:D77"/>
    <mergeCell ref="R76:R77"/>
    <mergeCell ref="T76:T77"/>
    <mergeCell ref="B78:B79"/>
    <mergeCell ref="B81:E81"/>
    <mergeCell ref="R89:R90"/>
    <mergeCell ref="T89:T90"/>
    <mergeCell ref="B84:E84"/>
    <mergeCell ref="B80:E80"/>
    <mergeCell ref="B86:E86"/>
    <mergeCell ref="R80:U87"/>
    <mergeCell ref="U78:U79"/>
    <mergeCell ref="B74:B75"/>
    <mergeCell ref="C74:C75"/>
    <mergeCell ref="D74:D75"/>
    <mergeCell ref="R74:R75"/>
    <mergeCell ref="T74:T75"/>
    <mergeCell ref="B72:B73"/>
    <mergeCell ref="C72:C73"/>
    <mergeCell ref="D72:D73"/>
    <mergeCell ref="R72:R73"/>
    <mergeCell ref="T72:T73"/>
    <mergeCell ref="B61:E61"/>
    <mergeCell ref="B63:E63"/>
    <mergeCell ref="B62:E62"/>
    <mergeCell ref="B64:E64"/>
    <mergeCell ref="B55:B56"/>
    <mergeCell ref="C55:C56"/>
    <mergeCell ref="D55:D56"/>
    <mergeCell ref="R55:R56"/>
    <mergeCell ref="T55:T56"/>
    <mergeCell ref="B57:B58"/>
    <mergeCell ref="C57:C58"/>
    <mergeCell ref="D57:D58"/>
    <mergeCell ref="R57:R58"/>
    <mergeCell ref="T57:T58"/>
    <mergeCell ref="T49:T50"/>
    <mergeCell ref="B51:B52"/>
    <mergeCell ref="C51:C52"/>
    <mergeCell ref="D51:D52"/>
    <mergeCell ref="R51:R52"/>
    <mergeCell ref="T51:T52"/>
    <mergeCell ref="B53:B54"/>
    <mergeCell ref="C53:C54"/>
    <mergeCell ref="D53:D54"/>
    <mergeCell ref="R53:R54"/>
    <mergeCell ref="T53:T54"/>
    <mergeCell ref="B49:B50"/>
    <mergeCell ref="C49:C50"/>
    <mergeCell ref="D49:D50"/>
    <mergeCell ref="R49:R50"/>
    <mergeCell ref="B36:E36"/>
    <mergeCell ref="B47:B48"/>
    <mergeCell ref="C47:C48"/>
    <mergeCell ref="D47:D48"/>
    <mergeCell ref="R47:R48"/>
    <mergeCell ref="B18:B19"/>
    <mergeCell ref="C18:C19"/>
    <mergeCell ref="D18:D19"/>
    <mergeCell ref="R18:R19"/>
    <mergeCell ref="T18:T19"/>
    <mergeCell ref="B42:T42"/>
    <mergeCell ref="B34:E34"/>
    <mergeCell ref="B35:E35"/>
    <mergeCell ref="B40:E40"/>
    <mergeCell ref="B41:E41"/>
    <mergeCell ref="F41:Q41"/>
    <mergeCell ref="B7:C10"/>
    <mergeCell ref="D7:T7"/>
    <mergeCell ref="D8:T8"/>
    <mergeCell ref="D9:T9"/>
    <mergeCell ref="D10:I10"/>
    <mergeCell ref="J10:Q10"/>
    <mergeCell ref="S10:T10"/>
    <mergeCell ref="B13:T13"/>
    <mergeCell ref="B14:R14"/>
    <mergeCell ref="T14:T16"/>
    <mergeCell ref="B15:R15"/>
    <mergeCell ref="B16:C16"/>
    <mergeCell ref="S14:S16"/>
    <mergeCell ref="B26:B27"/>
    <mergeCell ref="C26:C27"/>
    <mergeCell ref="D26:D27"/>
    <mergeCell ref="R26:R27"/>
    <mergeCell ref="T26:T27"/>
    <mergeCell ref="T47:T48"/>
    <mergeCell ref="C43:C44"/>
    <mergeCell ref="D43:D44"/>
    <mergeCell ref="R43:R44"/>
    <mergeCell ref="T43:T44"/>
    <mergeCell ref="B20:B21"/>
    <mergeCell ref="C20:C21"/>
    <mergeCell ref="B131:B132"/>
    <mergeCell ref="C131:C132"/>
    <mergeCell ref="D131:D132"/>
    <mergeCell ref="D20:D21"/>
    <mergeCell ref="R20:R21"/>
    <mergeCell ref="T20:T21"/>
    <mergeCell ref="B28:B29"/>
    <mergeCell ref="C28:C29"/>
    <mergeCell ref="D28:D29"/>
    <mergeCell ref="R28:R29"/>
    <mergeCell ref="T28:T29"/>
    <mergeCell ref="B45:B46"/>
    <mergeCell ref="C45:C46"/>
    <mergeCell ref="D45:D46"/>
    <mergeCell ref="B24:B25"/>
    <mergeCell ref="C24:C25"/>
    <mergeCell ref="D24:D25"/>
    <mergeCell ref="R24:R25"/>
    <mergeCell ref="T24:T25"/>
    <mergeCell ref="B37:E37"/>
    <mergeCell ref="B38:E38"/>
    <mergeCell ref="B39:E39"/>
    <mergeCell ref="B127:E127"/>
    <mergeCell ref="B124:B125"/>
    <mergeCell ref="B143:T143"/>
    <mergeCell ref="B144:B145"/>
    <mergeCell ref="C144:C145"/>
    <mergeCell ref="D144:D145"/>
    <mergeCell ref="R144:R145"/>
    <mergeCell ref="R152:U155"/>
    <mergeCell ref="U144:U145"/>
    <mergeCell ref="B153:E153"/>
    <mergeCell ref="T144:T145"/>
    <mergeCell ref="U135:U136"/>
    <mergeCell ref="U131:U132"/>
    <mergeCell ref="U133:U134"/>
    <mergeCell ref="T135:T136"/>
    <mergeCell ref="B146:B147"/>
    <mergeCell ref="C146:C147"/>
    <mergeCell ref="D146:D147"/>
    <mergeCell ref="U146:U147"/>
    <mergeCell ref="B148:B149"/>
    <mergeCell ref="C148:C149"/>
    <mergeCell ref="D148:D149"/>
    <mergeCell ref="R148:R149"/>
    <mergeCell ref="T148:T149"/>
    <mergeCell ref="D137:D138"/>
    <mergeCell ref="B137:B138"/>
    <mergeCell ref="B142:E142"/>
    <mergeCell ref="F155:Q155"/>
    <mergeCell ref="B154:E154"/>
    <mergeCell ref="B157:E157"/>
    <mergeCell ref="F157:Q157"/>
    <mergeCell ref="B152:E152"/>
    <mergeCell ref="F142:Q142"/>
    <mergeCell ref="D22:D23"/>
    <mergeCell ref="R22:R23"/>
    <mergeCell ref="T22:T23"/>
    <mergeCell ref="B139:E139"/>
    <mergeCell ref="R139:U142"/>
    <mergeCell ref="R137:R138"/>
    <mergeCell ref="T137:T138"/>
    <mergeCell ref="B60:E60"/>
    <mergeCell ref="B65:E65"/>
    <mergeCell ref="U137:U138"/>
    <mergeCell ref="B140:E140"/>
    <mergeCell ref="R45:R46"/>
    <mergeCell ref="T45:T46"/>
    <mergeCell ref="B30:B31"/>
    <mergeCell ref="C30:C31"/>
    <mergeCell ref="D30:D31"/>
    <mergeCell ref="R30:R31"/>
    <mergeCell ref="T30:T31"/>
    <mergeCell ref="B43:B44"/>
    <mergeCell ref="B32:B33"/>
    <mergeCell ref="C32:C33"/>
    <mergeCell ref="D32:D33"/>
    <mergeCell ref="D122:D123"/>
    <mergeCell ref="C137:C138"/>
    <mergeCell ref="U13:U16"/>
    <mergeCell ref="U118:U119"/>
    <mergeCell ref="B17:T17"/>
    <mergeCell ref="B88:T88"/>
    <mergeCell ref="C78:C79"/>
    <mergeCell ref="D78:D79"/>
    <mergeCell ref="R78:R79"/>
    <mergeCell ref="T78:T79"/>
    <mergeCell ref="B59:E59"/>
    <mergeCell ref="U91:U92"/>
    <mergeCell ref="B103:E103"/>
    <mergeCell ref="R103:U110"/>
    <mergeCell ref="B104:E104"/>
    <mergeCell ref="B105:E105"/>
    <mergeCell ref="B106:E106"/>
    <mergeCell ref="B107:E107"/>
    <mergeCell ref="B108:E108"/>
    <mergeCell ref="B109:E109"/>
    <mergeCell ref="B110:E110"/>
    <mergeCell ref="F110:Q110"/>
    <mergeCell ref="U116:U117"/>
    <mergeCell ref="U112:U113"/>
    <mergeCell ref="B22:B23"/>
    <mergeCell ref="C22:C23"/>
  </mergeCells>
  <phoneticPr fontId="1" type="noConversion"/>
  <conditionalFormatting sqref="F25:I25 F24:Q24 F27:I27 F26:H26 F34:Q35">
    <cfRule type="cellIs" dxfId="674" priority="2010" stopIfTrue="1" operator="equal">
      <formula>"N"</formula>
    </cfRule>
    <cfRule type="cellIs" dxfId="673" priority="2011" stopIfTrue="1" operator="equal">
      <formula>"N/A"</formula>
    </cfRule>
  </conditionalFormatting>
  <conditionalFormatting sqref="F18:F19">
    <cfRule type="cellIs" dxfId="672" priority="1366" stopIfTrue="1" operator="equal">
      <formula>"N"</formula>
    </cfRule>
    <cfRule type="cellIs" dxfId="671" priority="1367" stopIfTrue="1" operator="equal">
      <formula>"N/A"</formula>
    </cfRule>
  </conditionalFormatting>
  <conditionalFormatting sqref="O19:Q19">
    <cfRule type="cellIs" dxfId="670" priority="1370" stopIfTrue="1" operator="equal">
      <formula>"N"</formula>
    </cfRule>
    <cfRule type="cellIs" dxfId="669" priority="1371" stopIfTrue="1" operator="equal">
      <formula>"N/A"</formula>
    </cfRule>
  </conditionalFormatting>
  <conditionalFormatting sqref="E19">
    <cfRule type="cellIs" dxfId="668" priority="1368" stopIfTrue="1" operator="equal">
      <formula>"N"</formula>
    </cfRule>
    <cfRule type="cellIs" dxfId="667" priority="1369" stopIfTrue="1" operator="equal">
      <formula>"N/A"</formula>
    </cfRule>
  </conditionalFormatting>
  <conditionalFormatting sqref="G18:Q18 G19:H19">
    <cfRule type="cellIs" dxfId="666" priority="1364" stopIfTrue="1" operator="equal">
      <formula>"N"</formula>
    </cfRule>
    <cfRule type="cellIs" dxfId="665" priority="1365" stopIfTrue="1" operator="equal">
      <formula>"N/A"</formula>
    </cfRule>
  </conditionalFormatting>
  <conditionalFormatting sqref="E24:E25">
    <cfRule type="cellIs" dxfId="664" priority="1348" stopIfTrue="1" operator="equal">
      <formula>"N"</formula>
    </cfRule>
    <cfRule type="cellIs" dxfId="663" priority="1349" stopIfTrue="1" operator="equal">
      <formula>"N/A"</formula>
    </cfRule>
  </conditionalFormatting>
  <conditionalFormatting sqref="E121">
    <cfRule type="cellIs" dxfId="662" priority="1358" stopIfTrue="1" operator="equal">
      <formula>"N"</formula>
    </cfRule>
    <cfRule type="cellIs" dxfId="661" priority="1359" stopIfTrue="1" operator="equal">
      <formula>"N/A"</formula>
    </cfRule>
  </conditionalFormatting>
  <conditionalFormatting sqref="H120:H121">
    <cfRule type="cellIs" dxfId="660" priority="1354" stopIfTrue="1" operator="equal">
      <formula>"N"</formula>
    </cfRule>
    <cfRule type="cellIs" dxfId="659" priority="1355" stopIfTrue="1" operator="equal">
      <formula>"N/A"</formula>
    </cfRule>
  </conditionalFormatting>
  <conditionalFormatting sqref="E26:E27">
    <cfRule type="cellIs" dxfId="658" priority="1338" stopIfTrue="1" operator="equal">
      <formula>"N"</formula>
    </cfRule>
    <cfRule type="cellIs" dxfId="657" priority="1339" stopIfTrue="1" operator="equal">
      <formula>"N/A"</formula>
    </cfRule>
  </conditionalFormatting>
  <conditionalFormatting sqref="F30">
    <cfRule type="cellIs" dxfId="656" priority="1282" stopIfTrue="1" operator="equal">
      <formula>"N"</formula>
    </cfRule>
    <cfRule type="cellIs" dxfId="655" priority="1283" stopIfTrue="1" operator="equal">
      <formula>"N/A"</formula>
    </cfRule>
  </conditionalFormatting>
  <conditionalFormatting sqref="F28:F29">
    <cfRule type="cellIs" dxfId="654" priority="1298" stopIfTrue="1" operator="equal">
      <formula>"N"</formula>
    </cfRule>
    <cfRule type="cellIs" dxfId="653" priority="1299" stopIfTrue="1" operator="equal">
      <formula>"N/A"</formula>
    </cfRule>
  </conditionalFormatting>
  <conditionalFormatting sqref="J25 J27">
    <cfRule type="cellIs" dxfId="652" priority="1328" stopIfTrue="1" operator="equal">
      <formula>"N"</formula>
    </cfRule>
    <cfRule type="cellIs" dxfId="651" priority="1329" stopIfTrue="1" operator="equal">
      <formula>"N/A"</formula>
    </cfRule>
  </conditionalFormatting>
  <conditionalFormatting sqref="K25:Q25 K27:Q27">
    <cfRule type="cellIs" dxfId="650" priority="1334" stopIfTrue="1" operator="equal">
      <formula>"N"</formula>
    </cfRule>
    <cfRule type="cellIs" dxfId="649" priority="1335" stopIfTrue="1" operator="equal">
      <formula>"N/A"</formula>
    </cfRule>
  </conditionalFormatting>
  <conditionalFormatting sqref="J29">
    <cfRule type="cellIs" dxfId="648" priority="1294" stopIfTrue="1" operator="equal">
      <formula>"N"</formula>
    </cfRule>
    <cfRule type="cellIs" dxfId="647" priority="1295" stopIfTrue="1" operator="equal">
      <formula>"N/A"</formula>
    </cfRule>
  </conditionalFormatting>
  <conditionalFormatting sqref="E29">
    <cfRule type="cellIs" dxfId="646" priority="1300" stopIfTrue="1" operator="equal">
      <formula>"N"</formula>
    </cfRule>
    <cfRule type="cellIs" dxfId="645" priority="1301" stopIfTrue="1" operator="equal">
      <formula>"N/A"</formula>
    </cfRule>
  </conditionalFormatting>
  <conditionalFormatting sqref="K44:Q44">
    <cfRule type="cellIs" dxfId="644" priority="1278" stopIfTrue="1" operator="equal">
      <formula>"N"</formula>
    </cfRule>
    <cfRule type="cellIs" dxfId="643" priority="1279" stopIfTrue="1" operator="equal">
      <formula>"N/A"</formula>
    </cfRule>
  </conditionalFormatting>
  <conditionalFormatting sqref="K29:Q29">
    <cfRule type="cellIs" dxfId="642" priority="1302" stopIfTrue="1" operator="equal">
      <formula>"N"</formula>
    </cfRule>
    <cfRule type="cellIs" dxfId="641" priority="1303" stopIfTrue="1" operator="equal">
      <formula>"N/A"</formula>
    </cfRule>
  </conditionalFormatting>
  <conditionalFormatting sqref="G43:H44 K43:Q43">
    <cfRule type="cellIs" dxfId="640" priority="1272" stopIfTrue="1" operator="equal">
      <formula>"N"</formula>
    </cfRule>
    <cfRule type="cellIs" dxfId="639" priority="1273" stopIfTrue="1" operator="equal">
      <formula>"N/A"</formula>
    </cfRule>
  </conditionalFormatting>
  <conditionalFormatting sqref="G28:I29 J28:Q28">
    <cfRule type="cellIs" dxfId="638" priority="1296" stopIfTrue="1" operator="equal">
      <formula>"N"</formula>
    </cfRule>
    <cfRule type="cellIs" dxfId="637" priority="1297" stopIfTrue="1" operator="equal">
      <formula>"N/A"</formula>
    </cfRule>
  </conditionalFormatting>
  <conditionalFormatting sqref="G30:Q30 G31:P31">
    <cfRule type="cellIs" dxfId="636" priority="1280" stopIfTrue="1" operator="equal">
      <formula>"N"</formula>
    </cfRule>
    <cfRule type="cellIs" dxfId="635" priority="1281" stopIfTrue="1" operator="equal">
      <formula>"N/A"</formula>
    </cfRule>
  </conditionalFormatting>
  <conditionalFormatting sqref="F45:F46">
    <cfRule type="cellIs" dxfId="634" priority="1264" stopIfTrue="1" operator="equal">
      <formula>"N"</formula>
    </cfRule>
    <cfRule type="cellIs" dxfId="633" priority="1265" stopIfTrue="1" operator="equal">
      <formula>"N/A"</formula>
    </cfRule>
  </conditionalFormatting>
  <conditionalFormatting sqref="F43:F44">
    <cfRule type="cellIs" dxfId="632" priority="1274" stopIfTrue="1" operator="equal">
      <formula>"N"</formula>
    </cfRule>
    <cfRule type="cellIs" dxfId="631" priority="1275" stopIfTrue="1" operator="equal">
      <formula>"N/A"</formula>
    </cfRule>
  </conditionalFormatting>
  <conditionalFormatting sqref="J47:Q47 H47:I48">
    <cfRule type="cellIs" dxfId="630" priority="1240" stopIfTrue="1" operator="equal">
      <formula>"N"</formula>
    </cfRule>
    <cfRule type="cellIs" dxfId="629" priority="1241" stopIfTrue="1" operator="equal">
      <formula>"N/A"</formula>
    </cfRule>
  </conditionalFormatting>
  <conditionalFormatting sqref="G49">
    <cfRule type="cellIs" dxfId="628" priority="1222" stopIfTrue="1" operator="equal">
      <formula>"N"</formula>
    </cfRule>
    <cfRule type="cellIs" dxfId="627" priority="1223" stopIfTrue="1" operator="equal">
      <formula>"N/A"</formula>
    </cfRule>
  </conditionalFormatting>
  <conditionalFormatting sqref="J45:Q45 G45:I46">
    <cfRule type="cellIs" dxfId="626" priority="1262" stopIfTrue="1" operator="equal">
      <formula>"N"</formula>
    </cfRule>
    <cfRule type="cellIs" dxfId="625" priority="1263" stopIfTrue="1" operator="equal">
      <formula>"N/A"</formula>
    </cfRule>
  </conditionalFormatting>
  <conditionalFormatting sqref="E44">
    <cfRule type="cellIs" dxfId="624" priority="1276" stopIfTrue="1" operator="equal">
      <formula>"N"</formula>
    </cfRule>
    <cfRule type="cellIs" dxfId="623" priority="1277" stopIfTrue="1" operator="equal">
      <formula>"N/A"</formula>
    </cfRule>
  </conditionalFormatting>
  <conditionalFormatting sqref="H49:K49">
    <cfRule type="cellIs" dxfId="622" priority="1220" stopIfTrue="1" operator="equal">
      <formula>"N"</formula>
    </cfRule>
    <cfRule type="cellIs" dxfId="621" priority="1221" stopIfTrue="1" operator="equal">
      <formula>"N/A"</formula>
    </cfRule>
  </conditionalFormatting>
  <conditionalFormatting sqref="J46">
    <cfRule type="cellIs" dxfId="620" priority="1260" stopIfTrue="1" operator="equal">
      <formula>"N"</formula>
    </cfRule>
    <cfRule type="cellIs" dxfId="619" priority="1261" stopIfTrue="1" operator="equal">
      <formula>"N/A"</formula>
    </cfRule>
  </conditionalFormatting>
  <conditionalFormatting sqref="K46:Q46">
    <cfRule type="cellIs" dxfId="618" priority="1268" stopIfTrue="1" operator="equal">
      <formula>"N"</formula>
    </cfRule>
    <cfRule type="cellIs" dxfId="617" priority="1269" stopIfTrue="1" operator="equal">
      <formula>"N/A"</formula>
    </cfRule>
  </conditionalFormatting>
  <conditionalFormatting sqref="K48:Q48">
    <cfRule type="cellIs" dxfId="616" priority="1246" stopIfTrue="1" operator="equal">
      <formula>"N"</formula>
    </cfRule>
    <cfRule type="cellIs" dxfId="615" priority="1247" stopIfTrue="1" operator="equal">
      <formula>"N/A"</formula>
    </cfRule>
  </conditionalFormatting>
  <conditionalFormatting sqref="E48">
    <cfRule type="cellIs" dxfId="614" priority="1244" stopIfTrue="1" operator="equal">
      <formula>"N"</formula>
    </cfRule>
    <cfRule type="cellIs" dxfId="613" priority="1245" stopIfTrue="1" operator="equal">
      <formula>"N/A"</formula>
    </cfRule>
  </conditionalFormatting>
  <conditionalFormatting sqref="E52">
    <cfRule type="cellIs" dxfId="612" priority="1214" stopIfTrue="1" operator="equal">
      <formula>"N"</formula>
    </cfRule>
    <cfRule type="cellIs" dxfId="611" priority="1215" stopIfTrue="1" operator="equal">
      <formula>"N/A"</formula>
    </cfRule>
  </conditionalFormatting>
  <conditionalFormatting sqref="E46">
    <cfRule type="cellIs" dxfId="610" priority="1266" stopIfTrue="1" operator="equal">
      <formula>"N"</formula>
    </cfRule>
    <cfRule type="cellIs" dxfId="609" priority="1267" stopIfTrue="1" operator="equal">
      <formula>"N/A"</formula>
    </cfRule>
  </conditionalFormatting>
  <conditionalFormatting sqref="N49:Q49">
    <cfRule type="cellIs" dxfId="608" priority="1226" stopIfTrue="1" operator="equal">
      <formula>"N"</formula>
    </cfRule>
    <cfRule type="cellIs" dxfId="607" priority="1227" stopIfTrue="1" operator="equal">
      <formula>"N/A"</formula>
    </cfRule>
  </conditionalFormatting>
  <conditionalFormatting sqref="J48">
    <cfRule type="cellIs" dxfId="606" priority="1238" stopIfTrue="1" operator="equal">
      <formula>"N"</formula>
    </cfRule>
    <cfRule type="cellIs" dxfId="605" priority="1239" stopIfTrue="1" operator="equal">
      <formula>"N/A"</formula>
    </cfRule>
  </conditionalFormatting>
  <conditionalFormatting sqref="L52:M52 O52:Q52">
    <cfRule type="cellIs" dxfId="604" priority="1216" stopIfTrue="1" operator="equal">
      <formula>"N"</formula>
    </cfRule>
    <cfRule type="cellIs" dxfId="603" priority="1217" stopIfTrue="1" operator="equal">
      <formula>"N/A"</formula>
    </cfRule>
  </conditionalFormatting>
  <conditionalFormatting sqref="E50">
    <cfRule type="cellIs" dxfId="602" priority="1230" stopIfTrue="1" operator="equal">
      <formula>"N"</formula>
    </cfRule>
    <cfRule type="cellIs" dxfId="601" priority="1231" stopIfTrue="1" operator="equal">
      <formula>"N/A"</formula>
    </cfRule>
  </conditionalFormatting>
  <conditionalFormatting sqref="L51:M51 O51:Q51">
    <cfRule type="cellIs" dxfId="600" priority="1210" stopIfTrue="1" operator="equal">
      <formula>"N"</formula>
    </cfRule>
    <cfRule type="cellIs" dxfId="599" priority="1211" stopIfTrue="1" operator="equal">
      <formula>"N/A"</formula>
    </cfRule>
  </conditionalFormatting>
  <conditionalFormatting sqref="F47:F48">
    <cfRule type="cellIs" dxfId="598" priority="1242" stopIfTrue="1" operator="equal">
      <formula>"N"</formula>
    </cfRule>
    <cfRule type="cellIs" dxfId="597" priority="1243" stopIfTrue="1" operator="equal">
      <formula>"N/A"</formula>
    </cfRule>
  </conditionalFormatting>
  <conditionalFormatting sqref="F51:F52">
    <cfRule type="cellIs" dxfId="596" priority="1212" stopIfTrue="1" operator="equal">
      <formula>"N"</formula>
    </cfRule>
    <cfRule type="cellIs" dxfId="595" priority="1213" stopIfTrue="1" operator="equal">
      <formula>"N/A"</formula>
    </cfRule>
  </conditionalFormatting>
  <conditionalFormatting sqref="F49">
    <cfRule type="cellIs" dxfId="594" priority="1228" stopIfTrue="1" operator="equal">
      <formula>"N"</formula>
    </cfRule>
    <cfRule type="cellIs" dxfId="593" priority="1229" stopIfTrue="1" operator="equal">
      <formula>"N/A"</formula>
    </cfRule>
  </conditionalFormatting>
  <conditionalFormatting sqref="N51">
    <cfRule type="cellIs" dxfId="592" priority="1202" stopIfTrue="1" operator="equal">
      <formula>"N"</formula>
    </cfRule>
    <cfRule type="cellIs" dxfId="591" priority="1203" stopIfTrue="1" operator="equal">
      <formula>"N/A"</formula>
    </cfRule>
  </conditionalFormatting>
  <conditionalFormatting sqref="F53:F54">
    <cfRule type="cellIs" dxfId="590" priority="1194" stopIfTrue="1" operator="equal">
      <formula>"N"</formula>
    </cfRule>
    <cfRule type="cellIs" dxfId="589" priority="1195" stopIfTrue="1" operator="equal">
      <formula>"N/A"</formula>
    </cfRule>
  </conditionalFormatting>
  <conditionalFormatting sqref="H51:K51">
    <cfRule type="cellIs" dxfId="588" priority="1206" stopIfTrue="1" operator="equal">
      <formula>"N"</formula>
    </cfRule>
    <cfRule type="cellIs" dxfId="587" priority="1207" stopIfTrue="1" operator="equal">
      <formula>"N/A"</formula>
    </cfRule>
  </conditionalFormatting>
  <conditionalFormatting sqref="G51:G52">
    <cfRule type="cellIs" dxfId="586" priority="1208" stopIfTrue="1" operator="equal">
      <formula>"N"</formula>
    </cfRule>
    <cfRule type="cellIs" dxfId="585" priority="1209" stopIfTrue="1" operator="equal">
      <formula>"N/A"</formula>
    </cfRule>
  </conditionalFormatting>
  <conditionalFormatting sqref="H52:K52">
    <cfRule type="cellIs" dxfId="584" priority="1204" stopIfTrue="1" operator="equal">
      <formula>"N"</formula>
    </cfRule>
    <cfRule type="cellIs" dxfId="583" priority="1205" stopIfTrue="1" operator="equal">
      <formula>"N/A"</formula>
    </cfRule>
  </conditionalFormatting>
  <conditionalFormatting sqref="E54">
    <cfRule type="cellIs" dxfId="582" priority="1196" stopIfTrue="1" operator="equal">
      <formula>"N"</formula>
    </cfRule>
    <cfRule type="cellIs" dxfId="581" priority="1197" stopIfTrue="1" operator="equal">
      <formula>"N/A"</formula>
    </cfRule>
  </conditionalFormatting>
  <conditionalFormatting sqref="L54:M54 O54:P54">
    <cfRule type="cellIs" dxfId="580" priority="1198" stopIfTrue="1" operator="equal">
      <formula>"N"</formula>
    </cfRule>
    <cfRule type="cellIs" dxfId="579" priority="1199" stopIfTrue="1" operator="equal">
      <formula>"N/A"</formula>
    </cfRule>
  </conditionalFormatting>
  <conditionalFormatting sqref="K54">
    <cfRule type="cellIs" dxfId="578" priority="1174" stopIfTrue="1" operator="equal">
      <formula>"N"</formula>
    </cfRule>
    <cfRule type="cellIs" dxfId="577" priority="1175" stopIfTrue="1" operator="equal">
      <formula>"N/A"</formula>
    </cfRule>
  </conditionalFormatting>
  <conditionalFormatting sqref="N52">
    <cfRule type="cellIs" dxfId="576" priority="1200" stopIfTrue="1" operator="equal">
      <formula>"N"</formula>
    </cfRule>
    <cfRule type="cellIs" dxfId="575" priority="1201" stopIfTrue="1" operator="equal">
      <formula>"N/A"</formula>
    </cfRule>
  </conditionalFormatting>
  <conditionalFormatting sqref="Q54">
    <cfRule type="cellIs" dxfId="574" priority="1170" stopIfTrue="1" operator="equal">
      <formula>"N"</formula>
    </cfRule>
    <cfRule type="cellIs" dxfId="573" priority="1171" stopIfTrue="1" operator="equal">
      <formula>"N/A"</formula>
    </cfRule>
  </conditionalFormatting>
  <conditionalFormatting sqref="K56">
    <cfRule type="cellIs" dxfId="572" priority="1144" stopIfTrue="1" operator="equal">
      <formula>"N"</formula>
    </cfRule>
    <cfRule type="cellIs" dxfId="571" priority="1145" stopIfTrue="1" operator="equal">
      <formula>"N/A"</formula>
    </cfRule>
  </conditionalFormatting>
  <conditionalFormatting sqref="E56">
    <cfRule type="cellIs" dxfId="570" priority="1166" stopIfTrue="1" operator="equal">
      <formula>"N"</formula>
    </cfRule>
    <cfRule type="cellIs" dxfId="569" priority="1167" stopIfTrue="1" operator="equal">
      <formula>"N/A"</formula>
    </cfRule>
  </conditionalFormatting>
  <conditionalFormatting sqref="H54">
    <cfRule type="cellIs" dxfId="568" priority="1178" stopIfTrue="1" operator="equal">
      <formula>"N"</formula>
    </cfRule>
    <cfRule type="cellIs" dxfId="567" priority="1179" stopIfTrue="1" operator="equal">
      <formula>"N/A"</formula>
    </cfRule>
  </conditionalFormatting>
  <conditionalFormatting sqref="H53">
    <cfRule type="cellIs" dxfId="566" priority="1180" stopIfTrue="1" operator="equal">
      <formula>"N"</formula>
    </cfRule>
    <cfRule type="cellIs" dxfId="565" priority="1181" stopIfTrue="1" operator="equal">
      <formula>"N/A"</formula>
    </cfRule>
  </conditionalFormatting>
  <conditionalFormatting sqref="L56:M56 O56:P56">
    <cfRule type="cellIs" dxfId="564" priority="1168" stopIfTrue="1" operator="equal">
      <formula>"N"</formula>
    </cfRule>
    <cfRule type="cellIs" dxfId="563" priority="1169" stopIfTrue="1" operator="equal">
      <formula>"N/A"</formula>
    </cfRule>
  </conditionalFormatting>
  <conditionalFormatting sqref="Q56">
    <cfRule type="cellIs" dxfId="562" priority="1140" stopIfTrue="1" operator="equal">
      <formula>"N"</formula>
    </cfRule>
    <cfRule type="cellIs" dxfId="561" priority="1141" stopIfTrue="1" operator="equal">
      <formula>"N/A"</formula>
    </cfRule>
  </conditionalFormatting>
  <conditionalFormatting sqref="N54">
    <cfRule type="cellIs" dxfId="560" priority="1182" stopIfTrue="1" operator="equal">
      <formula>"N"</formula>
    </cfRule>
    <cfRule type="cellIs" dxfId="559" priority="1183" stopIfTrue="1" operator="equal">
      <formula>"N/A"</formula>
    </cfRule>
  </conditionalFormatting>
  <conditionalFormatting sqref="Q53">
    <cfRule type="cellIs" dxfId="558" priority="1172" stopIfTrue="1" operator="equal">
      <formula>"N"</formula>
    </cfRule>
    <cfRule type="cellIs" dxfId="557" priority="1173" stopIfTrue="1" operator="equal">
      <formula>"N/A"</formula>
    </cfRule>
  </conditionalFormatting>
  <conditionalFormatting sqref="K53">
    <cfRule type="cellIs" dxfId="556" priority="1176" stopIfTrue="1" operator="equal">
      <formula>"N"</formula>
    </cfRule>
    <cfRule type="cellIs" dxfId="555" priority="1177" stopIfTrue="1" operator="equal">
      <formula>"N/A"</formula>
    </cfRule>
  </conditionalFormatting>
  <conditionalFormatting sqref="N53">
    <cfRule type="cellIs" dxfId="554" priority="1184" stopIfTrue="1" operator="equal">
      <formula>"N"</formula>
    </cfRule>
    <cfRule type="cellIs" dxfId="553" priority="1185" stopIfTrue="1" operator="equal">
      <formula>"N/A"</formula>
    </cfRule>
  </conditionalFormatting>
  <conditionalFormatting sqref="Q55">
    <cfRule type="cellIs" dxfId="552" priority="1142" stopIfTrue="1" operator="equal">
      <formula>"N"</formula>
    </cfRule>
    <cfRule type="cellIs" dxfId="551" priority="1143" stopIfTrue="1" operator="equal">
      <formula>"N/A"</formula>
    </cfRule>
  </conditionalFormatting>
  <conditionalFormatting sqref="G56:Q56">
    <cfRule type="cellIs" dxfId="550" priority="1136" stopIfTrue="1" operator="equal">
      <formula>"N"</formula>
    </cfRule>
    <cfRule type="cellIs" dxfId="549" priority="1137" stopIfTrue="1" operator="equal">
      <formula>"N/A"</formula>
    </cfRule>
  </conditionalFormatting>
  <conditionalFormatting sqref="G53:G54">
    <cfRule type="cellIs" dxfId="548" priority="1190" stopIfTrue="1" operator="equal">
      <formula>"N"</formula>
    </cfRule>
    <cfRule type="cellIs" dxfId="547" priority="1191" stopIfTrue="1" operator="equal">
      <formula>"N/A"</formula>
    </cfRule>
  </conditionalFormatting>
  <conditionalFormatting sqref="N56">
    <cfRule type="cellIs" dxfId="546" priority="1152" stopIfTrue="1" operator="equal">
      <formula>"N"</formula>
    </cfRule>
    <cfRule type="cellIs" dxfId="545" priority="1153" stopIfTrue="1" operator="equal">
      <formula>"N/A"</formula>
    </cfRule>
  </conditionalFormatting>
  <conditionalFormatting sqref="I54:J54">
    <cfRule type="cellIs" dxfId="544" priority="1186" stopIfTrue="1" operator="equal">
      <formula>"N"</formula>
    </cfRule>
    <cfRule type="cellIs" dxfId="543" priority="1187" stopIfTrue="1" operator="equal">
      <formula>"N/A"</formula>
    </cfRule>
  </conditionalFormatting>
  <conditionalFormatting sqref="L55:M55 O55:P55">
    <cfRule type="cellIs" dxfId="542" priority="1162" stopIfTrue="1" operator="equal">
      <formula>"N"</formula>
    </cfRule>
    <cfRule type="cellIs" dxfId="541" priority="1163" stopIfTrue="1" operator="equal">
      <formula>"N/A"</formula>
    </cfRule>
  </conditionalFormatting>
  <conditionalFormatting sqref="H55">
    <cfRule type="cellIs" dxfId="540" priority="1150" stopIfTrue="1" operator="equal">
      <formula>"N"</formula>
    </cfRule>
    <cfRule type="cellIs" dxfId="539" priority="1151" stopIfTrue="1" operator="equal">
      <formula>"N/A"</formula>
    </cfRule>
  </conditionalFormatting>
  <conditionalFormatting sqref="F55:F56">
    <cfRule type="cellIs" dxfId="538" priority="1164" stopIfTrue="1" operator="equal">
      <formula>"N"</formula>
    </cfRule>
    <cfRule type="cellIs" dxfId="537" priority="1165" stopIfTrue="1" operator="equal">
      <formula>"N/A"</formula>
    </cfRule>
  </conditionalFormatting>
  <conditionalFormatting sqref="I53:J53">
    <cfRule type="cellIs" dxfId="536" priority="1188" stopIfTrue="1" operator="equal">
      <formula>"N"</formula>
    </cfRule>
    <cfRule type="cellIs" dxfId="535" priority="1189" stopIfTrue="1" operator="equal">
      <formula>"N/A"</formula>
    </cfRule>
  </conditionalFormatting>
  <conditionalFormatting sqref="L53:M53 O53:P53">
    <cfRule type="cellIs" dxfId="534" priority="1192" stopIfTrue="1" operator="equal">
      <formula>"N"</formula>
    </cfRule>
    <cfRule type="cellIs" dxfId="533" priority="1193" stopIfTrue="1" operator="equal">
      <formula>"N/A"</formula>
    </cfRule>
  </conditionalFormatting>
  <conditionalFormatting sqref="G55:G56 H56:Q56">
    <cfRule type="cellIs" dxfId="532" priority="1160" stopIfTrue="1" operator="equal">
      <formula>"N"</formula>
    </cfRule>
    <cfRule type="cellIs" dxfId="531" priority="1161" stopIfTrue="1" operator="equal">
      <formula>"N/A"</formula>
    </cfRule>
  </conditionalFormatting>
  <conditionalFormatting sqref="K58">
    <cfRule type="cellIs" dxfId="530" priority="1114" stopIfTrue="1" operator="equal">
      <formula>"N"</formula>
    </cfRule>
    <cfRule type="cellIs" dxfId="529" priority="1115" stopIfTrue="1" operator="equal">
      <formula>"N/A"</formula>
    </cfRule>
  </conditionalFormatting>
  <conditionalFormatting sqref="Q58">
    <cfRule type="cellIs" dxfId="528" priority="1110" stopIfTrue="1" operator="equal">
      <formula>"N"</formula>
    </cfRule>
    <cfRule type="cellIs" dxfId="527" priority="1111" stopIfTrue="1" operator="equal">
      <formula>"N/A"</formula>
    </cfRule>
  </conditionalFormatting>
  <conditionalFormatting sqref="K55">
    <cfRule type="cellIs" dxfId="526" priority="1146" stopIfTrue="1" operator="equal">
      <formula>"N"</formula>
    </cfRule>
    <cfRule type="cellIs" dxfId="525" priority="1147" stopIfTrue="1" operator="equal">
      <formula>"N/A"</formula>
    </cfRule>
  </conditionalFormatting>
  <conditionalFormatting sqref="G55:Q55">
    <cfRule type="cellIs" dxfId="524" priority="1138" stopIfTrue="1" operator="equal">
      <formula>"N"</formula>
    </cfRule>
    <cfRule type="cellIs" dxfId="523" priority="1139" stopIfTrue="1" operator="equal">
      <formula>"N/A"</formula>
    </cfRule>
  </conditionalFormatting>
  <conditionalFormatting sqref="L58:M58 O58:P58">
    <cfRule type="cellIs" dxfId="522" priority="1134" stopIfTrue="1" operator="equal">
      <formula>"N"</formula>
    </cfRule>
    <cfRule type="cellIs" dxfId="521" priority="1135" stopIfTrue="1" operator="equal">
      <formula>"N/A"</formula>
    </cfRule>
  </conditionalFormatting>
  <conditionalFormatting sqref="H56">
    <cfRule type="cellIs" dxfId="520" priority="1148" stopIfTrue="1" operator="equal">
      <formula>"N"</formula>
    </cfRule>
    <cfRule type="cellIs" dxfId="519" priority="1149" stopIfTrue="1" operator="equal">
      <formula>"N/A"</formula>
    </cfRule>
  </conditionalFormatting>
  <conditionalFormatting sqref="N55">
    <cfRule type="cellIs" dxfId="518" priority="1154" stopIfTrue="1" operator="equal">
      <formula>"N"</formula>
    </cfRule>
    <cfRule type="cellIs" dxfId="517" priority="1155" stopIfTrue="1" operator="equal">
      <formula>"N/A"</formula>
    </cfRule>
  </conditionalFormatting>
  <conditionalFormatting sqref="F57:F58">
    <cfRule type="cellIs" dxfId="516" priority="1130" stopIfTrue="1" operator="equal">
      <formula>"N"</formula>
    </cfRule>
    <cfRule type="cellIs" dxfId="515" priority="1131" stopIfTrue="1" operator="equal">
      <formula>"N/A"</formula>
    </cfRule>
  </conditionalFormatting>
  <conditionalFormatting sqref="N58">
    <cfRule type="cellIs" dxfId="514" priority="1122" stopIfTrue="1" operator="equal">
      <formula>"N"</formula>
    </cfRule>
    <cfRule type="cellIs" dxfId="513" priority="1123" stopIfTrue="1" operator="equal">
      <formula>"N/A"</formula>
    </cfRule>
  </conditionalFormatting>
  <conditionalFormatting sqref="N57">
    <cfRule type="cellIs" dxfId="512" priority="1124" stopIfTrue="1" operator="equal">
      <formula>"N"</formula>
    </cfRule>
    <cfRule type="cellIs" dxfId="511" priority="1125" stopIfTrue="1" operator="equal">
      <formula>"N/A"</formula>
    </cfRule>
  </conditionalFormatting>
  <conditionalFormatting sqref="E58">
    <cfRule type="cellIs" dxfId="510" priority="1132" stopIfTrue="1" operator="equal">
      <formula>"N"</formula>
    </cfRule>
    <cfRule type="cellIs" dxfId="509" priority="1133" stopIfTrue="1" operator="equal">
      <formula>"N/A"</formula>
    </cfRule>
  </conditionalFormatting>
  <conditionalFormatting sqref="H57">
    <cfRule type="cellIs" dxfId="508" priority="1120" stopIfTrue="1" operator="equal">
      <formula>"N"</formula>
    </cfRule>
    <cfRule type="cellIs" dxfId="507" priority="1121" stopIfTrue="1" operator="equal">
      <formula>"N/A"</formula>
    </cfRule>
  </conditionalFormatting>
  <conditionalFormatting sqref="I57">
    <cfRule type="cellIs" dxfId="506" priority="1108" stopIfTrue="1" operator="equal">
      <formula>"N"</formula>
    </cfRule>
    <cfRule type="cellIs" dxfId="505" priority="1109" stopIfTrue="1" operator="equal">
      <formula>"N/A"</formula>
    </cfRule>
  </conditionalFormatting>
  <conditionalFormatting sqref="L57:M57 O57:P57">
    <cfRule type="cellIs" dxfId="504" priority="1128" stopIfTrue="1" operator="equal">
      <formula>"N"</formula>
    </cfRule>
    <cfRule type="cellIs" dxfId="503" priority="1129" stopIfTrue="1" operator="equal">
      <formula>"N/A"</formula>
    </cfRule>
  </conditionalFormatting>
  <conditionalFormatting sqref="G57:G58">
    <cfRule type="cellIs" dxfId="502" priority="1126" stopIfTrue="1" operator="equal">
      <formula>"N"</formula>
    </cfRule>
    <cfRule type="cellIs" dxfId="501" priority="1127" stopIfTrue="1" operator="equal">
      <formula>"N/A"</formula>
    </cfRule>
  </conditionalFormatting>
  <conditionalFormatting sqref="H58">
    <cfRule type="cellIs" dxfId="500" priority="1118" stopIfTrue="1" operator="equal">
      <formula>"N"</formula>
    </cfRule>
    <cfRule type="cellIs" dxfId="499" priority="1119" stopIfTrue="1" operator="equal">
      <formula>"N/A"</formula>
    </cfRule>
  </conditionalFormatting>
  <conditionalFormatting sqref="Q57">
    <cfRule type="cellIs" dxfId="498" priority="1112" stopIfTrue="1" operator="equal">
      <formula>"N"</formula>
    </cfRule>
    <cfRule type="cellIs" dxfId="497" priority="1113" stopIfTrue="1" operator="equal">
      <formula>"N/A"</formula>
    </cfRule>
  </conditionalFormatting>
  <conditionalFormatting sqref="K57">
    <cfRule type="cellIs" dxfId="496" priority="1116" stopIfTrue="1" operator="equal">
      <formula>"N"</formula>
    </cfRule>
    <cfRule type="cellIs" dxfId="495" priority="1117" stopIfTrue="1" operator="equal">
      <formula>"N/A"</formula>
    </cfRule>
  </conditionalFormatting>
  <conditionalFormatting sqref="L69:M69 O69:P69">
    <cfRule type="cellIs" dxfId="494" priority="1002" stopIfTrue="1" operator="equal">
      <formula>"N"</formula>
    </cfRule>
    <cfRule type="cellIs" dxfId="493" priority="1003" stopIfTrue="1" operator="equal">
      <formula>"N/A"</formula>
    </cfRule>
  </conditionalFormatting>
  <conditionalFormatting sqref="E69">
    <cfRule type="cellIs" dxfId="492" priority="1000" stopIfTrue="1" operator="equal">
      <formula>"N"</formula>
    </cfRule>
    <cfRule type="cellIs" dxfId="491" priority="1001" stopIfTrue="1" operator="equal">
      <formula>"N/A"</formula>
    </cfRule>
  </conditionalFormatting>
  <conditionalFormatting sqref="F68:F69">
    <cfRule type="cellIs" dxfId="490" priority="998" stopIfTrue="1" operator="equal">
      <formula>"N"</formula>
    </cfRule>
    <cfRule type="cellIs" dxfId="489" priority="999" stopIfTrue="1" operator="equal">
      <formula>"N/A"</formula>
    </cfRule>
  </conditionalFormatting>
  <conditionalFormatting sqref="G68:G69">
    <cfRule type="cellIs" dxfId="488" priority="994" stopIfTrue="1" operator="equal">
      <formula>"N"</formula>
    </cfRule>
    <cfRule type="cellIs" dxfId="487" priority="995" stopIfTrue="1" operator="equal">
      <formula>"N/A"</formula>
    </cfRule>
  </conditionalFormatting>
  <conditionalFormatting sqref="H69">
    <cfRule type="cellIs" dxfId="486" priority="986" stopIfTrue="1" operator="equal">
      <formula>"N"</formula>
    </cfRule>
    <cfRule type="cellIs" dxfId="485" priority="987" stopIfTrue="1" operator="equal">
      <formula>"N/A"</formula>
    </cfRule>
  </conditionalFormatting>
  <conditionalFormatting sqref="H68">
    <cfRule type="cellIs" dxfId="484" priority="988" stopIfTrue="1" operator="equal">
      <formula>"N"</formula>
    </cfRule>
    <cfRule type="cellIs" dxfId="483" priority="989" stopIfTrue="1" operator="equal">
      <formula>"N/A"</formula>
    </cfRule>
  </conditionalFormatting>
  <conditionalFormatting sqref="K69">
    <cfRule type="cellIs" dxfId="482" priority="982" stopIfTrue="1" operator="equal">
      <formula>"N"</formula>
    </cfRule>
    <cfRule type="cellIs" dxfId="481" priority="983" stopIfTrue="1" operator="equal">
      <formula>"N/A"</formula>
    </cfRule>
  </conditionalFormatting>
  <conditionalFormatting sqref="E74:E75">
    <cfRule type="cellIs" dxfId="480" priority="948" stopIfTrue="1" operator="equal">
      <formula>"N"</formula>
    </cfRule>
    <cfRule type="cellIs" dxfId="479" priority="949" stopIfTrue="1" operator="equal">
      <formula>"N/A"</formula>
    </cfRule>
  </conditionalFormatting>
  <conditionalFormatting sqref="E72:E73">
    <cfRule type="cellIs" dxfId="478" priority="966" stopIfTrue="1" operator="equal">
      <formula>"N"</formula>
    </cfRule>
    <cfRule type="cellIs" dxfId="477" priority="967" stopIfTrue="1" operator="equal">
      <formula>"N/A"</formula>
    </cfRule>
  </conditionalFormatting>
  <conditionalFormatting sqref="E76:E77">
    <cfRule type="cellIs" dxfId="476" priority="910" stopIfTrue="1" operator="equal">
      <formula>"N"</formula>
    </cfRule>
    <cfRule type="cellIs" dxfId="475" priority="911" stopIfTrue="1" operator="equal">
      <formula>"N/A"</formula>
    </cfRule>
  </conditionalFormatting>
  <conditionalFormatting sqref="F76:H77 K76:N77 Q76:Q77">
    <cfRule type="cellIs" dxfId="474" priority="908" stopIfTrue="1" operator="equal">
      <formula>"N"</formula>
    </cfRule>
    <cfRule type="cellIs" dxfId="473" priority="909" stopIfTrue="1" operator="equal">
      <formula>"N/A"</formula>
    </cfRule>
  </conditionalFormatting>
  <conditionalFormatting sqref="E78:E79">
    <cfRule type="cellIs" dxfId="472" priority="880" stopIfTrue="1" operator="equal">
      <formula>"N"</formula>
    </cfRule>
    <cfRule type="cellIs" dxfId="471" priority="881" stopIfTrue="1" operator="equal">
      <formula>"N/A"</formula>
    </cfRule>
  </conditionalFormatting>
  <conditionalFormatting sqref="E89:E90">
    <cfRule type="cellIs" dxfId="470" priority="872" stopIfTrue="1" operator="equal">
      <formula>"N"</formula>
    </cfRule>
    <cfRule type="cellIs" dxfId="469" priority="873" stopIfTrue="1" operator="equal">
      <formula>"N/A"</formula>
    </cfRule>
  </conditionalFormatting>
  <conditionalFormatting sqref="G90:P90">
    <cfRule type="cellIs" dxfId="468" priority="870" stopIfTrue="1" operator="equal">
      <formula>"N"</formula>
    </cfRule>
    <cfRule type="cellIs" dxfId="467" priority="871" stopIfTrue="1" operator="equal">
      <formula>"N/A"</formula>
    </cfRule>
  </conditionalFormatting>
  <conditionalFormatting sqref="G89:H89">
    <cfRule type="cellIs" dxfId="466" priority="868" stopIfTrue="1" operator="equal">
      <formula>"N"</formula>
    </cfRule>
    <cfRule type="cellIs" dxfId="465" priority="869" stopIfTrue="1" operator="equal">
      <formula>"N/A"</formula>
    </cfRule>
  </conditionalFormatting>
  <conditionalFormatting sqref="F89:F90">
    <cfRule type="cellIs" dxfId="464" priority="866" stopIfTrue="1" operator="equal">
      <formula>"N"</formula>
    </cfRule>
    <cfRule type="cellIs" dxfId="463" priority="867" stopIfTrue="1" operator="equal">
      <formula>"N/A"</formula>
    </cfRule>
  </conditionalFormatting>
  <conditionalFormatting sqref="E91:E92">
    <cfRule type="cellIs" dxfId="462" priority="864" stopIfTrue="1" operator="equal">
      <formula>"N"</formula>
    </cfRule>
    <cfRule type="cellIs" dxfId="461" priority="865" stopIfTrue="1" operator="equal">
      <formula>"N/A"</formula>
    </cfRule>
  </conditionalFormatting>
  <conditionalFormatting sqref="G92:Q92">
    <cfRule type="cellIs" dxfId="460" priority="862" stopIfTrue="1" operator="equal">
      <formula>"N"</formula>
    </cfRule>
    <cfRule type="cellIs" dxfId="459" priority="863" stopIfTrue="1" operator="equal">
      <formula>"N/A"</formula>
    </cfRule>
  </conditionalFormatting>
  <conditionalFormatting sqref="G91:Q91">
    <cfRule type="cellIs" dxfId="458" priority="860" stopIfTrue="1" operator="equal">
      <formula>"N"</formula>
    </cfRule>
    <cfRule type="cellIs" dxfId="457" priority="861" stopIfTrue="1" operator="equal">
      <formula>"N/A"</formula>
    </cfRule>
  </conditionalFormatting>
  <conditionalFormatting sqref="F91:F92">
    <cfRule type="cellIs" dxfId="456" priority="858" stopIfTrue="1" operator="equal">
      <formula>"N"</formula>
    </cfRule>
    <cfRule type="cellIs" dxfId="455" priority="859" stopIfTrue="1" operator="equal">
      <formula>"N/A"</formula>
    </cfRule>
  </conditionalFormatting>
  <conditionalFormatting sqref="E93:E94">
    <cfRule type="cellIs" dxfId="454" priority="856" stopIfTrue="1" operator="equal">
      <formula>"N"</formula>
    </cfRule>
    <cfRule type="cellIs" dxfId="453" priority="857" stopIfTrue="1" operator="equal">
      <formula>"N/A"</formula>
    </cfRule>
  </conditionalFormatting>
  <conditionalFormatting sqref="H95 K95 N95 Q95">
    <cfRule type="cellIs" dxfId="452" priority="842" stopIfTrue="1" operator="equal">
      <formula>"N"</formula>
    </cfRule>
    <cfRule type="cellIs" dxfId="451" priority="843" stopIfTrue="1" operator="equal">
      <formula>"N/A"</formula>
    </cfRule>
  </conditionalFormatting>
  <conditionalFormatting sqref="G93:Q93">
    <cfRule type="cellIs" dxfId="450" priority="852" stopIfTrue="1" operator="equal">
      <formula>"N"</formula>
    </cfRule>
    <cfRule type="cellIs" dxfId="449" priority="853" stopIfTrue="1" operator="equal">
      <formula>"N/A"</formula>
    </cfRule>
  </conditionalFormatting>
  <conditionalFormatting sqref="F93:F94">
    <cfRule type="cellIs" dxfId="448" priority="848" stopIfTrue="1" operator="equal">
      <formula>"N"</formula>
    </cfRule>
    <cfRule type="cellIs" dxfId="447" priority="849" stopIfTrue="1" operator="equal">
      <formula>"N/A"</formula>
    </cfRule>
  </conditionalFormatting>
  <conditionalFormatting sqref="E95:E96">
    <cfRule type="cellIs" dxfId="446" priority="846" stopIfTrue="1" operator="equal">
      <formula>"N"</formula>
    </cfRule>
    <cfRule type="cellIs" dxfId="445" priority="847" stopIfTrue="1" operator="equal">
      <formula>"N/A"</formula>
    </cfRule>
  </conditionalFormatting>
  <conditionalFormatting sqref="F95">
    <cfRule type="cellIs" dxfId="444" priority="840" stopIfTrue="1" operator="equal">
      <formula>"N"</formula>
    </cfRule>
    <cfRule type="cellIs" dxfId="443" priority="841" stopIfTrue="1" operator="equal">
      <formula>"N/A"</formula>
    </cfRule>
  </conditionalFormatting>
  <conditionalFormatting sqref="E97:E98">
    <cfRule type="cellIs" dxfId="442" priority="830" stopIfTrue="1" operator="equal">
      <formula>"N"</formula>
    </cfRule>
    <cfRule type="cellIs" dxfId="441" priority="831" stopIfTrue="1" operator="equal">
      <formula>"N/A"</formula>
    </cfRule>
  </conditionalFormatting>
  <conditionalFormatting sqref="K98 N98">
    <cfRule type="cellIs" dxfId="440" priority="828" stopIfTrue="1" operator="equal">
      <formula>"N"</formula>
    </cfRule>
    <cfRule type="cellIs" dxfId="439" priority="829" stopIfTrue="1" operator="equal">
      <formula>"N/A"</formula>
    </cfRule>
  </conditionalFormatting>
  <conditionalFormatting sqref="G95">
    <cfRule type="cellIs" dxfId="438" priority="838" stopIfTrue="1" operator="equal">
      <formula>"N"</formula>
    </cfRule>
    <cfRule type="cellIs" dxfId="437" priority="839" stopIfTrue="1" operator="equal">
      <formula>"N/A"</formula>
    </cfRule>
  </conditionalFormatting>
  <conditionalFormatting sqref="I95:J95">
    <cfRule type="cellIs" dxfId="436" priority="836" stopIfTrue="1" operator="equal">
      <formula>"N"</formula>
    </cfRule>
    <cfRule type="cellIs" dxfId="435" priority="837" stopIfTrue="1" operator="equal">
      <formula>"N/A"</formula>
    </cfRule>
  </conditionalFormatting>
  <conditionalFormatting sqref="L95:M95">
    <cfRule type="cellIs" dxfId="434" priority="834" stopIfTrue="1" operator="equal">
      <formula>"N"</formula>
    </cfRule>
    <cfRule type="cellIs" dxfId="433" priority="835" stopIfTrue="1" operator="equal">
      <formula>"N/A"</formula>
    </cfRule>
  </conditionalFormatting>
  <conditionalFormatting sqref="O95:P95">
    <cfRule type="cellIs" dxfId="432" priority="832" stopIfTrue="1" operator="equal">
      <formula>"N"</formula>
    </cfRule>
    <cfRule type="cellIs" dxfId="431" priority="833" stopIfTrue="1" operator="equal">
      <formula>"N/A"</formula>
    </cfRule>
  </conditionalFormatting>
  <conditionalFormatting sqref="K97 N97">
    <cfRule type="cellIs" dxfId="430" priority="826" stopIfTrue="1" operator="equal">
      <formula>"N"</formula>
    </cfRule>
    <cfRule type="cellIs" dxfId="429" priority="827" stopIfTrue="1" operator="equal">
      <formula>"N/A"</formula>
    </cfRule>
  </conditionalFormatting>
  <conditionalFormatting sqref="F97:F98">
    <cfRule type="cellIs" dxfId="428" priority="824" stopIfTrue="1" operator="equal">
      <formula>"N"</formula>
    </cfRule>
    <cfRule type="cellIs" dxfId="427" priority="825" stopIfTrue="1" operator="equal">
      <formula>"N/A"</formula>
    </cfRule>
  </conditionalFormatting>
  <conditionalFormatting sqref="G98">
    <cfRule type="cellIs" dxfId="426" priority="814" stopIfTrue="1" operator="equal">
      <formula>"N"</formula>
    </cfRule>
    <cfRule type="cellIs" dxfId="425" priority="815" stopIfTrue="1" operator="equal">
      <formula>"N/A"</formula>
    </cfRule>
  </conditionalFormatting>
  <conditionalFormatting sqref="I97:J98">
    <cfRule type="cellIs" dxfId="424" priority="820" stopIfTrue="1" operator="equal">
      <formula>"N"</formula>
    </cfRule>
    <cfRule type="cellIs" dxfId="423" priority="821" stopIfTrue="1" operator="equal">
      <formula>"N/A"</formula>
    </cfRule>
  </conditionalFormatting>
  <conditionalFormatting sqref="L97:M98">
    <cfRule type="cellIs" dxfId="422" priority="818" stopIfTrue="1" operator="equal">
      <formula>"N"</formula>
    </cfRule>
    <cfRule type="cellIs" dxfId="421" priority="819" stopIfTrue="1" operator="equal">
      <formula>"N/A"</formula>
    </cfRule>
  </conditionalFormatting>
  <conditionalFormatting sqref="O97:P98">
    <cfRule type="cellIs" dxfId="420" priority="816" stopIfTrue="1" operator="equal">
      <formula>"N"</formula>
    </cfRule>
    <cfRule type="cellIs" dxfId="419" priority="817" stopIfTrue="1" operator="equal">
      <formula>"N/A"</formula>
    </cfRule>
  </conditionalFormatting>
  <conditionalFormatting sqref="E116:E117">
    <cfRule type="cellIs" dxfId="418" priority="778" stopIfTrue="1" operator="equal">
      <formula>"N"</formula>
    </cfRule>
    <cfRule type="cellIs" dxfId="417" priority="779" stopIfTrue="1" operator="equal">
      <formula>"N/A"</formula>
    </cfRule>
  </conditionalFormatting>
  <conditionalFormatting sqref="G97">
    <cfRule type="cellIs" dxfId="416" priority="812" stopIfTrue="1" operator="equal">
      <formula>"N"</formula>
    </cfRule>
    <cfRule type="cellIs" dxfId="415" priority="813" stopIfTrue="1" operator="equal">
      <formula>"N/A"</formula>
    </cfRule>
  </conditionalFormatting>
  <conditionalFormatting sqref="H97:H98">
    <cfRule type="cellIs" dxfId="414" priority="810" stopIfTrue="1" operator="equal">
      <formula>"N"</formula>
    </cfRule>
    <cfRule type="cellIs" dxfId="413" priority="811" stopIfTrue="1" operator="equal">
      <formula>"N/A"</formula>
    </cfRule>
  </conditionalFormatting>
  <conditionalFormatting sqref="Q97:Q98">
    <cfRule type="cellIs" dxfId="412" priority="808" stopIfTrue="1" operator="equal">
      <formula>"N"</formula>
    </cfRule>
    <cfRule type="cellIs" dxfId="411" priority="809" stopIfTrue="1" operator="equal">
      <formula>"N/A"</formula>
    </cfRule>
  </conditionalFormatting>
  <conditionalFormatting sqref="E112:E113">
    <cfRule type="cellIs" dxfId="410" priority="806" stopIfTrue="1" operator="equal">
      <formula>"N"</formula>
    </cfRule>
    <cfRule type="cellIs" dxfId="409" priority="807" stopIfTrue="1" operator="equal">
      <formula>"N/A"</formula>
    </cfRule>
  </conditionalFormatting>
  <conditionalFormatting sqref="H117">
    <cfRule type="cellIs" dxfId="408" priority="776" stopIfTrue="1" operator="equal">
      <formula>"N"</formula>
    </cfRule>
    <cfRule type="cellIs" dxfId="407" priority="777" stopIfTrue="1" operator="equal">
      <formula>"N/A"</formula>
    </cfRule>
  </conditionalFormatting>
  <conditionalFormatting sqref="H116">
    <cfRule type="cellIs" dxfId="406" priority="774" stopIfTrue="1" operator="equal">
      <formula>"N"</formula>
    </cfRule>
    <cfRule type="cellIs" dxfId="405" priority="775" stopIfTrue="1" operator="equal">
      <formula>"N/A"</formula>
    </cfRule>
  </conditionalFormatting>
  <conditionalFormatting sqref="I116:Q117">
    <cfRule type="cellIs" dxfId="404" priority="768" stopIfTrue="1" operator="equal">
      <formula>"N"</formula>
    </cfRule>
    <cfRule type="cellIs" dxfId="403" priority="769" stopIfTrue="1" operator="equal">
      <formula>"N/A"</formula>
    </cfRule>
  </conditionalFormatting>
  <conditionalFormatting sqref="F116:G117">
    <cfRule type="cellIs" dxfId="402" priority="770" stopIfTrue="1" operator="equal">
      <formula>"N"</formula>
    </cfRule>
    <cfRule type="cellIs" dxfId="401" priority="771" stopIfTrue="1" operator="equal">
      <formula>"N/A"</formula>
    </cfRule>
  </conditionalFormatting>
  <conditionalFormatting sqref="I118:J119 L118:M119 O118:O119 Q118:Q119">
    <cfRule type="cellIs" dxfId="400" priority="754" stopIfTrue="1" operator="equal">
      <formula>"N"</formula>
    </cfRule>
    <cfRule type="cellIs" dxfId="399" priority="755" stopIfTrue="1" operator="equal">
      <formula>"N/A"</formula>
    </cfRule>
  </conditionalFormatting>
  <conditionalFormatting sqref="E118:E119">
    <cfRule type="cellIs" dxfId="398" priority="766" stopIfTrue="1" operator="equal">
      <formula>"N"</formula>
    </cfRule>
    <cfRule type="cellIs" dxfId="397" priority="767" stopIfTrue="1" operator="equal">
      <formula>"N/A"</formula>
    </cfRule>
  </conditionalFormatting>
  <conditionalFormatting sqref="F118:G119">
    <cfRule type="cellIs" dxfId="396" priority="760" stopIfTrue="1" operator="equal">
      <formula>"N"</formula>
    </cfRule>
    <cfRule type="cellIs" dxfId="395" priority="761" stopIfTrue="1" operator="equal">
      <formula>"N/A"</formula>
    </cfRule>
  </conditionalFormatting>
  <conditionalFormatting sqref="F120:G121">
    <cfRule type="cellIs" dxfId="394" priority="736" stopIfTrue="1" operator="equal">
      <formula>"N"</formula>
    </cfRule>
    <cfRule type="cellIs" dxfId="393" priority="737" stopIfTrue="1" operator="equal">
      <formula>"N/A"</formula>
    </cfRule>
  </conditionalFormatting>
  <conditionalFormatting sqref="H124:H125">
    <cfRule type="cellIs" dxfId="392" priority="718" stopIfTrue="1" operator="equal">
      <formula>"N"</formula>
    </cfRule>
    <cfRule type="cellIs" dxfId="391" priority="719" stopIfTrue="1" operator="equal">
      <formula>"N/A"</formula>
    </cfRule>
  </conditionalFormatting>
  <conditionalFormatting sqref="I122:Q122 P123:Q123">
    <cfRule type="cellIs" dxfId="390" priority="730" stopIfTrue="1" operator="equal">
      <formula>"N"</formula>
    </cfRule>
    <cfRule type="cellIs" dxfId="389" priority="731" stopIfTrue="1" operator="equal">
      <formula>"N/A"</formula>
    </cfRule>
  </conditionalFormatting>
  <conditionalFormatting sqref="J124:K124 M124:Q124 Q125">
    <cfRule type="cellIs" dxfId="388" priority="722" stopIfTrue="1" operator="equal">
      <formula>"N"</formula>
    </cfRule>
    <cfRule type="cellIs" dxfId="387" priority="723" stopIfTrue="1" operator="equal">
      <formula>"N/A"</formula>
    </cfRule>
  </conditionalFormatting>
  <conditionalFormatting sqref="E125">
    <cfRule type="cellIs" dxfId="386" priority="724" stopIfTrue="1" operator="equal">
      <formula>"N"</formula>
    </cfRule>
    <cfRule type="cellIs" dxfId="385" priority="725" stopIfTrue="1" operator="equal">
      <formula>"N/A"</formula>
    </cfRule>
  </conditionalFormatting>
  <conditionalFormatting sqref="F122:G123">
    <cfRule type="cellIs" dxfId="384" priority="728" stopIfTrue="1" operator="equal">
      <formula>"N"</formula>
    </cfRule>
    <cfRule type="cellIs" dxfId="383" priority="729" stopIfTrue="1" operator="equal">
      <formula>"N/A"</formula>
    </cfRule>
  </conditionalFormatting>
  <conditionalFormatting sqref="E123">
    <cfRule type="cellIs" dxfId="382" priority="734" stopIfTrue="1" operator="equal">
      <formula>"N"</formula>
    </cfRule>
    <cfRule type="cellIs" dxfId="381" priority="735" stopIfTrue="1" operator="equal">
      <formula>"N/A"</formula>
    </cfRule>
  </conditionalFormatting>
  <conditionalFormatting sqref="I120:Q121">
    <cfRule type="cellIs" dxfId="380" priority="738" stopIfTrue="1" operator="equal">
      <formula>"N"</formula>
    </cfRule>
    <cfRule type="cellIs" dxfId="379" priority="739" stopIfTrue="1" operator="equal">
      <formula>"N/A"</formula>
    </cfRule>
  </conditionalFormatting>
  <conditionalFormatting sqref="I124:I125">
    <cfRule type="cellIs" dxfId="378" priority="716" stopIfTrue="1" operator="equal">
      <formula>"N"</formula>
    </cfRule>
    <cfRule type="cellIs" dxfId="377" priority="717" stopIfTrue="1" operator="equal">
      <formula>"N/A"</formula>
    </cfRule>
  </conditionalFormatting>
  <conditionalFormatting sqref="F124:G125">
    <cfRule type="cellIs" dxfId="376" priority="720" stopIfTrue="1" operator="equal">
      <formula>"N"</formula>
    </cfRule>
    <cfRule type="cellIs" dxfId="375" priority="721" stopIfTrue="1" operator="equal">
      <formula>"N/A"</formula>
    </cfRule>
  </conditionalFormatting>
  <conditionalFormatting sqref="L124">
    <cfRule type="cellIs" dxfId="374" priority="714" stopIfTrue="1" operator="equal">
      <formula>"N"</formula>
    </cfRule>
    <cfRule type="cellIs" dxfId="373" priority="715" stopIfTrue="1" operator="equal">
      <formula>"N/A"</formula>
    </cfRule>
  </conditionalFormatting>
  <conditionalFormatting sqref="H122:H123">
    <cfRule type="cellIs" dxfId="372" priority="726" stopIfTrue="1" operator="equal">
      <formula>"N"</formula>
    </cfRule>
    <cfRule type="cellIs" dxfId="371" priority="727" stopIfTrue="1" operator="equal">
      <formula>"N/A"</formula>
    </cfRule>
  </conditionalFormatting>
  <conditionalFormatting sqref="H131:H132">
    <cfRule type="cellIs" dxfId="370" priority="694" stopIfTrue="1" operator="equal">
      <formula>"N"</formula>
    </cfRule>
    <cfRule type="cellIs" dxfId="369" priority="695" stopIfTrue="1" operator="equal">
      <formula>"N/A"</formula>
    </cfRule>
  </conditionalFormatting>
  <conditionalFormatting sqref="I131:I132">
    <cfRule type="cellIs" dxfId="368" priority="692" stopIfTrue="1" operator="equal">
      <formula>"N"</formula>
    </cfRule>
    <cfRule type="cellIs" dxfId="367" priority="693" stopIfTrue="1" operator="equal">
      <formula>"N/A"</formula>
    </cfRule>
  </conditionalFormatting>
  <conditionalFormatting sqref="F131:G132">
    <cfRule type="cellIs" dxfId="366" priority="696" stopIfTrue="1" operator="equal">
      <formula>"N"</formula>
    </cfRule>
    <cfRule type="cellIs" dxfId="365" priority="697" stopIfTrue="1" operator="equal">
      <formula>"N/A"</formula>
    </cfRule>
  </conditionalFormatting>
  <conditionalFormatting sqref="E132">
    <cfRule type="cellIs" dxfId="364" priority="700" stopIfTrue="1" operator="equal">
      <formula>"N"</formula>
    </cfRule>
    <cfRule type="cellIs" dxfId="363" priority="701" stopIfTrue="1" operator="equal">
      <formula>"N/A"</formula>
    </cfRule>
  </conditionalFormatting>
  <conditionalFormatting sqref="G131:Q132">
    <cfRule type="cellIs" dxfId="362" priority="698" stopIfTrue="1" operator="equal">
      <formula>"N"</formula>
    </cfRule>
    <cfRule type="cellIs" dxfId="361" priority="699" stopIfTrue="1" operator="equal">
      <formula>"N/A"</formula>
    </cfRule>
  </conditionalFormatting>
  <conditionalFormatting sqref="L131:L132">
    <cfRule type="cellIs" dxfId="360" priority="690" stopIfTrue="1" operator="equal">
      <formula>"N"</formula>
    </cfRule>
    <cfRule type="cellIs" dxfId="359" priority="691" stopIfTrue="1" operator="equal">
      <formula>"N/A"</formula>
    </cfRule>
  </conditionalFormatting>
  <conditionalFormatting sqref="G135:G136">
    <cfRule type="cellIs" dxfId="358" priority="686" stopIfTrue="1" operator="equal">
      <formula>"N"</formula>
    </cfRule>
    <cfRule type="cellIs" dxfId="357" priority="687" stopIfTrue="1" operator="equal">
      <formula>"N/A"</formula>
    </cfRule>
  </conditionalFormatting>
  <conditionalFormatting sqref="E136">
    <cfRule type="cellIs" dxfId="356" priority="688" stopIfTrue="1" operator="equal">
      <formula>"N"</formula>
    </cfRule>
    <cfRule type="cellIs" dxfId="355" priority="689" stopIfTrue="1" operator="equal">
      <formula>"N/A"</formula>
    </cfRule>
  </conditionalFormatting>
  <conditionalFormatting sqref="F135:G136">
    <cfRule type="cellIs" dxfId="354" priority="684" stopIfTrue="1" operator="equal">
      <formula>"N"</formula>
    </cfRule>
    <cfRule type="cellIs" dxfId="353" priority="685" stopIfTrue="1" operator="equal">
      <formula>"N/A"</formula>
    </cfRule>
  </conditionalFormatting>
  <conditionalFormatting sqref="H135:Q136">
    <cfRule type="cellIs" dxfId="352" priority="676" stopIfTrue="1" operator="equal">
      <formula>"N"</formula>
    </cfRule>
    <cfRule type="cellIs" dxfId="351" priority="677" stopIfTrue="1" operator="equal">
      <formula>"N/A"</formula>
    </cfRule>
  </conditionalFormatting>
  <conditionalFormatting sqref="E138">
    <cfRule type="cellIs" dxfId="350" priority="674" stopIfTrue="1" operator="equal">
      <formula>"N"</formula>
    </cfRule>
    <cfRule type="cellIs" dxfId="349" priority="675" stopIfTrue="1" operator="equal">
      <formula>"N/A"</formula>
    </cfRule>
  </conditionalFormatting>
  <conditionalFormatting sqref="G137:G138">
    <cfRule type="cellIs" dxfId="348" priority="672" stopIfTrue="1" operator="equal">
      <formula>"N"</formula>
    </cfRule>
    <cfRule type="cellIs" dxfId="347" priority="673" stopIfTrue="1" operator="equal">
      <formula>"N/A"</formula>
    </cfRule>
  </conditionalFormatting>
  <conditionalFormatting sqref="F137:G138">
    <cfRule type="cellIs" dxfId="346" priority="670" stopIfTrue="1" operator="equal">
      <formula>"N"</formula>
    </cfRule>
    <cfRule type="cellIs" dxfId="345" priority="671" stopIfTrue="1" operator="equal">
      <formula>"N/A"</formula>
    </cfRule>
  </conditionalFormatting>
  <conditionalFormatting sqref="H137:Q138">
    <cfRule type="cellIs" dxfId="344" priority="668" stopIfTrue="1" operator="equal">
      <formula>"N"</formula>
    </cfRule>
    <cfRule type="cellIs" dxfId="343" priority="669" stopIfTrue="1" operator="equal">
      <formula>"N/A"</formula>
    </cfRule>
  </conditionalFormatting>
  <conditionalFormatting sqref="E145 E156">
    <cfRule type="cellIs" dxfId="342" priority="666" stopIfTrue="1" operator="equal">
      <formula>"N"</formula>
    </cfRule>
    <cfRule type="cellIs" dxfId="341" priority="667" stopIfTrue="1" operator="equal">
      <formula>"N/A"</formula>
    </cfRule>
  </conditionalFormatting>
  <conditionalFormatting sqref="G144:G145">
    <cfRule type="cellIs" dxfId="340" priority="664" stopIfTrue="1" operator="equal">
      <formula>"N"</formula>
    </cfRule>
    <cfRule type="cellIs" dxfId="339" priority="665" stopIfTrue="1" operator="equal">
      <formula>"N/A"</formula>
    </cfRule>
  </conditionalFormatting>
  <conditionalFormatting sqref="F144:G145">
    <cfRule type="cellIs" dxfId="338" priority="662" stopIfTrue="1" operator="equal">
      <formula>"N"</formula>
    </cfRule>
    <cfRule type="cellIs" dxfId="337" priority="663" stopIfTrue="1" operator="equal">
      <formula>"N/A"</formula>
    </cfRule>
  </conditionalFormatting>
  <conditionalFormatting sqref="H144:Q145">
    <cfRule type="cellIs" dxfId="336" priority="660" stopIfTrue="1" operator="equal">
      <formula>"N"</formula>
    </cfRule>
    <cfRule type="cellIs" dxfId="335" priority="661" stopIfTrue="1" operator="equal">
      <formula>"N/A"</formula>
    </cfRule>
  </conditionalFormatting>
  <conditionalFormatting sqref="E99:E100">
    <cfRule type="cellIs" dxfId="334" priority="656" stopIfTrue="1" operator="equal">
      <formula>"N"</formula>
    </cfRule>
    <cfRule type="cellIs" dxfId="333" priority="657" stopIfTrue="1" operator="equal">
      <formula>"N/A"</formula>
    </cfRule>
  </conditionalFormatting>
  <conditionalFormatting sqref="K99">
    <cfRule type="cellIs" dxfId="332" priority="632" stopIfTrue="1" operator="equal">
      <formula>"N"</formula>
    </cfRule>
    <cfRule type="cellIs" dxfId="331" priority="633" stopIfTrue="1" operator="equal">
      <formula>"N/A"</formula>
    </cfRule>
  </conditionalFormatting>
  <conditionalFormatting sqref="F99:F100">
    <cfRule type="cellIs" dxfId="330" priority="650" stopIfTrue="1" operator="equal">
      <formula>"N"</formula>
    </cfRule>
    <cfRule type="cellIs" dxfId="329" priority="651" stopIfTrue="1" operator="equal">
      <formula>"N/A"</formula>
    </cfRule>
  </conditionalFormatting>
  <conditionalFormatting sqref="N99">
    <cfRule type="cellIs" dxfId="328" priority="630" stopIfTrue="1" operator="equal">
      <formula>"N"</formula>
    </cfRule>
    <cfRule type="cellIs" dxfId="327" priority="631" stopIfTrue="1" operator="equal">
      <formula>"N/A"</formula>
    </cfRule>
  </conditionalFormatting>
  <conditionalFormatting sqref="Q99:Q100">
    <cfRule type="cellIs" dxfId="326" priority="636" stopIfTrue="1" operator="equal">
      <formula>"N"</formula>
    </cfRule>
    <cfRule type="cellIs" dxfId="325" priority="637" stopIfTrue="1" operator="equal">
      <formula>"N/A"</formula>
    </cfRule>
  </conditionalFormatting>
  <conditionalFormatting sqref="I99:J100">
    <cfRule type="cellIs" dxfId="324" priority="648" stopIfTrue="1" operator="equal">
      <formula>"N"</formula>
    </cfRule>
    <cfRule type="cellIs" dxfId="323" priority="649" stopIfTrue="1" operator="equal">
      <formula>"N/A"</formula>
    </cfRule>
  </conditionalFormatting>
  <conditionalFormatting sqref="L99:M99">
    <cfRule type="cellIs" dxfId="322" priority="646" stopIfTrue="1" operator="equal">
      <formula>"N"</formula>
    </cfRule>
    <cfRule type="cellIs" dxfId="321" priority="647" stopIfTrue="1" operator="equal">
      <formula>"N/A"</formula>
    </cfRule>
  </conditionalFormatting>
  <conditionalFormatting sqref="O99:P99">
    <cfRule type="cellIs" dxfId="320" priority="644" stopIfTrue="1" operator="equal">
      <formula>"N"</formula>
    </cfRule>
    <cfRule type="cellIs" dxfId="319" priority="645" stopIfTrue="1" operator="equal">
      <formula>"N/A"</formula>
    </cfRule>
  </conditionalFormatting>
  <conditionalFormatting sqref="G99:G100">
    <cfRule type="cellIs" dxfId="318" priority="634" stopIfTrue="1" operator="equal">
      <formula>"N"</formula>
    </cfRule>
    <cfRule type="cellIs" dxfId="317" priority="635" stopIfTrue="1" operator="equal">
      <formula>"N/A"</formula>
    </cfRule>
  </conditionalFormatting>
  <conditionalFormatting sqref="H99:H100">
    <cfRule type="cellIs" dxfId="316" priority="638" stopIfTrue="1" operator="equal">
      <formula>"N"</formula>
    </cfRule>
    <cfRule type="cellIs" dxfId="315" priority="639" stopIfTrue="1" operator="equal">
      <formula>"N/A"</formula>
    </cfRule>
  </conditionalFormatting>
  <conditionalFormatting sqref="Q101">
    <cfRule type="cellIs" dxfId="314" priority="616" stopIfTrue="1" operator="equal">
      <formula>"N"</formula>
    </cfRule>
    <cfRule type="cellIs" dxfId="313" priority="617" stopIfTrue="1" operator="equal">
      <formula>"N/A"</formula>
    </cfRule>
  </conditionalFormatting>
  <conditionalFormatting sqref="G101">
    <cfRule type="cellIs" dxfId="312" priority="614" stopIfTrue="1" operator="equal">
      <formula>"N"</formula>
    </cfRule>
    <cfRule type="cellIs" dxfId="311" priority="615" stopIfTrue="1" operator="equal">
      <formula>"N/A"</formula>
    </cfRule>
  </conditionalFormatting>
  <conditionalFormatting sqref="F101">
    <cfRule type="cellIs" dxfId="310" priority="626" stopIfTrue="1" operator="equal">
      <formula>"N"</formula>
    </cfRule>
    <cfRule type="cellIs" dxfId="309" priority="627" stopIfTrue="1" operator="equal">
      <formula>"N/A"</formula>
    </cfRule>
  </conditionalFormatting>
  <conditionalFormatting sqref="I101">
    <cfRule type="cellIs" dxfId="308" priority="624" stopIfTrue="1" operator="equal">
      <formula>"N"</formula>
    </cfRule>
    <cfRule type="cellIs" dxfId="307" priority="625" stopIfTrue="1" operator="equal">
      <formula>"N/A"</formula>
    </cfRule>
  </conditionalFormatting>
  <conditionalFormatting sqref="E101:E102">
    <cfRule type="cellIs" dxfId="306" priority="628" stopIfTrue="1" operator="equal">
      <formula>"N"</formula>
    </cfRule>
    <cfRule type="cellIs" dxfId="305" priority="629" stopIfTrue="1" operator="equal">
      <formula>"N/A"</formula>
    </cfRule>
  </conditionalFormatting>
  <conditionalFormatting sqref="N101">
    <cfRule type="cellIs" dxfId="304" priority="610" stopIfTrue="1" operator="equal">
      <formula>"N"</formula>
    </cfRule>
    <cfRule type="cellIs" dxfId="303" priority="611" stopIfTrue="1" operator="equal">
      <formula>"N/A"</formula>
    </cfRule>
  </conditionalFormatting>
  <conditionalFormatting sqref="L101">
    <cfRule type="cellIs" dxfId="302" priority="604" stopIfTrue="1" operator="equal">
      <formula>"N"</formula>
    </cfRule>
    <cfRule type="cellIs" dxfId="301" priority="605" stopIfTrue="1" operator="equal">
      <formula>"N/A"</formula>
    </cfRule>
  </conditionalFormatting>
  <conditionalFormatting sqref="O101">
    <cfRule type="cellIs" dxfId="300" priority="620" stopIfTrue="1" operator="equal">
      <formula>"N"</formula>
    </cfRule>
    <cfRule type="cellIs" dxfId="299" priority="621" stopIfTrue="1" operator="equal">
      <formula>"N/A"</formula>
    </cfRule>
  </conditionalFormatting>
  <conditionalFormatting sqref="H101">
    <cfRule type="cellIs" dxfId="298" priority="606" stopIfTrue="1" operator="equal">
      <formula>"N"</formula>
    </cfRule>
    <cfRule type="cellIs" dxfId="297" priority="607" stopIfTrue="1" operator="equal">
      <formula>"N/A"</formula>
    </cfRule>
  </conditionalFormatting>
  <conditionalFormatting sqref="G65:Q65 F59:Q60">
    <cfRule type="cellIs" dxfId="296" priority="550" stopIfTrue="1" operator="equal">
      <formula>"N"</formula>
    </cfRule>
    <cfRule type="cellIs" dxfId="295" priority="551" stopIfTrue="1" operator="equal">
      <formula>"N/A"</formula>
    </cfRule>
  </conditionalFormatting>
  <conditionalFormatting sqref="F80:Q81">
    <cfRule type="cellIs" dxfId="294" priority="546" stopIfTrue="1" operator="equal">
      <formula>"N"</formula>
    </cfRule>
    <cfRule type="cellIs" dxfId="293" priority="547" stopIfTrue="1" operator="equal">
      <formula>"N/A"</formula>
    </cfRule>
  </conditionalFormatting>
  <conditionalFormatting sqref="F126:Q128">
    <cfRule type="cellIs" dxfId="292" priority="542" stopIfTrue="1" operator="equal">
      <formula>"N"</formula>
    </cfRule>
    <cfRule type="cellIs" dxfId="291" priority="543" stopIfTrue="1" operator="equal">
      <formula>"N/A"</formula>
    </cfRule>
  </conditionalFormatting>
  <conditionalFormatting sqref="F139:Q141">
    <cfRule type="cellIs" dxfId="290" priority="540" stopIfTrue="1" operator="equal">
      <formula>"N"</formula>
    </cfRule>
    <cfRule type="cellIs" dxfId="289" priority="541" stopIfTrue="1" operator="equal">
      <formula>"N/A"</formula>
    </cfRule>
  </conditionalFormatting>
  <conditionalFormatting sqref="F66">
    <cfRule type="cellIs" dxfId="288" priority="534" stopIfTrue="1" operator="equal">
      <formula>"N"</formula>
    </cfRule>
    <cfRule type="cellIs" dxfId="287" priority="535" stopIfTrue="1" operator="equal">
      <formula>"N/A"</formula>
    </cfRule>
  </conditionalFormatting>
  <conditionalFormatting sqref="F152:Q154">
    <cfRule type="cellIs" dxfId="286" priority="538" stopIfTrue="1" operator="equal">
      <formula>"N"</formula>
    </cfRule>
    <cfRule type="cellIs" dxfId="285" priority="539" stopIfTrue="1" operator="equal">
      <formula>"N/A"</formula>
    </cfRule>
  </conditionalFormatting>
  <conditionalFormatting sqref="Q90">
    <cfRule type="cellIs" dxfId="284" priority="520" stopIfTrue="1" operator="equal">
      <formula>"N"</formula>
    </cfRule>
    <cfRule type="cellIs" dxfId="283" priority="521" stopIfTrue="1" operator="equal">
      <formula>"N/A"</formula>
    </cfRule>
  </conditionalFormatting>
  <conditionalFormatting sqref="F155">
    <cfRule type="cellIs" dxfId="282" priority="522" stopIfTrue="1" operator="equal">
      <formula>"N"</formula>
    </cfRule>
    <cfRule type="cellIs" dxfId="281" priority="523" stopIfTrue="1" operator="equal">
      <formula>"N/A"</formula>
    </cfRule>
  </conditionalFormatting>
  <conditionalFormatting sqref="F87">
    <cfRule type="cellIs" dxfId="280" priority="530" stopIfTrue="1" operator="equal">
      <formula>"N"</formula>
    </cfRule>
    <cfRule type="cellIs" dxfId="279" priority="531" stopIfTrue="1" operator="equal">
      <formula>"N/A"</formula>
    </cfRule>
  </conditionalFormatting>
  <conditionalFormatting sqref="F129">
    <cfRule type="cellIs" dxfId="278" priority="526" stopIfTrue="1" operator="equal">
      <formula>"N"</formula>
    </cfRule>
    <cfRule type="cellIs" dxfId="277" priority="527" stopIfTrue="1" operator="equal">
      <formula>"N/A"</formula>
    </cfRule>
  </conditionalFormatting>
  <conditionalFormatting sqref="F142">
    <cfRule type="cellIs" dxfId="276" priority="524" stopIfTrue="1" operator="equal">
      <formula>"N"</formula>
    </cfRule>
    <cfRule type="cellIs" dxfId="275" priority="525" stopIfTrue="1" operator="equal">
      <formula>"N/A"</formula>
    </cfRule>
  </conditionalFormatting>
  <conditionalFormatting sqref="I43:I44">
    <cfRule type="cellIs" dxfId="274" priority="516" stopIfTrue="1" operator="equal">
      <formula>"N"</formula>
    </cfRule>
    <cfRule type="cellIs" dxfId="273" priority="517" stopIfTrue="1" operator="equal">
      <formula>"N/A"</formula>
    </cfRule>
  </conditionalFormatting>
  <conditionalFormatting sqref="R156">
    <cfRule type="cellIs" dxfId="272" priority="452" stopIfTrue="1" operator="equal">
      <formula>"N"</formula>
    </cfRule>
    <cfRule type="cellIs" dxfId="271" priority="453" stopIfTrue="1" operator="equal">
      <formula>"N/A"</formula>
    </cfRule>
  </conditionalFormatting>
  <conditionalFormatting sqref="J44">
    <cfRule type="cellIs" dxfId="270" priority="514" stopIfTrue="1" operator="equal">
      <formula>"N"</formula>
    </cfRule>
    <cfRule type="cellIs" dxfId="269" priority="515" stopIfTrue="1" operator="equal">
      <formula>"N/A"</formula>
    </cfRule>
  </conditionalFormatting>
  <conditionalFormatting sqref="J43">
    <cfRule type="cellIs" dxfId="268" priority="512" stopIfTrue="1" operator="equal">
      <formula>"N"</formula>
    </cfRule>
    <cfRule type="cellIs" dxfId="267" priority="513" stopIfTrue="1" operator="equal">
      <formula>"N/A"</formula>
    </cfRule>
  </conditionalFormatting>
  <conditionalFormatting sqref="L49:M49">
    <cfRule type="cellIs" dxfId="266" priority="510" stopIfTrue="1" operator="equal">
      <formula>"N"</formula>
    </cfRule>
    <cfRule type="cellIs" dxfId="265" priority="511" stopIfTrue="1" operator="equal">
      <formula>"N/A"</formula>
    </cfRule>
  </conditionalFormatting>
  <conditionalFormatting sqref="J57">
    <cfRule type="cellIs" dxfId="264" priority="506" stopIfTrue="1" operator="equal">
      <formula>"N"</formula>
    </cfRule>
    <cfRule type="cellIs" dxfId="263" priority="507" stopIfTrue="1" operator="equal">
      <formula>"N/A"</formula>
    </cfRule>
  </conditionalFormatting>
  <conditionalFormatting sqref="F86:Q86">
    <cfRule type="cellIs" dxfId="262" priority="464" stopIfTrue="1" operator="equal">
      <formula>"N"</formula>
    </cfRule>
    <cfRule type="cellIs" dxfId="261" priority="465" stopIfTrue="1" operator="equal">
      <formula>"N/A"</formula>
    </cfRule>
  </conditionalFormatting>
  <conditionalFormatting sqref="G64:Q64">
    <cfRule type="cellIs" dxfId="260" priority="468" stopIfTrue="1" operator="equal">
      <formula>"N"</formula>
    </cfRule>
    <cfRule type="cellIs" dxfId="259" priority="469" stopIfTrue="1" operator="equal">
      <formula>"N/A"</formula>
    </cfRule>
  </conditionalFormatting>
  <conditionalFormatting sqref="F83:Q83">
    <cfRule type="cellIs" dxfId="258" priority="460" stopIfTrue="1" operator="equal">
      <formula>"N"</formula>
    </cfRule>
    <cfRule type="cellIs" dxfId="257" priority="461" stopIfTrue="1" operator="equal">
      <formula>"N/A"</formula>
    </cfRule>
  </conditionalFormatting>
  <conditionalFormatting sqref="J101">
    <cfRule type="cellIs" dxfId="256" priority="480" stopIfTrue="1" operator="equal">
      <formula>"N"</formula>
    </cfRule>
    <cfRule type="cellIs" dxfId="255" priority="481" stopIfTrue="1" operator="equal">
      <formula>"N/A"</formula>
    </cfRule>
  </conditionalFormatting>
  <conditionalFormatting sqref="P101">
    <cfRule type="cellIs" dxfId="254" priority="478" stopIfTrue="1" operator="equal">
      <formula>"N"</formula>
    </cfRule>
    <cfRule type="cellIs" dxfId="253" priority="479" stopIfTrue="1" operator="equal">
      <formula>"N/A"</formula>
    </cfRule>
  </conditionalFormatting>
  <conditionalFormatting sqref="M101">
    <cfRule type="cellIs" dxfId="252" priority="476" stopIfTrue="1" operator="equal">
      <formula>"N"</formula>
    </cfRule>
    <cfRule type="cellIs" dxfId="251" priority="477" stopIfTrue="1" operator="equal">
      <formula>"N/A"</formula>
    </cfRule>
  </conditionalFormatting>
  <conditionalFormatting sqref="F50:Q50">
    <cfRule type="cellIs" dxfId="250" priority="472" stopIfTrue="1" operator="equal">
      <formula>"N"</formula>
    </cfRule>
    <cfRule type="cellIs" dxfId="249" priority="473" stopIfTrue="1" operator="equal">
      <formula>"N/A"</formula>
    </cfRule>
  </conditionalFormatting>
  <conditionalFormatting sqref="K101">
    <cfRule type="cellIs" dxfId="248" priority="482" stopIfTrue="1" operator="equal">
      <formula>"N"</formula>
    </cfRule>
    <cfRule type="cellIs" dxfId="247" priority="483" stopIfTrue="1" operator="equal">
      <formula>"N/A"</formula>
    </cfRule>
  </conditionalFormatting>
  <conditionalFormatting sqref="G63:Q63">
    <cfRule type="cellIs" dxfId="246" priority="474" stopIfTrue="1" operator="equal">
      <formula>"N"</formula>
    </cfRule>
    <cfRule type="cellIs" dxfId="245" priority="475" stopIfTrue="1" operator="equal">
      <formula>"N/A"</formula>
    </cfRule>
  </conditionalFormatting>
  <conditionalFormatting sqref="G62:Q62">
    <cfRule type="cellIs" dxfId="244" priority="470" stopIfTrue="1" operator="equal">
      <formula>"N"</formula>
    </cfRule>
    <cfRule type="cellIs" dxfId="243" priority="471" stopIfTrue="1" operator="equal">
      <formula>"N/A"</formula>
    </cfRule>
  </conditionalFormatting>
  <conditionalFormatting sqref="I76:J76">
    <cfRule type="cellIs" dxfId="242" priority="466" stopIfTrue="1" operator="equal">
      <formula>"N"</formula>
    </cfRule>
    <cfRule type="cellIs" dxfId="241" priority="467" stopIfTrue="1" operator="equal">
      <formula>"N/A"</formula>
    </cfRule>
  </conditionalFormatting>
  <conditionalFormatting sqref="F85:Q85">
    <cfRule type="cellIs" dxfId="240" priority="458" stopIfTrue="1" operator="equal">
      <formula>"N"</formula>
    </cfRule>
    <cfRule type="cellIs" dxfId="239" priority="459" stopIfTrue="1" operator="equal">
      <formula>"N/A"</formula>
    </cfRule>
  </conditionalFormatting>
  <conditionalFormatting sqref="F82:Q82 F84:Q84">
    <cfRule type="cellIs" dxfId="238" priority="462" stopIfTrue="1" operator="equal">
      <formula>"N"</formula>
    </cfRule>
    <cfRule type="cellIs" dxfId="237" priority="463" stopIfTrue="1" operator="equal">
      <formula>"N/A"</formula>
    </cfRule>
  </conditionalFormatting>
  <conditionalFormatting sqref="F156:Q156">
    <cfRule type="cellIs" dxfId="236" priority="450" stopIfTrue="1" operator="equal">
      <formula>"N"</formula>
    </cfRule>
    <cfRule type="cellIs" dxfId="235" priority="451" stopIfTrue="1" operator="equal">
      <formula>"N/A"</formula>
    </cfRule>
  </conditionalFormatting>
  <conditionalFormatting sqref="F70">
    <cfRule type="cellIs" dxfId="234" priority="440" stopIfTrue="1" operator="equal">
      <formula>"N"</formula>
    </cfRule>
    <cfRule type="cellIs" dxfId="233" priority="441" stopIfTrue="1" operator="equal">
      <formula>"N/A"</formula>
    </cfRule>
  </conditionalFormatting>
  <conditionalFormatting sqref="L70:M70 O70:P70">
    <cfRule type="cellIs" dxfId="232" priority="438" stopIfTrue="1" operator="equal">
      <formula>"N"</formula>
    </cfRule>
    <cfRule type="cellIs" dxfId="231" priority="439" stopIfTrue="1" operator="equal">
      <formula>"N/A"</formula>
    </cfRule>
  </conditionalFormatting>
  <conditionalFormatting sqref="N70">
    <cfRule type="cellIs" dxfId="230" priority="434" stopIfTrue="1" operator="equal">
      <formula>"N"</formula>
    </cfRule>
    <cfRule type="cellIs" dxfId="229" priority="435" stopIfTrue="1" operator="equal">
      <formula>"N/A"</formula>
    </cfRule>
  </conditionalFormatting>
  <conditionalFormatting sqref="E71">
    <cfRule type="cellIs" dxfId="228" priority="442" stopIfTrue="1" operator="equal">
      <formula>"N"</formula>
    </cfRule>
    <cfRule type="cellIs" dxfId="227" priority="443" stopIfTrue="1" operator="equal">
      <formula>"N/A"</formula>
    </cfRule>
  </conditionalFormatting>
  <conditionalFormatting sqref="G70">
    <cfRule type="cellIs" dxfId="226" priority="436" stopIfTrue="1" operator="equal">
      <formula>"N"</formula>
    </cfRule>
    <cfRule type="cellIs" dxfId="225" priority="437" stopIfTrue="1" operator="equal">
      <formula>"N/A"</formula>
    </cfRule>
  </conditionalFormatting>
  <conditionalFormatting sqref="Q70">
    <cfRule type="cellIs" dxfId="224" priority="422" stopIfTrue="1" operator="equal">
      <formula>"N"</formula>
    </cfRule>
    <cfRule type="cellIs" dxfId="223" priority="423" stopIfTrue="1" operator="equal">
      <formula>"N/A"</formula>
    </cfRule>
  </conditionalFormatting>
  <conditionalFormatting sqref="I70">
    <cfRule type="cellIs" dxfId="222" priority="418" stopIfTrue="1" operator="equal">
      <formula>"N"</formula>
    </cfRule>
    <cfRule type="cellIs" dxfId="221" priority="419" stopIfTrue="1" operator="equal">
      <formula>"N/A"</formula>
    </cfRule>
  </conditionalFormatting>
  <conditionalFormatting sqref="H70">
    <cfRule type="cellIs" dxfId="220" priority="430" stopIfTrue="1" operator="equal">
      <formula>"N"</formula>
    </cfRule>
    <cfRule type="cellIs" dxfId="219" priority="431" stopIfTrue="1" operator="equal">
      <formula>"N/A"</formula>
    </cfRule>
  </conditionalFormatting>
  <conditionalFormatting sqref="J70">
    <cfRule type="cellIs" dxfId="218" priority="414" stopIfTrue="1" operator="equal">
      <formula>"N"</formula>
    </cfRule>
    <cfRule type="cellIs" dxfId="217" priority="415" stopIfTrue="1" operator="equal">
      <formula>"N/A"</formula>
    </cfRule>
  </conditionalFormatting>
  <conditionalFormatting sqref="K70">
    <cfRule type="cellIs" dxfId="216" priority="426" stopIfTrue="1" operator="equal">
      <formula>"N"</formula>
    </cfRule>
    <cfRule type="cellIs" dxfId="215" priority="427" stopIfTrue="1" operator="equal">
      <formula>"N/A"</formula>
    </cfRule>
  </conditionalFormatting>
  <conditionalFormatting sqref="F71:Q71">
    <cfRule type="cellIs" dxfId="214" priority="408" stopIfTrue="1" operator="equal">
      <formula>"N"</formula>
    </cfRule>
    <cfRule type="cellIs" dxfId="213" priority="409" stopIfTrue="1" operator="equal">
      <formula>"N/A"</formula>
    </cfRule>
  </conditionalFormatting>
  <conditionalFormatting sqref="E31">
    <cfRule type="cellIs" dxfId="212" priority="259" stopIfTrue="1" operator="equal">
      <formula>"N"</formula>
    </cfRule>
    <cfRule type="cellIs" dxfId="211" priority="260" stopIfTrue="1" operator="equal">
      <formula>"N/A"</formula>
    </cfRule>
  </conditionalFormatting>
  <conditionalFormatting sqref="I69:J69">
    <cfRule type="cellIs" dxfId="210" priority="347" stopIfTrue="1" operator="equal">
      <formula>"N"</formula>
    </cfRule>
    <cfRule type="cellIs" dxfId="209" priority="348" stopIfTrue="1" operator="equal">
      <formula>"N/A"</formula>
    </cfRule>
  </conditionalFormatting>
  <conditionalFormatting sqref="I69:J69">
    <cfRule type="containsBlanks" dxfId="208" priority="344">
      <formula>LEN(TRIM(I69))=0</formula>
    </cfRule>
    <cfRule type="cellIs" dxfId="207" priority="345" operator="lessThan">
      <formula>1</formula>
    </cfRule>
    <cfRule type="cellIs" dxfId="206" priority="346" operator="equal">
      <formula>0</formula>
    </cfRule>
  </conditionalFormatting>
  <conditionalFormatting sqref="N19">
    <cfRule type="cellIs" dxfId="205" priority="287" stopIfTrue="1" operator="equal">
      <formula>"N"</formula>
    </cfRule>
    <cfRule type="cellIs" dxfId="204" priority="288" stopIfTrue="1" operator="equal">
      <formula>"N/A"</formula>
    </cfRule>
  </conditionalFormatting>
  <conditionalFormatting sqref="N19">
    <cfRule type="containsBlanks" dxfId="203" priority="284">
      <formula>LEN(TRIM(N19))=0</formula>
    </cfRule>
    <cfRule type="cellIs" dxfId="202" priority="285" operator="lessThan">
      <formula>1</formula>
    </cfRule>
    <cfRule type="cellIs" dxfId="201" priority="286" operator="equal">
      <formula>0</formula>
    </cfRule>
  </conditionalFormatting>
  <conditionalFormatting sqref="I19:M19">
    <cfRule type="cellIs" dxfId="200" priority="292" stopIfTrue="1" operator="equal">
      <formula>"N"</formula>
    </cfRule>
    <cfRule type="cellIs" dxfId="199" priority="293" stopIfTrue="1" operator="equal">
      <formula>"N/A"</formula>
    </cfRule>
  </conditionalFormatting>
  <conditionalFormatting sqref="I19:M19">
    <cfRule type="containsBlanks" dxfId="198" priority="289">
      <formula>LEN(TRIM(I19))=0</formula>
    </cfRule>
    <cfRule type="cellIs" dxfId="197" priority="290" operator="lessThan">
      <formula>1</formula>
    </cfRule>
    <cfRule type="cellIs" dxfId="196" priority="291" operator="equal">
      <formula>0</formula>
    </cfRule>
  </conditionalFormatting>
  <conditionalFormatting sqref="Q31">
    <cfRule type="cellIs" dxfId="195" priority="255" stopIfTrue="1" operator="equal">
      <formula>"N"</formula>
    </cfRule>
    <cfRule type="cellIs" dxfId="194" priority="256" stopIfTrue="1" operator="equal">
      <formula>"N/A"</formula>
    </cfRule>
  </conditionalFormatting>
  <conditionalFormatting sqref="F31">
    <cfRule type="cellIs" dxfId="193" priority="257" stopIfTrue="1" operator="equal">
      <formula>"N"</formula>
    </cfRule>
    <cfRule type="cellIs" dxfId="192" priority="258" stopIfTrue="1" operator="equal">
      <formula>"N/A"</formula>
    </cfRule>
  </conditionalFormatting>
  <conditionalFormatting sqref="E20:E21">
    <cfRule type="cellIs" dxfId="191" priority="203" stopIfTrue="1" operator="equal">
      <formula>"N"</formula>
    </cfRule>
    <cfRule type="cellIs" dxfId="190" priority="204" stopIfTrue="1" operator="equal">
      <formula>"N/A"</formula>
    </cfRule>
  </conditionalFormatting>
  <conditionalFormatting sqref="O76:P77">
    <cfRule type="cellIs" dxfId="189" priority="224" stopIfTrue="1" operator="equal">
      <formula>"N"</formula>
    </cfRule>
    <cfRule type="cellIs" dxfId="188" priority="225" stopIfTrue="1" operator="equal">
      <formula>"N/A"</formula>
    </cfRule>
  </conditionalFormatting>
  <conditionalFormatting sqref="Q69">
    <cfRule type="cellIs" dxfId="187" priority="213" stopIfTrue="1" operator="equal">
      <formula>"N"</formula>
    </cfRule>
    <cfRule type="cellIs" dxfId="186" priority="214" stopIfTrue="1" operator="equal">
      <formula>"N/A"</formula>
    </cfRule>
  </conditionalFormatting>
  <conditionalFormatting sqref="E32:E33">
    <cfRule type="cellIs" dxfId="185" priority="187" stopIfTrue="1" operator="equal">
      <formula>"N"</formula>
    </cfRule>
    <cfRule type="cellIs" dxfId="184" priority="188" stopIfTrue="1" operator="equal">
      <formula>"N/A"</formula>
    </cfRule>
  </conditionalFormatting>
  <conditionalFormatting sqref="N69">
    <cfRule type="cellIs" dxfId="183" priority="209" stopIfTrue="1" operator="equal">
      <formula>"N"</formula>
    </cfRule>
    <cfRule type="cellIs" dxfId="182" priority="210" stopIfTrue="1" operator="equal">
      <formula>"N/A"</formula>
    </cfRule>
  </conditionalFormatting>
  <conditionalFormatting sqref="J32:Q32">
    <cfRule type="cellIs" dxfId="181" priority="183" stopIfTrue="1" operator="equal">
      <formula>"N"</formula>
    </cfRule>
    <cfRule type="cellIs" dxfId="180" priority="184" stopIfTrue="1" operator="equal">
      <formula>"N/A"</formula>
    </cfRule>
  </conditionalFormatting>
  <conditionalFormatting sqref="F21:I21 F20:Q20">
    <cfRule type="cellIs" dxfId="179" priority="205" stopIfTrue="1" operator="equal">
      <formula>"N"</formula>
    </cfRule>
    <cfRule type="cellIs" dxfId="178" priority="206" stopIfTrue="1" operator="equal">
      <formula>"N/A"</formula>
    </cfRule>
  </conditionalFormatting>
  <conditionalFormatting sqref="K23:Q23">
    <cfRule type="cellIs" dxfId="177" priority="193" stopIfTrue="1" operator="equal">
      <formula>"N"</formula>
    </cfRule>
    <cfRule type="cellIs" dxfId="176" priority="194" stopIfTrue="1" operator="equal">
      <formula>"N/A"</formula>
    </cfRule>
  </conditionalFormatting>
  <conditionalFormatting sqref="J21">
    <cfRule type="cellIs" dxfId="175" priority="199" stopIfTrue="1" operator="equal">
      <formula>"N"</formula>
    </cfRule>
    <cfRule type="cellIs" dxfId="174" priority="200" stopIfTrue="1" operator="equal">
      <formula>"N/A"</formula>
    </cfRule>
  </conditionalFormatting>
  <conditionalFormatting sqref="K21:Q21">
    <cfRule type="cellIs" dxfId="173" priority="201" stopIfTrue="1" operator="equal">
      <formula>"N"</formula>
    </cfRule>
    <cfRule type="cellIs" dxfId="172" priority="202" stopIfTrue="1" operator="equal">
      <formula>"N/A"</formula>
    </cfRule>
  </conditionalFormatting>
  <conditionalFormatting sqref="F23:I23 F22:Q22">
    <cfRule type="cellIs" dxfId="171" priority="197" stopIfTrue="1" operator="equal">
      <formula>"N"</formula>
    </cfRule>
    <cfRule type="cellIs" dxfId="170" priority="198" stopIfTrue="1" operator="equal">
      <formula>"N/A"</formula>
    </cfRule>
  </conditionalFormatting>
  <conditionalFormatting sqref="E22:E23">
    <cfRule type="cellIs" dxfId="169" priority="195" stopIfTrue="1" operator="equal">
      <formula>"N"</formula>
    </cfRule>
    <cfRule type="cellIs" dxfId="168" priority="196" stopIfTrue="1" operator="equal">
      <formula>"N/A"</formula>
    </cfRule>
  </conditionalFormatting>
  <conditionalFormatting sqref="J23">
    <cfRule type="cellIs" dxfId="167" priority="191" stopIfTrue="1" operator="equal">
      <formula>"N"</formula>
    </cfRule>
    <cfRule type="cellIs" dxfId="166" priority="192" stopIfTrue="1" operator="equal">
      <formula>"N/A"</formula>
    </cfRule>
  </conditionalFormatting>
  <conditionalFormatting sqref="F32:I32">
    <cfRule type="cellIs" dxfId="165" priority="189" stopIfTrue="1" operator="equal">
      <formula>"N"</formula>
    </cfRule>
    <cfRule type="cellIs" dxfId="164" priority="190" stopIfTrue="1" operator="equal">
      <formula>"N/A"</formula>
    </cfRule>
  </conditionalFormatting>
  <conditionalFormatting sqref="F36:Q36">
    <cfRule type="cellIs" dxfId="163" priority="179" stopIfTrue="1" operator="equal">
      <formula>"N"</formula>
    </cfRule>
    <cfRule type="cellIs" dxfId="162" priority="180" stopIfTrue="1" operator="equal">
      <formula>"N/A"</formula>
    </cfRule>
  </conditionalFormatting>
  <conditionalFormatting sqref="F38">
    <cfRule type="cellIs" dxfId="161" priority="171" stopIfTrue="1" operator="equal">
      <formula>"N"</formula>
    </cfRule>
    <cfRule type="cellIs" dxfId="160" priority="172" stopIfTrue="1" operator="equal">
      <formula>"N/A"</formula>
    </cfRule>
  </conditionalFormatting>
  <conditionalFormatting sqref="G38:Q38">
    <cfRule type="cellIs" dxfId="159" priority="175" stopIfTrue="1" operator="equal">
      <formula>"N"</formula>
    </cfRule>
    <cfRule type="cellIs" dxfId="158" priority="176" stopIfTrue="1" operator="equal">
      <formula>"N/A"</formula>
    </cfRule>
  </conditionalFormatting>
  <conditionalFormatting sqref="F37:Q37">
    <cfRule type="cellIs" dxfId="157" priority="177" stopIfTrue="1" operator="equal">
      <formula>"N"</formula>
    </cfRule>
    <cfRule type="cellIs" dxfId="156" priority="178" stopIfTrue="1" operator="equal">
      <formula>"N/A"</formula>
    </cfRule>
  </conditionalFormatting>
  <conditionalFormatting sqref="L74:M74 O74:P74">
    <cfRule type="cellIs" dxfId="155" priority="141" stopIfTrue="1" operator="equal">
      <formula>"N"</formula>
    </cfRule>
    <cfRule type="cellIs" dxfId="154" priority="142" stopIfTrue="1" operator="equal">
      <formula>"N/A"</formula>
    </cfRule>
  </conditionalFormatting>
  <conditionalFormatting sqref="G39:Q39">
    <cfRule type="cellIs" dxfId="153" priority="173" stopIfTrue="1" operator="equal">
      <formula>"N"</formula>
    </cfRule>
    <cfRule type="cellIs" dxfId="152" priority="174" stopIfTrue="1" operator="equal">
      <formula>"N/A"</formula>
    </cfRule>
  </conditionalFormatting>
  <conditionalFormatting sqref="N74">
    <cfRule type="cellIs" dxfId="151" priority="137" stopIfTrue="1" operator="equal">
      <formula>"N"</formula>
    </cfRule>
    <cfRule type="cellIs" dxfId="150" priority="138" stopIfTrue="1" operator="equal">
      <formula>"N/A"</formula>
    </cfRule>
  </conditionalFormatting>
  <conditionalFormatting sqref="F39">
    <cfRule type="cellIs" dxfId="149" priority="169" stopIfTrue="1" operator="equal">
      <formula>"N"</formula>
    </cfRule>
    <cfRule type="cellIs" dxfId="148" priority="170" stopIfTrue="1" operator="equal">
      <formula>"N/A"</formula>
    </cfRule>
  </conditionalFormatting>
  <conditionalFormatting sqref="F33:Q33">
    <cfRule type="cellIs" dxfId="147" priority="167" stopIfTrue="1" operator="equal">
      <formula>"N"</formula>
    </cfRule>
    <cfRule type="cellIs" dxfId="146" priority="168" stopIfTrue="1" operator="equal">
      <formula>"N/A"</formula>
    </cfRule>
  </conditionalFormatting>
  <conditionalFormatting sqref="I26:Q26">
    <cfRule type="cellIs" dxfId="145" priority="165" stopIfTrue="1" operator="equal">
      <formula>"N"</formula>
    </cfRule>
    <cfRule type="cellIs" dxfId="144" priority="166" stopIfTrue="1" operator="equal">
      <formula>"N/A"</formula>
    </cfRule>
  </conditionalFormatting>
  <conditionalFormatting sqref="F41">
    <cfRule type="cellIs" dxfId="143" priority="159" stopIfTrue="1" operator="equal">
      <formula>"N"</formula>
    </cfRule>
    <cfRule type="cellIs" dxfId="142" priority="160" stopIfTrue="1" operator="equal">
      <formula>"N/A"</formula>
    </cfRule>
  </conditionalFormatting>
  <conditionalFormatting sqref="F40:Q40">
    <cfRule type="cellIs" dxfId="141" priority="161" stopIfTrue="1" operator="equal">
      <formula>"N"</formula>
    </cfRule>
    <cfRule type="cellIs" dxfId="140" priority="162" stopIfTrue="1" operator="equal">
      <formula>"N/A"</formula>
    </cfRule>
  </conditionalFormatting>
  <conditionalFormatting sqref="F75:G75 I75:J75 L75:M75 O75:P75">
    <cfRule type="cellIs" dxfId="139" priority="125" stopIfTrue="1" operator="equal">
      <formula>"N"</formula>
    </cfRule>
    <cfRule type="cellIs" dxfId="138" priority="126" stopIfTrue="1" operator="equal">
      <formula>"N/A"</formula>
    </cfRule>
  </conditionalFormatting>
  <conditionalFormatting sqref="I58:J58">
    <cfRule type="cellIs" dxfId="137" priority="157" stopIfTrue="1" operator="equal">
      <formula>"N"</formula>
    </cfRule>
    <cfRule type="cellIs" dxfId="136" priority="158" stopIfTrue="1" operator="equal">
      <formula>"N/A"</formula>
    </cfRule>
  </conditionalFormatting>
  <conditionalFormatting sqref="I77:J77">
    <cfRule type="cellIs" dxfId="135" priority="123" stopIfTrue="1" operator="equal">
      <formula>"N"</formula>
    </cfRule>
    <cfRule type="cellIs" dxfId="134" priority="124" stopIfTrue="1" operator="equal">
      <formula>"N/A"</formula>
    </cfRule>
  </conditionalFormatting>
  <conditionalFormatting sqref="F65">
    <cfRule type="cellIs" dxfId="133" priority="153" stopIfTrue="1" operator="equal">
      <formula>"N"</formula>
    </cfRule>
    <cfRule type="cellIs" dxfId="132" priority="154" stopIfTrue="1" operator="equal">
      <formula>"N/A"</formula>
    </cfRule>
  </conditionalFormatting>
  <conditionalFormatting sqref="F63 F61:Q61">
    <cfRule type="cellIs" dxfId="131" priority="151" stopIfTrue="1" operator="equal">
      <formula>"N"</formula>
    </cfRule>
    <cfRule type="cellIs" dxfId="130" priority="152" stopIfTrue="1" operator="equal">
      <formula>"N/A"</formula>
    </cfRule>
  </conditionalFormatting>
  <conditionalFormatting sqref="F64">
    <cfRule type="cellIs" dxfId="129" priority="147" stopIfTrue="1" operator="equal">
      <formula>"N"</formula>
    </cfRule>
    <cfRule type="cellIs" dxfId="128" priority="148" stopIfTrue="1" operator="equal">
      <formula>"N/A"</formula>
    </cfRule>
  </conditionalFormatting>
  <conditionalFormatting sqref="F62">
    <cfRule type="cellIs" dxfId="127" priority="149" stopIfTrue="1" operator="equal">
      <formula>"N"</formula>
    </cfRule>
    <cfRule type="cellIs" dxfId="126" priority="150" stopIfTrue="1" operator="equal">
      <formula>"N/A"</formula>
    </cfRule>
  </conditionalFormatting>
  <conditionalFormatting sqref="I68:Q68">
    <cfRule type="cellIs" dxfId="125" priority="145" stopIfTrue="1" operator="equal">
      <formula>"N"</formula>
    </cfRule>
    <cfRule type="cellIs" dxfId="124" priority="146" stopIfTrue="1" operator="equal">
      <formula>"N/A"</formula>
    </cfRule>
  </conditionalFormatting>
  <conditionalFormatting sqref="F74">
    <cfRule type="cellIs" dxfId="123" priority="143" stopIfTrue="1" operator="equal">
      <formula>"N"</formula>
    </cfRule>
    <cfRule type="cellIs" dxfId="122" priority="144" stopIfTrue="1" operator="equal">
      <formula>"N/A"</formula>
    </cfRule>
  </conditionalFormatting>
  <conditionalFormatting sqref="K74">
    <cfRule type="cellIs" dxfId="121" priority="133" stopIfTrue="1" operator="equal">
      <formula>"N"</formula>
    </cfRule>
    <cfRule type="cellIs" dxfId="120" priority="134" stopIfTrue="1" operator="equal">
      <formula>"N/A"</formula>
    </cfRule>
  </conditionalFormatting>
  <conditionalFormatting sqref="G74">
    <cfRule type="cellIs" dxfId="119" priority="139" stopIfTrue="1" operator="equal">
      <formula>"N"</formula>
    </cfRule>
    <cfRule type="cellIs" dxfId="118" priority="140" stopIfTrue="1" operator="equal">
      <formula>"N/A"</formula>
    </cfRule>
  </conditionalFormatting>
  <conditionalFormatting sqref="Q74">
    <cfRule type="cellIs" dxfId="117" priority="131" stopIfTrue="1" operator="equal">
      <formula>"N"</formula>
    </cfRule>
    <cfRule type="cellIs" dxfId="116" priority="132" stopIfTrue="1" operator="equal">
      <formula>"N/A"</formula>
    </cfRule>
  </conditionalFormatting>
  <conditionalFormatting sqref="I74">
    <cfRule type="cellIs" dxfId="115" priority="129" stopIfTrue="1" operator="equal">
      <formula>"N"</formula>
    </cfRule>
    <cfRule type="cellIs" dxfId="114" priority="130" stopIfTrue="1" operator="equal">
      <formula>"N/A"</formula>
    </cfRule>
  </conditionalFormatting>
  <conditionalFormatting sqref="H74">
    <cfRule type="cellIs" dxfId="113" priority="135" stopIfTrue="1" operator="equal">
      <formula>"N"</formula>
    </cfRule>
    <cfRule type="cellIs" dxfId="112" priority="136" stopIfTrue="1" operator="equal">
      <formula>"N/A"</formula>
    </cfRule>
  </conditionalFormatting>
  <conditionalFormatting sqref="J74">
    <cfRule type="cellIs" dxfId="111" priority="127" stopIfTrue="1" operator="equal">
      <formula>"N"</formula>
    </cfRule>
    <cfRule type="cellIs" dxfId="110" priority="128" stopIfTrue="1" operator="equal">
      <formula>"N/A"</formula>
    </cfRule>
  </conditionalFormatting>
  <conditionalFormatting sqref="F78:Q78">
    <cfRule type="cellIs" dxfId="109" priority="121" stopIfTrue="1" operator="equal">
      <formula>"N"</formula>
    </cfRule>
    <cfRule type="cellIs" dxfId="108" priority="122" stopIfTrue="1" operator="equal">
      <formula>"N/A"</formula>
    </cfRule>
  </conditionalFormatting>
  <conditionalFormatting sqref="F79:Q79">
    <cfRule type="cellIs" dxfId="107" priority="119" stopIfTrue="1" operator="equal">
      <formula>"N"</formula>
    </cfRule>
    <cfRule type="cellIs" dxfId="106" priority="120" stopIfTrue="1" operator="equal">
      <formula>"N/A"</formula>
    </cfRule>
  </conditionalFormatting>
  <conditionalFormatting sqref="F72">
    <cfRule type="cellIs" dxfId="105" priority="115" stopIfTrue="1" operator="equal">
      <formula>"N"</formula>
    </cfRule>
    <cfRule type="cellIs" dxfId="104" priority="116" stopIfTrue="1" operator="equal">
      <formula>"N/A"</formula>
    </cfRule>
  </conditionalFormatting>
  <conditionalFormatting sqref="L72:M72 O72:P72">
    <cfRule type="cellIs" dxfId="103" priority="113" stopIfTrue="1" operator="equal">
      <formula>"N"</formula>
    </cfRule>
    <cfRule type="cellIs" dxfId="102" priority="114" stopIfTrue="1" operator="equal">
      <formula>"N/A"</formula>
    </cfRule>
  </conditionalFormatting>
  <conditionalFormatting sqref="N72">
    <cfRule type="cellIs" dxfId="101" priority="109" stopIfTrue="1" operator="equal">
      <formula>"N"</formula>
    </cfRule>
    <cfRule type="cellIs" dxfId="100" priority="110" stopIfTrue="1" operator="equal">
      <formula>"N/A"</formula>
    </cfRule>
  </conditionalFormatting>
  <conditionalFormatting sqref="G72">
    <cfRule type="cellIs" dxfId="99" priority="111" stopIfTrue="1" operator="equal">
      <formula>"N"</formula>
    </cfRule>
    <cfRule type="cellIs" dxfId="98" priority="112" stopIfTrue="1" operator="equal">
      <formula>"N/A"</formula>
    </cfRule>
  </conditionalFormatting>
  <conditionalFormatting sqref="Q72">
    <cfRule type="cellIs" dxfId="97" priority="103" stopIfTrue="1" operator="equal">
      <formula>"N"</formula>
    </cfRule>
    <cfRule type="cellIs" dxfId="96" priority="104" stopIfTrue="1" operator="equal">
      <formula>"N/A"</formula>
    </cfRule>
  </conditionalFormatting>
  <conditionalFormatting sqref="I72">
    <cfRule type="cellIs" dxfId="95" priority="101" stopIfTrue="1" operator="equal">
      <formula>"N"</formula>
    </cfRule>
    <cfRule type="cellIs" dxfId="94" priority="102" stopIfTrue="1" operator="equal">
      <formula>"N/A"</formula>
    </cfRule>
  </conditionalFormatting>
  <conditionalFormatting sqref="H72">
    <cfRule type="cellIs" dxfId="93" priority="107" stopIfTrue="1" operator="equal">
      <formula>"N"</formula>
    </cfRule>
    <cfRule type="cellIs" dxfId="92" priority="108" stopIfTrue="1" operator="equal">
      <formula>"N/A"</formula>
    </cfRule>
  </conditionalFormatting>
  <conditionalFormatting sqref="J72">
    <cfRule type="cellIs" dxfId="91" priority="99" stopIfTrue="1" operator="equal">
      <formula>"N"</formula>
    </cfRule>
    <cfRule type="cellIs" dxfId="90" priority="100" stopIfTrue="1" operator="equal">
      <formula>"N/A"</formula>
    </cfRule>
  </conditionalFormatting>
  <conditionalFormatting sqref="K72">
    <cfRule type="cellIs" dxfId="89" priority="105" stopIfTrue="1" operator="equal">
      <formula>"N"</formula>
    </cfRule>
    <cfRule type="cellIs" dxfId="88" priority="106" stopIfTrue="1" operator="equal">
      <formula>"N/A"</formula>
    </cfRule>
  </conditionalFormatting>
  <conditionalFormatting sqref="F73:Q73">
    <cfRule type="cellIs" dxfId="87" priority="97" stopIfTrue="1" operator="equal">
      <formula>"N"</formula>
    </cfRule>
    <cfRule type="cellIs" dxfId="86" priority="98" stopIfTrue="1" operator="equal">
      <formula>"N/A"</formula>
    </cfRule>
  </conditionalFormatting>
  <conditionalFormatting sqref="H75">
    <cfRule type="cellIs" dxfId="85" priority="95" stopIfTrue="1" operator="equal">
      <formula>"N"</formula>
    </cfRule>
    <cfRule type="cellIs" dxfId="84" priority="96" stopIfTrue="1" operator="equal">
      <formula>"N/A"</formula>
    </cfRule>
  </conditionalFormatting>
  <conditionalFormatting sqref="Q75 N75 K75">
    <cfRule type="cellIs" dxfId="83" priority="93" stopIfTrue="1" operator="equal">
      <formula>"N"</formula>
    </cfRule>
    <cfRule type="cellIs" dxfId="82" priority="94" stopIfTrue="1" operator="equal">
      <formula>"N/A"</formula>
    </cfRule>
  </conditionalFormatting>
  <conditionalFormatting sqref="G94:Q94">
    <cfRule type="cellIs" dxfId="81" priority="91" stopIfTrue="1" operator="equal">
      <formula>"N"</formula>
    </cfRule>
    <cfRule type="cellIs" dxfId="80" priority="92" stopIfTrue="1" operator="equal">
      <formula>"N/A"</formula>
    </cfRule>
  </conditionalFormatting>
  <conditionalFormatting sqref="K100:P100">
    <cfRule type="cellIs" dxfId="79" priority="87" stopIfTrue="1" operator="equal">
      <formula>"N"</formula>
    </cfRule>
    <cfRule type="cellIs" dxfId="78" priority="88" stopIfTrue="1" operator="equal">
      <formula>"N/A"</formula>
    </cfRule>
  </conditionalFormatting>
  <conditionalFormatting sqref="F109:Q109">
    <cfRule type="cellIs" dxfId="77" priority="75" stopIfTrue="1" operator="equal">
      <formula>"N"</formula>
    </cfRule>
    <cfRule type="cellIs" dxfId="76" priority="76" stopIfTrue="1" operator="equal">
      <formula>"N/A"</formula>
    </cfRule>
  </conditionalFormatting>
  <conditionalFormatting sqref="I89:Q89">
    <cfRule type="cellIs" dxfId="75" priority="85" stopIfTrue="1" operator="equal">
      <formula>"N"</formula>
    </cfRule>
    <cfRule type="cellIs" dxfId="74" priority="86" stopIfTrue="1" operator="equal">
      <formula>"N/A"</formula>
    </cfRule>
  </conditionalFormatting>
  <conditionalFormatting sqref="F96:Q96">
    <cfRule type="cellIs" dxfId="73" priority="83" stopIfTrue="1" operator="equal">
      <formula>"N"</formula>
    </cfRule>
    <cfRule type="cellIs" dxfId="72" priority="84" stopIfTrue="1" operator="equal">
      <formula>"N/A"</formula>
    </cfRule>
  </conditionalFormatting>
  <conditionalFormatting sqref="F102:Q102">
    <cfRule type="cellIs" dxfId="71" priority="81" stopIfTrue="1" operator="equal">
      <formula>"N"</formula>
    </cfRule>
    <cfRule type="cellIs" dxfId="70" priority="82" stopIfTrue="1" operator="equal">
      <formula>"N/A"</formula>
    </cfRule>
  </conditionalFormatting>
  <conditionalFormatting sqref="F103:Q104">
    <cfRule type="cellIs" dxfId="69" priority="79" stopIfTrue="1" operator="equal">
      <formula>"N"</formula>
    </cfRule>
    <cfRule type="cellIs" dxfId="68" priority="80" stopIfTrue="1" operator="equal">
      <formula>"N/A"</formula>
    </cfRule>
  </conditionalFormatting>
  <conditionalFormatting sqref="F110">
    <cfRule type="cellIs" dxfId="67" priority="77" stopIfTrue="1" operator="equal">
      <formula>"N"</formula>
    </cfRule>
    <cfRule type="cellIs" dxfId="66" priority="78" stopIfTrue="1" operator="equal">
      <formula>"N/A"</formula>
    </cfRule>
  </conditionalFormatting>
  <conditionalFormatting sqref="F106:Q106">
    <cfRule type="cellIs" dxfId="65" priority="71" stopIfTrue="1" operator="equal">
      <formula>"N"</formula>
    </cfRule>
    <cfRule type="cellIs" dxfId="64" priority="72" stopIfTrue="1" operator="equal">
      <formula>"N/A"</formula>
    </cfRule>
  </conditionalFormatting>
  <conditionalFormatting sqref="F108:Q108">
    <cfRule type="cellIs" dxfId="63" priority="69" stopIfTrue="1" operator="equal">
      <formula>"N"</formula>
    </cfRule>
    <cfRule type="cellIs" dxfId="62" priority="70" stopIfTrue="1" operator="equal">
      <formula>"N/A"</formula>
    </cfRule>
  </conditionalFormatting>
  <conditionalFormatting sqref="F107:Q107 F105:Q105">
    <cfRule type="cellIs" dxfId="61" priority="73" stopIfTrue="1" operator="equal">
      <formula>"N"</formula>
    </cfRule>
    <cfRule type="cellIs" dxfId="60" priority="74" stopIfTrue="1" operator="equal">
      <formula>"N/A"</formula>
    </cfRule>
  </conditionalFormatting>
  <conditionalFormatting sqref="G113:Q113">
    <cfRule type="cellIs" dxfId="59" priority="67" stopIfTrue="1" operator="equal">
      <formula>"N"</formula>
    </cfRule>
    <cfRule type="cellIs" dxfId="58" priority="68" stopIfTrue="1" operator="equal">
      <formula>"N/A"</formula>
    </cfRule>
  </conditionalFormatting>
  <conditionalFormatting sqref="G112:Q112">
    <cfRule type="cellIs" dxfId="57" priority="65" stopIfTrue="1" operator="equal">
      <formula>"N"</formula>
    </cfRule>
    <cfRule type="cellIs" dxfId="56" priority="66" stopIfTrue="1" operator="equal">
      <formula>"N/A"</formula>
    </cfRule>
  </conditionalFormatting>
  <conditionalFormatting sqref="F112:F113">
    <cfRule type="cellIs" dxfId="55" priority="63" stopIfTrue="1" operator="equal">
      <formula>"N"</formula>
    </cfRule>
    <cfRule type="cellIs" dxfId="54" priority="64" stopIfTrue="1" operator="equal">
      <formula>"N/A"</formula>
    </cfRule>
  </conditionalFormatting>
  <conditionalFormatting sqref="P118:P119 N118:N119 K118:K119 H118:H119">
    <cfRule type="cellIs" dxfId="53" priority="61" stopIfTrue="1" operator="equal">
      <formula>"N"</formula>
    </cfRule>
    <cfRule type="cellIs" dxfId="52" priority="62" stopIfTrue="1" operator="equal">
      <formula>"N/A"</formula>
    </cfRule>
  </conditionalFormatting>
  <conditionalFormatting sqref="J125:P125">
    <cfRule type="cellIs" dxfId="51" priority="55" stopIfTrue="1" operator="equal">
      <formula>"N"</formula>
    </cfRule>
    <cfRule type="cellIs" dxfId="50" priority="56" stopIfTrue="1" operator="equal">
      <formula>"N/A"</formula>
    </cfRule>
  </conditionalFormatting>
  <conditionalFormatting sqref="I123:O123">
    <cfRule type="cellIs" dxfId="49" priority="57" stopIfTrue="1" operator="equal">
      <formula>"N"</formula>
    </cfRule>
    <cfRule type="cellIs" dxfId="48" priority="58" stopIfTrue="1" operator="equal">
      <formula>"N/A"</formula>
    </cfRule>
  </conditionalFormatting>
  <conditionalFormatting sqref="L133:L134">
    <cfRule type="cellIs" dxfId="47" priority="43" stopIfTrue="1" operator="equal">
      <formula>"N"</formula>
    </cfRule>
    <cfRule type="cellIs" dxfId="46" priority="44" stopIfTrue="1" operator="equal">
      <formula>"N/A"</formula>
    </cfRule>
  </conditionalFormatting>
  <conditionalFormatting sqref="E134">
    <cfRule type="cellIs" dxfId="45" priority="53" stopIfTrue="1" operator="equal">
      <formula>"N"</formula>
    </cfRule>
    <cfRule type="cellIs" dxfId="44" priority="54" stopIfTrue="1" operator="equal">
      <formula>"N/A"</formula>
    </cfRule>
  </conditionalFormatting>
  <conditionalFormatting sqref="G133:Q134">
    <cfRule type="cellIs" dxfId="43" priority="51" stopIfTrue="1" operator="equal">
      <formula>"N"</formula>
    </cfRule>
    <cfRule type="cellIs" dxfId="42" priority="52" stopIfTrue="1" operator="equal">
      <formula>"N/A"</formula>
    </cfRule>
  </conditionalFormatting>
  <conditionalFormatting sqref="H133:H134">
    <cfRule type="cellIs" dxfId="41" priority="47" stopIfTrue="1" operator="equal">
      <formula>"N"</formula>
    </cfRule>
    <cfRule type="cellIs" dxfId="40" priority="48" stopIfTrue="1" operator="equal">
      <formula>"N/A"</formula>
    </cfRule>
  </conditionalFormatting>
  <conditionalFormatting sqref="F133:G134">
    <cfRule type="cellIs" dxfId="39" priority="49" stopIfTrue="1" operator="equal">
      <formula>"N"</formula>
    </cfRule>
    <cfRule type="cellIs" dxfId="38" priority="50" stopIfTrue="1" operator="equal">
      <formula>"N/A"</formula>
    </cfRule>
  </conditionalFormatting>
  <conditionalFormatting sqref="I133:I134">
    <cfRule type="cellIs" dxfId="37" priority="45" stopIfTrue="1" operator="equal">
      <formula>"N"</formula>
    </cfRule>
    <cfRule type="cellIs" dxfId="36" priority="46" stopIfTrue="1" operator="equal">
      <formula>"N/A"</formula>
    </cfRule>
  </conditionalFormatting>
  <conditionalFormatting sqref="G115:Q115">
    <cfRule type="cellIs" dxfId="35" priority="29" stopIfTrue="1" operator="equal">
      <formula>"N"</formula>
    </cfRule>
    <cfRule type="cellIs" dxfId="34" priority="30" stopIfTrue="1" operator="equal">
      <formula>"N/A"</formula>
    </cfRule>
  </conditionalFormatting>
  <conditionalFormatting sqref="E114:E115">
    <cfRule type="cellIs" dxfId="33" priority="41" stopIfTrue="1" operator="equal">
      <formula>"N"</formula>
    </cfRule>
    <cfRule type="cellIs" dxfId="32" priority="42" stopIfTrue="1" operator="equal">
      <formula>"N/A"</formula>
    </cfRule>
  </conditionalFormatting>
  <conditionalFormatting sqref="G114:Q114">
    <cfRule type="cellIs" dxfId="31" priority="33" stopIfTrue="1" operator="equal">
      <formula>"N"</formula>
    </cfRule>
    <cfRule type="cellIs" dxfId="30" priority="34" stopIfTrue="1" operator="equal">
      <formula>"N/A"</formula>
    </cfRule>
  </conditionalFormatting>
  <conditionalFormatting sqref="F114:F115">
    <cfRule type="cellIs" dxfId="29" priority="31" stopIfTrue="1" operator="equal">
      <formula>"N"</formula>
    </cfRule>
    <cfRule type="cellIs" dxfId="28" priority="32" stopIfTrue="1" operator="equal">
      <formula>"N/A"</formula>
    </cfRule>
  </conditionalFormatting>
  <conditionalFormatting sqref="H146:H147 J146:J147 L146:L147">
    <cfRule type="cellIs" dxfId="27" priority="21" stopIfTrue="1" operator="equal">
      <formula>"N"</formula>
    </cfRule>
    <cfRule type="cellIs" dxfId="26" priority="22" stopIfTrue="1" operator="equal">
      <formula>"N/A"</formula>
    </cfRule>
  </conditionalFormatting>
  <conditionalFormatting sqref="G146:G147">
    <cfRule type="cellIs" dxfId="25" priority="25" stopIfTrue="1" operator="equal">
      <formula>"N"</formula>
    </cfRule>
    <cfRule type="cellIs" dxfId="24" priority="26" stopIfTrue="1" operator="equal">
      <formula>"N/A"</formula>
    </cfRule>
  </conditionalFormatting>
  <conditionalFormatting sqref="F146:G147">
    <cfRule type="cellIs" dxfId="23" priority="23" stopIfTrue="1" operator="equal">
      <formula>"N"</formula>
    </cfRule>
    <cfRule type="cellIs" dxfId="22" priority="24" stopIfTrue="1" operator="equal">
      <formula>"N/A"</formula>
    </cfRule>
  </conditionalFormatting>
  <conditionalFormatting sqref="M146:Q147 K146:K147 I146:I147">
    <cfRule type="cellIs" dxfId="21" priority="11" stopIfTrue="1" operator="equal">
      <formula>"N"</formula>
    </cfRule>
    <cfRule type="cellIs" dxfId="20" priority="12" stopIfTrue="1" operator="equal">
      <formula>"N/A"</formula>
    </cfRule>
  </conditionalFormatting>
  <conditionalFormatting sqref="E147">
    <cfRule type="cellIs" dxfId="19" priority="27" stopIfTrue="1" operator="equal">
      <formula>"N"</formula>
    </cfRule>
    <cfRule type="cellIs" dxfId="18" priority="28" stopIfTrue="1" operator="equal">
      <formula>"N/A"</formula>
    </cfRule>
  </conditionalFormatting>
  <conditionalFormatting sqref="F148:G149">
    <cfRule type="cellIs" dxfId="17" priority="15" stopIfTrue="1" operator="equal">
      <formula>"N"</formula>
    </cfRule>
    <cfRule type="cellIs" dxfId="16" priority="16" stopIfTrue="1" operator="equal">
      <formula>"N/A"</formula>
    </cfRule>
  </conditionalFormatting>
  <conditionalFormatting sqref="H148:Q149">
    <cfRule type="cellIs" dxfId="15" priority="13" stopIfTrue="1" operator="equal">
      <formula>"N"</formula>
    </cfRule>
    <cfRule type="cellIs" dxfId="14" priority="14" stopIfTrue="1" operator="equal">
      <formula>"N/A"</formula>
    </cfRule>
  </conditionalFormatting>
  <conditionalFormatting sqref="H150:Q151">
    <cfRule type="cellIs" dxfId="13" priority="3" stopIfTrue="1" operator="equal">
      <formula>"N"</formula>
    </cfRule>
    <cfRule type="cellIs" dxfId="12" priority="4" stopIfTrue="1" operator="equal">
      <formula>"N/A"</formula>
    </cfRule>
  </conditionalFormatting>
  <conditionalFormatting sqref="F150:G151">
    <cfRule type="cellIs" dxfId="11" priority="5" stopIfTrue="1" operator="equal">
      <formula>"N"</formula>
    </cfRule>
    <cfRule type="cellIs" dxfId="10" priority="6" stopIfTrue="1" operator="equal">
      <formula>"N/A"</formula>
    </cfRule>
  </conditionalFormatting>
  <conditionalFormatting sqref="G148:G149">
    <cfRule type="cellIs" dxfId="9" priority="17" stopIfTrue="1" operator="equal">
      <formula>"N"</formula>
    </cfRule>
    <cfRule type="cellIs" dxfId="8" priority="18" stopIfTrue="1" operator="equal">
      <formula>"N/A"</formula>
    </cfRule>
  </conditionalFormatting>
  <conditionalFormatting sqref="G150:G151">
    <cfRule type="cellIs" dxfId="7" priority="7" stopIfTrue="1" operator="equal">
      <formula>"N"</formula>
    </cfRule>
    <cfRule type="cellIs" dxfId="6" priority="8" stopIfTrue="1" operator="equal">
      <formula>"N/A"</formula>
    </cfRule>
  </conditionalFormatting>
  <conditionalFormatting sqref="E149">
    <cfRule type="cellIs" dxfId="5" priority="19" stopIfTrue="1" operator="equal">
      <formula>"N"</formula>
    </cfRule>
    <cfRule type="cellIs" dxfId="4" priority="20" stopIfTrue="1" operator="equal">
      <formula>"N/A"</formula>
    </cfRule>
  </conditionalFormatting>
  <conditionalFormatting sqref="E151">
    <cfRule type="cellIs" dxfId="3" priority="9" stopIfTrue="1" operator="equal">
      <formula>"N"</formula>
    </cfRule>
    <cfRule type="cellIs" dxfId="2" priority="10" stopIfTrue="1" operator="equal">
      <formula>"N/A"</formula>
    </cfRule>
  </conditionalFormatting>
  <conditionalFormatting sqref="G47:G48">
    <cfRule type="cellIs" dxfId="1" priority="1" stopIfTrue="1" operator="equal">
      <formula>"N"</formula>
    </cfRule>
    <cfRule type="cellIs" dxfId="0" priority="2" stopIfTrue="1" operator="equal">
      <formula>"N/A"</formula>
    </cfRule>
  </conditionalFormatting>
  <dataValidations disablePrompts="1" count="1">
    <dataValidation type="list" allowBlank="1" showInputMessage="1" showErrorMessage="1" sqref="F25:Q25 F27:Q27 F29:Q29 H75 F46:Q46 F151:Q151 F44:Q44 F52:Q52 F54:Q54 F58:Q58 F19:Q19 F23:Q23 F98:Q98 F21:Q21 F31:Q31 F115:Q115 F125:Q125 F56:Q56 F69:Q69 F90:Q90 F92:Q92 F94:Q94 Q75 F77:Q77 F117:Q117 F134:Q134 F121:Q121 F100:Q100 F119:Q119 F136:Q136 F123:Q123 F138:Q138 K75 N75 F132:Q132 F113:Q113 F145:Q145 F147:Q147 F149:Q149 F48:Q48" xr:uid="{00000000-0002-0000-0000-000000000000}">
      <formula1>Cumplimiento</formula1>
    </dataValidation>
  </dataValidations>
  <printOptions horizontalCentered="1" verticalCentered="1"/>
  <pageMargins left="7.874015748031496E-2" right="7.874015748031496E-2" top="0.39370078740157483" bottom="0.39370078740157483" header="0.31496062992125984" footer="0.31496062992125984"/>
  <pageSetup scale="57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1000000}">
          <x14:formula1>
            <xm:f>Sheet2!$D$6:$D$8</xm:f>
          </x14:formula1>
          <xm:sqref>F50:Q50 F71:Q71 F33:Q33 F73:Q73 F79:Q79 F75:G75 I75:J75 L75:M75 O75:P75 F96:Q96 F102:Q102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07"/>
  <sheetViews>
    <sheetView topLeftCell="A568" workbookViewId="0">
      <selection activeCell="B6" sqref="B6"/>
    </sheetView>
  </sheetViews>
  <sheetFormatPr baseColWidth="10" defaultColWidth="9.140625" defaultRowHeight="12.75" x14ac:dyDescent="0.2"/>
  <cols>
    <col min="2" max="2" width="12.28515625" bestFit="1" customWidth="1"/>
    <col min="3" max="3" width="25.140625" bestFit="1" customWidth="1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x14ac:dyDescent="0.2">
      <c r="A2" s="3"/>
      <c r="B2" s="3"/>
      <c r="C2" s="3"/>
      <c r="D2" s="3"/>
      <c r="E2" s="3"/>
      <c r="F2" s="3"/>
      <c r="G2" s="3"/>
    </row>
    <row r="3" spans="1:7" x14ac:dyDescent="0.2">
      <c r="A3" s="3"/>
      <c r="B3" s="3"/>
      <c r="C3" s="3"/>
      <c r="D3" s="3"/>
      <c r="E3" s="3"/>
      <c r="F3" s="3"/>
      <c r="G3" s="3"/>
    </row>
    <row r="5" spans="1:7" x14ac:dyDescent="0.2">
      <c r="B5" t="s">
        <v>85</v>
      </c>
      <c r="C5" t="s">
        <v>86</v>
      </c>
      <c r="D5" t="s">
        <v>87</v>
      </c>
    </row>
    <row r="6" spans="1:7" x14ac:dyDescent="0.2">
      <c r="B6" s="62" t="s">
        <v>59</v>
      </c>
      <c r="C6" t="s">
        <v>88</v>
      </c>
      <c r="D6" t="s">
        <v>44</v>
      </c>
    </row>
    <row r="7" spans="1:7" x14ac:dyDescent="0.2">
      <c r="B7">
        <v>0</v>
      </c>
      <c r="C7" t="s">
        <v>89</v>
      </c>
      <c r="D7" t="s">
        <v>90</v>
      </c>
    </row>
    <row r="8" spans="1:7" x14ac:dyDescent="0.2">
      <c r="B8">
        <v>1</v>
      </c>
      <c r="C8" t="s">
        <v>91</v>
      </c>
      <c r="D8" t="s">
        <v>59</v>
      </c>
    </row>
    <row r="9" spans="1:7" x14ac:dyDescent="0.2">
      <c r="B9">
        <v>2</v>
      </c>
      <c r="C9" t="s">
        <v>92</v>
      </c>
    </row>
    <row r="10" spans="1:7" x14ac:dyDescent="0.2">
      <c r="B10">
        <v>3</v>
      </c>
      <c r="C10" s="4" t="s">
        <v>93</v>
      </c>
    </row>
    <row r="11" spans="1:7" x14ac:dyDescent="0.2">
      <c r="B11">
        <v>4</v>
      </c>
      <c r="C11" t="s">
        <v>94</v>
      </c>
    </row>
    <row r="12" spans="1:7" x14ac:dyDescent="0.2">
      <c r="B12">
        <v>5</v>
      </c>
      <c r="C12" s="4" t="s">
        <v>95</v>
      </c>
    </row>
    <row r="13" spans="1:7" x14ac:dyDescent="0.2">
      <c r="B13">
        <v>6</v>
      </c>
      <c r="C13" s="4" t="s">
        <v>96</v>
      </c>
    </row>
    <row r="14" spans="1:7" x14ac:dyDescent="0.2">
      <c r="B14">
        <v>7</v>
      </c>
      <c r="C14" s="4" t="s">
        <v>97</v>
      </c>
    </row>
    <row r="15" spans="1:7" x14ac:dyDescent="0.2">
      <c r="B15">
        <v>8</v>
      </c>
      <c r="C15" t="s">
        <v>98</v>
      </c>
    </row>
    <row r="16" spans="1:7" x14ac:dyDescent="0.2">
      <c r="B16">
        <v>9</v>
      </c>
      <c r="C16" t="s">
        <v>99</v>
      </c>
    </row>
    <row r="17" spans="2:2" x14ac:dyDescent="0.2">
      <c r="B17">
        <v>10</v>
      </c>
    </row>
    <row r="18" spans="2:2" x14ac:dyDescent="0.2">
      <c r="B18">
        <v>11</v>
      </c>
    </row>
    <row r="19" spans="2:2" x14ac:dyDescent="0.2">
      <c r="B19">
        <v>12</v>
      </c>
    </row>
    <row r="20" spans="2:2" x14ac:dyDescent="0.2">
      <c r="B20">
        <v>13</v>
      </c>
    </row>
    <row r="21" spans="2:2" x14ac:dyDescent="0.2">
      <c r="B21">
        <v>14</v>
      </c>
    </row>
    <row r="22" spans="2:2" x14ac:dyDescent="0.2">
      <c r="B22">
        <v>15</v>
      </c>
    </row>
    <row r="23" spans="2:2" x14ac:dyDescent="0.2">
      <c r="B23">
        <v>16</v>
      </c>
    </row>
    <row r="24" spans="2:2" x14ac:dyDescent="0.2">
      <c r="B24">
        <v>17</v>
      </c>
    </row>
    <row r="25" spans="2:2" x14ac:dyDescent="0.2">
      <c r="B25">
        <v>18</v>
      </c>
    </row>
    <row r="26" spans="2:2" x14ac:dyDescent="0.2">
      <c r="B26">
        <v>19</v>
      </c>
    </row>
    <row r="27" spans="2:2" x14ac:dyDescent="0.2">
      <c r="B27">
        <v>20</v>
      </c>
    </row>
    <row r="28" spans="2:2" x14ac:dyDescent="0.2">
      <c r="B28">
        <v>21</v>
      </c>
    </row>
    <row r="29" spans="2:2" x14ac:dyDescent="0.2">
      <c r="B29">
        <v>22</v>
      </c>
    </row>
    <row r="30" spans="2:2" x14ac:dyDescent="0.2">
      <c r="B30">
        <v>23</v>
      </c>
    </row>
    <row r="31" spans="2:2" x14ac:dyDescent="0.2">
      <c r="B31">
        <v>24</v>
      </c>
    </row>
    <row r="32" spans="2:2" x14ac:dyDescent="0.2">
      <c r="B32">
        <v>25</v>
      </c>
    </row>
    <row r="33" spans="2:2" x14ac:dyDescent="0.2">
      <c r="B33">
        <v>26</v>
      </c>
    </row>
    <row r="34" spans="2:2" x14ac:dyDescent="0.2">
      <c r="B34">
        <v>27</v>
      </c>
    </row>
    <row r="35" spans="2:2" x14ac:dyDescent="0.2">
      <c r="B35">
        <v>28</v>
      </c>
    </row>
    <row r="36" spans="2:2" x14ac:dyDescent="0.2">
      <c r="B36">
        <v>29</v>
      </c>
    </row>
    <row r="37" spans="2:2" x14ac:dyDescent="0.2">
      <c r="B37">
        <v>30</v>
      </c>
    </row>
    <row r="38" spans="2:2" x14ac:dyDescent="0.2">
      <c r="B38">
        <v>31</v>
      </c>
    </row>
    <row r="39" spans="2:2" x14ac:dyDescent="0.2">
      <c r="B39">
        <v>32</v>
      </c>
    </row>
    <row r="40" spans="2:2" x14ac:dyDescent="0.2">
      <c r="B40">
        <v>33</v>
      </c>
    </row>
    <row r="41" spans="2:2" x14ac:dyDescent="0.2">
      <c r="B41">
        <v>34</v>
      </c>
    </row>
    <row r="42" spans="2:2" x14ac:dyDescent="0.2">
      <c r="B42">
        <v>35</v>
      </c>
    </row>
    <row r="43" spans="2:2" x14ac:dyDescent="0.2">
      <c r="B43">
        <v>36</v>
      </c>
    </row>
    <row r="44" spans="2:2" x14ac:dyDescent="0.2">
      <c r="B44">
        <v>37</v>
      </c>
    </row>
    <row r="45" spans="2:2" x14ac:dyDescent="0.2">
      <c r="B45">
        <v>38</v>
      </c>
    </row>
    <row r="46" spans="2:2" x14ac:dyDescent="0.2">
      <c r="B46">
        <v>39</v>
      </c>
    </row>
    <row r="47" spans="2:2" x14ac:dyDescent="0.2">
      <c r="B47">
        <v>40</v>
      </c>
    </row>
    <row r="48" spans="2:2" x14ac:dyDescent="0.2">
      <c r="B48">
        <v>41</v>
      </c>
    </row>
    <row r="49" spans="2:2" x14ac:dyDescent="0.2">
      <c r="B49">
        <v>42</v>
      </c>
    </row>
    <row r="50" spans="2:2" x14ac:dyDescent="0.2">
      <c r="B50">
        <v>43</v>
      </c>
    </row>
    <row r="51" spans="2:2" x14ac:dyDescent="0.2">
      <c r="B51">
        <v>44</v>
      </c>
    </row>
    <row r="52" spans="2:2" x14ac:dyDescent="0.2">
      <c r="B52">
        <v>45</v>
      </c>
    </row>
    <row r="53" spans="2:2" x14ac:dyDescent="0.2">
      <c r="B53">
        <v>46</v>
      </c>
    </row>
    <row r="54" spans="2:2" x14ac:dyDescent="0.2">
      <c r="B54">
        <v>47</v>
      </c>
    </row>
    <row r="55" spans="2:2" x14ac:dyDescent="0.2">
      <c r="B55">
        <v>48</v>
      </c>
    </row>
    <row r="56" spans="2:2" x14ac:dyDescent="0.2">
      <c r="B56">
        <v>49</v>
      </c>
    </row>
    <row r="57" spans="2:2" x14ac:dyDescent="0.2">
      <c r="B57">
        <v>50</v>
      </c>
    </row>
    <row r="58" spans="2:2" x14ac:dyDescent="0.2">
      <c r="B58">
        <v>51</v>
      </c>
    </row>
    <row r="59" spans="2:2" x14ac:dyDescent="0.2">
      <c r="B59">
        <v>52</v>
      </c>
    </row>
    <row r="60" spans="2:2" x14ac:dyDescent="0.2">
      <c r="B60">
        <v>53</v>
      </c>
    </row>
    <row r="61" spans="2:2" x14ac:dyDescent="0.2">
      <c r="B61">
        <v>54</v>
      </c>
    </row>
    <row r="62" spans="2:2" x14ac:dyDescent="0.2">
      <c r="B62">
        <v>55</v>
      </c>
    </row>
    <row r="63" spans="2:2" x14ac:dyDescent="0.2">
      <c r="B63">
        <v>56</v>
      </c>
    </row>
    <row r="64" spans="2:2" x14ac:dyDescent="0.2">
      <c r="B64">
        <v>57</v>
      </c>
    </row>
    <row r="65" spans="2:2" x14ac:dyDescent="0.2">
      <c r="B65">
        <v>58</v>
      </c>
    </row>
    <row r="66" spans="2:2" x14ac:dyDescent="0.2">
      <c r="B66">
        <v>59</v>
      </c>
    </row>
    <row r="67" spans="2:2" x14ac:dyDescent="0.2">
      <c r="B67">
        <v>60</v>
      </c>
    </row>
    <row r="68" spans="2:2" x14ac:dyDescent="0.2">
      <c r="B68">
        <v>61</v>
      </c>
    </row>
    <row r="69" spans="2:2" x14ac:dyDescent="0.2">
      <c r="B69">
        <v>62</v>
      </c>
    </row>
    <row r="70" spans="2:2" x14ac:dyDescent="0.2">
      <c r="B70">
        <v>63</v>
      </c>
    </row>
    <row r="71" spans="2:2" x14ac:dyDescent="0.2">
      <c r="B71">
        <v>64</v>
      </c>
    </row>
    <row r="72" spans="2:2" x14ac:dyDescent="0.2">
      <c r="B72">
        <v>65</v>
      </c>
    </row>
    <row r="73" spans="2:2" x14ac:dyDescent="0.2">
      <c r="B73">
        <v>66</v>
      </c>
    </row>
    <row r="74" spans="2:2" x14ac:dyDescent="0.2">
      <c r="B74">
        <v>67</v>
      </c>
    </row>
    <row r="75" spans="2:2" x14ac:dyDescent="0.2">
      <c r="B75">
        <v>68</v>
      </c>
    </row>
    <row r="76" spans="2:2" x14ac:dyDescent="0.2">
      <c r="B76">
        <v>69</v>
      </c>
    </row>
    <row r="77" spans="2:2" x14ac:dyDescent="0.2">
      <c r="B77">
        <v>70</v>
      </c>
    </row>
    <row r="78" spans="2:2" x14ac:dyDescent="0.2">
      <c r="B78">
        <v>71</v>
      </c>
    </row>
    <row r="79" spans="2:2" x14ac:dyDescent="0.2">
      <c r="B79">
        <v>72</v>
      </c>
    </row>
    <row r="80" spans="2:2" x14ac:dyDescent="0.2">
      <c r="B80">
        <v>73</v>
      </c>
    </row>
    <row r="81" spans="2:2" x14ac:dyDescent="0.2">
      <c r="B81">
        <v>74</v>
      </c>
    </row>
    <row r="82" spans="2:2" x14ac:dyDescent="0.2">
      <c r="B82">
        <v>75</v>
      </c>
    </row>
    <row r="83" spans="2:2" x14ac:dyDescent="0.2">
      <c r="B83">
        <v>76</v>
      </c>
    </row>
    <row r="84" spans="2:2" x14ac:dyDescent="0.2">
      <c r="B84">
        <v>77</v>
      </c>
    </row>
    <row r="85" spans="2:2" x14ac:dyDescent="0.2">
      <c r="B85">
        <v>78</v>
      </c>
    </row>
    <row r="86" spans="2:2" x14ac:dyDescent="0.2">
      <c r="B86">
        <v>79</v>
      </c>
    </row>
    <row r="87" spans="2:2" x14ac:dyDescent="0.2">
      <c r="B87">
        <v>80</v>
      </c>
    </row>
    <row r="88" spans="2:2" x14ac:dyDescent="0.2">
      <c r="B88">
        <v>81</v>
      </c>
    </row>
    <row r="89" spans="2:2" x14ac:dyDescent="0.2">
      <c r="B89">
        <v>82</v>
      </c>
    </row>
    <row r="90" spans="2:2" x14ac:dyDescent="0.2">
      <c r="B90">
        <v>83</v>
      </c>
    </row>
    <row r="91" spans="2:2" x14ac:dyDescent="0.2">
      <c r="B91">
        <v>84</v>
      </c>
    </row>
    <row r="92" spans="2:2" x14ac:dyDescent="0.2">
      <c r="B92">
        <v>85</v>
      </c>
    </row>
    <row r="93" spans="2:2" x14ac:dyDescent="0.2">
      <c r="B93">
        <v>86</v>
      </c>
    </row>
    <row r="94" spans="2:2" x14ac:dyDescent="0.2">
      <c r="B94">
        <v>87</v>
      </c>
    </row>
    <row r="95" spans="2:2" x14ac:dyDescent="0.2">
      <c r="B95">
        <v>88</v>
      </c>
    </row>
    <row r="96" spans="2:2" x14ac:dyDescent="0.2">
      <c r="B96">
        <v>89</v>
      </c>
    </row>
    <row r="97" spans="2:2" x14ac:dyDescent="0.2">
      <c r="B97">
        <v>90</v>
      </c>
    </row>
    <row r="98" spans="2:2" x14ac:dyDescent="0.2">
      <c r="B98">
        <v>91</v>
      </c>
    </row>
    <row r="99" spans="2:2" x14ac:dyDescent="0.2">
      <c r="B99">
        <v>92</v>
      </c>
    </row>
    <row r="100" spans="2:2" x14ac:dyDescent="0.2">
      <c r="B100">
        <v>93</v>
      </c>
    </row>
    <row r="101" spans="2:2" x14ac:dyDescent="0.2">
      <c r="B101">
        <v>94</v>
      </c>
    </row>
    <row r="102" spans="2:2" x14ac:dyDescent="0.2">
      <c r="B102">
        <v>95</v>
      </c>
    </row>
    <row r="103" spans="2:2" x14ac:dyDescent="0.2">
      <c r="B103">
        <v>96</v>
      </c>
    </row>
    <row r="104" spans="2:2" x14ac:dyDescent="0.2">
      <c r="B104">
        <v>97</v>
      </c>
    </row>
    <row r="105" spans="2:2" x14ac:dyDescent="0.2">
      <c r="B105">
        <v>98</v>
      </c>
    </row>
    <row r="106" spans="2:2" x14ac:dyDescent="0.2">
      <c r="B106">
        <v>99</v>
      </c>
    </row>
    <row r="107" spans="2:2" x14ac:dyDescent="0.2">
      <c r="B107">
        <v>100</v>
      </c>
    </row>
    <row r="108" spans="2:2" x14ac:dyDescent="0.2">
      <c r="B108">
        <v>101</v>
      </c>
    </row>
    <row r="109" spans="2:2" x14ac:dyDescent="0.2">
      <c r="B109">
        <v>102</v>
      </c>
    </row>
    <row r="110" spans="2:2" x14ac:dyDescent="0.2">
      <c r="B110">
        <v>103</v>
      </c>
    </row>
    <row r="111" spans="2:2" x14ac:dyDescent="0.2">
      <c r="B111">
        <v>104</v>
      </c>
    </row>
    <row r="112" spans="2:2" x14ac:dyDescent="0.2">
      <c r="B112">
        <v>105</v>
      </c>
    </row>
    <row r="113" spans="2:2" x14ac:dyDescent="0.2">
      <c r="B113">
        <v>106</v>
      </c>
    </row>
    <row r="114" spans="2:2" x14ac:dyDescent="0.2">
      <c r="B114">
        <v>107</v>
      </c>
    </row>
    <row r="115" spans="2:2" x14ac:dyDescent="0.2">
      <c r="B115">
        <v>108</v>
      </c>
    </row>
    <row r="116" spans="2:2" x14ac:dyDescent="0.2">
      <c r="B116">
        <v>109</v>
      </c>
    </row>
    <row r="117" spans="2:2" x14ac:dyDescent="0.2">
      <c r="B117">
        <v>110</v>
      </c>
    </row>
    <row r="118" spans="2:2" x14ac:dyDescent="0.2">
      <c r="B118">
        <v>111</v>
      </c>
    </row>
    <row r="119" spans="2:2" x14ac:dyDescent="0.2">
      <c r="B119">
        <v>112</v>
      </c>
    </row>
    <row r="120" spans="2:2" x14ac:dyDescent="0.2">
      <c r="B120">
        <v>113</v>
      </c>
    </row>
    <row r="121" spans="2:2" x14ac:dyDescent="0.2">
      <c r="B121">
        <v>114</v>
      </c>
    </row>
    <row r="122" spans="2:2" x14ac:dyDescent="0.2">
      <c r="B122">
        <v>115</v>
      </c>
    </row>
    <row r="123" spans="2:2" x14ac:dyDescent="0.2">
      <c r="B123">
        <v>116</v>
      </c>
    </row>
    <row r="124" spans="2:2" x14ac:dyDescent="0.2">
      <c r="B124">
        <v>117</v>
      </c>
    </row>
    <row r="125" spans="2:2" x14ac:dyDescent="0.2">
      <c r="B125">
        <v>118</v>
      </c>
    </row>
    <row r="126" spans="2:2" x14ac:dyDescent="0.2">
      <c r="B126">
        <v>119</v>
      </c>
    </row>
    <row r="127" spans="2:2" x14ac:dyDescent="0.2">
      <c r="B127">
        <v>120</v>
      </c>
    </row>
    <row r="128" spans="2:2" x14ac:dyDescent="0.2">
      <c r="B128">
        <v>121</v>
      </c>
    </row>
    <row r="129" spans="2:2" x14ac:dyDescent="0.2">
      <c r="B129">
        <v>122</v>
      </c>
    </row>
    <row r="130" spans="2:2" x14ac:dyDescent="0.2">
      <c r="B130">
        <v>123</v>
      </c>
    </row>
    <row r="131" spans="2:2" x14ac:dyDescent="0.2">
      <c r="B131">
        <v>124</v>
      </c>
    </row>
    <row r="132" spans="2:2" x14ac:dyDescent="0.2">
      <c r="B132">
        <v>125</v>
      </c>
    </row>
    <row r="133" spans="2:2" x14ac:dyDescent="0.2">
      <c r="B133">
        <v>126</v>
      </c>
    </row>
    <row r="134" spans="2:2" x14ac:dyDescent="0.2">
      <c r="B134">
        <v>127</v>
      </c>
    </row>
    <row r="135" spans="2:2" x14ac:dyDescent="0.2">
      <c r="B135">
        <v>128</v>
      </c>
    </row>
    <row r="136" spans="2:2" x14ac:dyDescent="0.2">
      <c r="B136">
        <v>129</v>
      </c>
    </row>
    <row r="137" spans="2:2" x14ac:dyDescent="0.2">
      <c r="B137">
        <v>130</v>
      </c>
    </row>
    <row r="138" spans="2:2" x14ac:dyDescent="0.2">
      <c r="B138">
        <v>131</v>
      </c>
    </row>
    <row r="139" spans="2:2" x14ac:dyDescent="0.2">
      <c r="B139">
        <v>132</v>
      </c>
    </row>
    <row r="140" spans="2:2" x14ac:dyDescent="0.2">
      <c r="B140">
        <v>133</v>
      </c>
    </row>
    <row r="141" spans="2:2" x14ac:dyDescent="0.2">
      <c r="B141">
        <v>134</v>
      </c>
    </row>
    <row r="142" spans="2:2" x14ac:dyDescent="0.2">
      <c r="B142">
        <v>135</v>
      </c>
    </row>
    <row r="143" spans="2:2" x14ac:dyDescent="0.2">
      <c r="B143">
        <v>136</v>
      </c>
    </row>
    <row r="144" spans="2:2" x14ac:dyDescent="0.2">
      <c r="B144">
        <v>137</v>
      </c>
    </row>
    <row r="145" spans="2:2" x14ac:dyDescent="0.2">
      <c r="B145">
        <v>138</v>
      </c>
    </row>
    <row r="146" spans="2:2" x14ac:dyDescent="0.2">
      <c r="B146">
        <v>139</v>
      </c>
    </row>
    <row r="147" spans="2:2" x14ac:dyDescent="0.2">
      <c r="B147">
        <v>140</v>
      </c>
    </row>
    <row r="148" spans="2:2" x14ac:dyDescent="0.2">
      <c r="B148">
        <v>141</v>
      </c>
    </row>
    <row r="149" spans="2:2" x14ac:dyDescent="0.2">
      <c r="B149">
        <v>142</v>
      </c>
    </row>
    <row r="150" spans="2:2" x14ac:dyDescent="0.2">
      <c r="B150">
        <v>143</v>
      </c>
    </row>
    <row r="151" spans="2:2" x14ac:dyDescent="0.2">
      <c r="B151">
        <v>144</v>
      </c>
    </row>
    <row r="152" spans="2:2" x14ac:dyDescent="0.2">
      <c r="B152">
        <v>145</v>
      </c>
    </row>
    <row r="153" spans="2:2" x14ac:dyDescent="0.2">
      <c r="B153">
        <v>146</v>
      </c>
    </row>
    <row r="154" spans="2:2" x14ac:dyDescent="0.2">
      <c r="B154">
        <v>147</v>
      </c>
    </row>
    <row r="155" spans="2:2" x14ac:dyDescent="0.2">
      <c r="B155">
        <v>148</v>
      </c>
    </row>
    <row r="156" spans="2:2" x14ac:dyDescent="0.2">
      <c r="B156">
        <v>149</v>
      </c>
    </row>
    <row r="157" spans="2:2" x14ac:dyDescent="0.2">
      <c r="B157">
        <v>150</v>
      </c>
    </row>
    <row r="158" spans="2:2" x14ac:dyDescent="0.2">
      <c r="B158">
        <v>151</v>
      </c>
    </row>
    <row r="159" spans="2:2" x14ac:dyDescent="0.2">
      <c r="B159">
        <v>152</v>
      </c>
    </row>
    <row r="160" spans="2:2" x14ac:dyDescent="0.2">
      <c r="B160">
        <v>153</v>
      </c>
    </row>
    <row r="161" spans="2:2" x14ac:dyDescent="0.2">
      <c r="B161">
        <v>154</v>
      </c>
    </row>
    <row r="162" spans="2:2" x14ac:dyDescent="0.2">
      <c r="B162">
        <v>155</v>
      </c>
    </row>
    <row r="163" spans="2:2" x14ac:dyDescent="0.2">
      <c r="B163">
        <v>156</v>
      </c>
    </row>
    <row r="164" spans="2:2" x14ac:dyDescent="0.2">
      <c r="B164">
        <v>157</v>
      </c>
    </row>
    <row r="165" spans="2:2" x14ac:dyDescent="0.2">
      <c r="B165">
        <v>158</v>
      </c>
    </row>
    <row r="166" spans="2:2" x14ac:dyDescent="0.2">
      <c r="B166">
        <v>159</v>
      </c>
    </row>
    <row r="167" spans="2:2" x14ac:dyDescent="0.2">
      <c r="B167">
        <v>160</v>
      </c>
    </row>
    <row r="168" spans="2:2" x14ac:dyDescent="0.2">
      <c r="B168">
        <v>161</v>
      </c>
    </row>
    <row r="169" spans="2:2" x14ac:dyDescent="0.2">
      <c r="B169">
        <v>162</v>
      </c>
    </row>
    <row r="170" spans="2:2" x14ac:dyDescent="0.2">
      <c r="B170">
        <v>163</v>
      </c>
    </row>
    <row r="171" spans="2:2" x14ac:dyDescent="0.2">
      <c r="B171">
        <v>164</v>
      </c>
    </row>
    <row r="172" spans="2:2" x14ac:dyDescent="0.2">
      <c r="B172">
        <v>165</v>
      </c>
    </row>
    <row r="173" spans="2:2" x14ac:dyDescent="0.2">
      <c r="B173">
        <v>166</v>
      </c>
    </row>
    <row r="174" spans="2:2" x14ac:dyDescent="0.2">
      <c r="B174">
        <v>167</v>
      </c>
    </row>
    <row r="175" spans="2:2" x14ac:dyDescent="0.2">
      <c r="B175">
        <v>168</v>
      </c>
    </row>
    <row r="176" spans="2:2" x14ac:dyDescent="0.2">
      <c r="B176">
        <v>169</v>
      </c>
    </row>
    <row r="177" spans="2:2" x14ac:dyDescent="0.2">
      <c r="B177">
        <v>170</v>
      </c>
    </row>
    <row r="178" spans="2:2" x14ac:dyDescent="0.2">
      <c r="B178">
        <v>171</v>
      </c>
    </row>
    <row r="179" spans="2:2" x14ac:dyDescent="0.2">
      <c r="B179">
        <v>172</v>
      </c>
    </row>
    <row r="180" spans="2:2" x14ac:dyDescent="0.2">
      <c r="B180">
        <v>173</v>
      </c>
    </row>
    <row r="181" spans="2:2" x14ac:dyDescent="0.2">
      <c r="B181">
        <v>174</v>
      </c>
    </row>
    <row r="182" spans="2:2" x14ac:dyDescent="0.2">
      <c r="B182">
        <v>175</v>
      </c>
    </row>
    <row r="183" spans="2:2" x14ac:dyDescent="0.2">
      <c r="B183">
        <v>176</v>
      </c>
    </row>
    <row r="184" spans="2:2" x14ac:dyDescent="0.2">
      <c r="B184">
        <v>177</v>
      </c>
    </row>
    <row r="185" spans="2:2" x14ac:dyDescent="0.2">
      <c r="B185">
        <v>178</v>
      </c>
    </row>
    <row r="186" spans="2:2" x14ac:dyDescent="0.2">
      <c r="B186">
        <v>179</v>
      </c>
    </row>
    <row r="187" spans="2:2" x14ac:dyDescent="0.2">
      <c r="B187">
        <v>180</v>
      </c>
    </row>
    <row r="188" spans="2:2" x14ac:dyDescent="0.2">
      <c r="B188">
        <v>181</v>
      </c>
    </row>
    <row r="189" spans="2:2" x14ac:dyDescent="0.2">
      <c r="B189">
        <v>182</v>
      </c>
    </row>
    <row r="190" spans="2:2" x14ac:dyDescent="0.2">
      <c r="B190">
        <v>183</v>
      </c>
    </row>
    <row r="191" spans="2:2" x14ac:dyDescent="0.2">
      <c r="B191">
        <v>184</v>
      </c>
    </row>
    <row r="192" spans="2:2" x14ac:dyDescent="0.2">
      <c r="B192">
        <v>185</v>
      </c>
    </row>
    <row r="193" spans="2:2" x14ac:dyDescent="0.2">
      <c r="B193">
        <v>186</v>
      </c>
    </row>
    <row r="194" spans="2:2" x14ac:dyDescent="0.2">
      <c r="B194">
        <v>187</v>
      </c>
    </row>
    <row r="195" spans="2:2" x14ac:dyDescent="0.2">
      <c r="B195">
        <v>188</v>
      </c>
    </row>
    <row r="196" spans="2:2" x14ac:dyDescent="0.2">
      <c r="B196">
        <v>189</v>
      </c>
    </row>
    <row r="197" spans="2:2" x14ac:dyDescent="0.2">
      <c r="B197">
        <v>190</v>
      </c>
    </row>
    <row r="198" spans="2:2" x14ac:dyDescent="0.2">
      <c r="B198">
        <v>191</v>
      </c>
    </row>
    <row r="199" spans="2:2" x14ac:dyDescent="0.2">
      <c r="B199">
        <v>192</v>
      </c>
    </row>
    <row r="200" spans="2:2" x14ac:dyDescent="0.2">
      <c r="B200">
        <v>193</v>
      </c>
    </row>
    <row r="201" spans="2:2" x14ac:dyDescent="0.2">
      <c r="B201">
        <v>194</v>
      </c>
    </row>
    <row r="202" spans="2:2" x14ac:dyDescent="0.2">
      <c r="B202">
        <v>195</v>
      </c>
    </row>
    <row r="203" spans="2:2" x14ac:dyDescent="0.2">
      <c r="B203">
        <v>196</v>
      </c>
    </row>
    <row r="204" spans="2:2" x14ac:dyDescent="0.2">
      <c r="B204">
        <v>197</v>
      </c>
    </row>
    <row r="205" spans="2:2" x14ac:dyDescent="0.2">
      <c r="B205">
        <v>198</v>
      </c>
    </row>
    <row r="206" spans="2:2" x14ac:dyDescent="0.2">
      <c r="B206">
        <v>199</v>
      </c>
    </row>
    <row r="207" spans="2:2" x14ac:dyDescent="0.2">
      <c r="B207">
        <v>200</v>
      </c>
    </row>
    <row r="208" spans="2:2" x14ac:dyDescent="0.2">
      <c r="B208">
        <v>201</v>
      </c>
    </row>
    <row r="209" spans="2:2" x14ac:dyDescent="0.2">
      <c r="B209">
        <v>202</v>
      </c>
    </row>
    <row r="210" spans="2:2" x14ac:dyDescent="0.2">
      <c r="B210">
        <v>203</v>
      </c>
    </row>
    <row r="211" spans="2:2" x14ac:dyDescent="0.2">
      <c r="B211">
        <v>204</v>
      </c>
    </row>
    <row r="212" spans="2:2" x14ac:dyDescent="0.2">
      <c r="B212">
        <v>205</v>
      </c>
    </row>
    <row r="213" spans="2:2" x14ac:dyDescent="0.2">
      <c r="B213">
        <v>206</v>
      </c>
    </row>
    <row r="214" spans="2:2" x14ac:dyDescent="0.2">
      <c r="B214">
        <v>207</v>
      </c>
    </row>
    <row r="215" spans="2:2" x14ac:dyDescent="0.2">
      <c r="B215">
        <v>208</v>
      </c>
    </row>
    <row r="216" spans="2:2" x14ac:dyDescent="0.2">
      <c r="B216">
        <v>209</v>
      </c>
    </row>
    <row r="217" spans="2:2" x14ac:dyDescent="0.2">
      <c r="B217">
        <v>210</v>
      </c>
    </row>
    <row r="218" spans="2:2" x14ac:dyDescent="0.2">
      <c r="B218">
        <v>211</v>
      </c>
    </row>
    <row r="219" spans="2:2" x14ac:dyDescent="0.2">
      <c r="B219">
        <v>212</v>
      </c>
    </row>
    <row r="220" spans="2:2" x14ac:dyDescent="0.2">
      <c r="B220">
        <v>213</v>
      </c>
    </row>
    <row r="221" spans="2:2" x14ac:dyDescent="0.2">
      <c r="B221">
        <v>214</v>
      </c>
    </row>
    <row r="222" spans="2:2" x14ac:dyDescent="0.2">
      <c r="B222">
        <v>215</v>
      </c>
    </row>
    <row r="223" spans="2:2" x14ac:dyDescent="0.2">
      <c r="B223">
        <v>216</v>
      </c>
    </row>
    <row r="224" spans="2:2" x14ac:dyDescent="0.2">
      <c r="B224">
        <v>217</v>
      </c>
    </row>
    <row r="225" spans="2:2" x14ac:dyDescent="0.2">
      <c r="B225">
        <v>218</v>
      </c>
    </row>
    <row r="226" spans="2:2" x14ac:dyDescent="0.2">
      <c r="B226">
        <v>219</v>
      </c>
    </row>
    <row r="227" spans="2:2" x14ac:dyDescent="0.2">
      <c r="B227">
        <v>220</v>
      </c>
    </row>
    <row r="228" spans="2:2" x14ac:dyDescent="0.2">
      <c r="B228">
        <v>221</v>
      </c>
    </row>
    <row r="229" spans="2:2" x14ac:dyDescent="0.2">
      <c r="B229">
        <v>222</v>
      </c>
    </row>
    <row r="230" spans="2:2" x14ac:dyDescent="0.2">
      <c r="B230">
        <v>223</v>
      </c>
    </row>
    <row r="231" spans="2:2" x14ac:dyDescent="0.2">
      <c r="B231">
        <v>224</v>
      </c>
    </row>
    <row r="232" spans="2:2" x14ac:dyDescent="0.2">
      <c r="B232">
        <v>225</v>
      </c>
    </row>
    <row r="233" spans="2:2" x14ac:dyDescent="0.2">
      <c r="B233">
        <v>226</v>
      </c>
    </row>
    <row r="234" spans="2:2" x14ac:dyDescent="0.2">
      <c r="B234">
        <v>227</v>
      </c>
    </row>
    <row r="235" spans="2:2" x14ac:dyDescent="0.2">
      <c r="B235">
        <v>228</v>
      </c>
    </row>
    <row r="236" spans="2:2" x14ac:dyDescent="0.2">
      <c r="B236">
        <v>229</v>
      </c>
    </row>
    <row r="237" spans="2:2" x14ac:dyDescent="0.2">
      <c r="B237">
        <v>230</v>
      </c>
    </row>
    <row r="238" spans="2:2" x14ac:dyDescent="0.2">
      <c r="B238">
        <v>231</v>
      </c>
    </row>
    <row r="239" spans="2:2" x14ac:dyDescent="0.2">
      <c r="B239">
        <v>232</v>
      </c>
    </row>
    <row r="240" spans="2:2" x14ac:dyDescent="0.2">
      <c r="B240">
        <v>233</v>
      </c>
    </row>
    <row r="241" spans="2:2" x14ac:dyDescent="0.2">
      <c r="B241">
        <v>234</v>
      </c>
    </row>
    <row r="242" spans="2:2" x14ac:dyDescent="0.2">
      <c r="B242">
        <v>235</v>
      </c>
    </row>
    <row r="243" spans="2:2" x14ac:dyDescent="0.2">
      <c r="B243">
        <v>236</v>
      </c>
    </row>
    <row r="244" spans="2:2" x14ac:dyDescent="0.2">
      <c r="B244">
        <v>237</v>
      </c>
    </row>
    <row r="245" spans="2:2" x14ac:dyDescent="0.2">
      <c r="B245">
        <v>238</v>
      </c>
    </row>
    <row r="246" spans="2:2" x14ac:dyDescent="0.2">
      <c r="B246">
        <v>239</v>
      </c>
    </row>
    <row r="247" spans="2:2" x14ac:dyDescent="0.2">
      <c r="B247">
        <v>240</v>
      </c>
    </row>
    <row r="248" spans="2:2" x14ac:dyDescent="0.2">
      <c r="B248">
        <v>241</v>
      </c>
    </row>
    <row r="249" spans="2:2" x14ac:dyDescent="0.2">
      <c r="B249">
        <v>242</v>
      </c>
    </row>
    <row r="250" spans="2:2" x14ac:dyDescent="0.2">
      <c r="B250">
        <v>243</v>
      </c>
    </row>
    <row r="251" spans="2:2" x14ac:dyDescent="0.2">
      <c r="B251">
        <v>244</v>
      </c>
    </row>
    <row r="252" spans="2:2" x14ac:dyDescent="0.2">
      <c r="B252">
        <v>245</v>
      </c>
    </row>
    <row r="253" spans="2:2" x14ac:dyDescent="0.2">
      <c r="B253">
        <v>246</v>
      </c>
    </row>
    <row r="254" spans="2:2" x14ac:dyDescent="0.2">
      <c r="B254">
        <v>247</v>
      </c>
    </row>
    <row r="255" spans="2:2" x14ac:dyDescent="0.2">
      <c r="B255">
        <v>248</v>
      </c>
    </row>
    <row r="256" spans="2:2" x14ac:dyDescent="0.2">
      <c r="B256">
        <v>249</v>
      </c>
    </row>
    <row r="257" spans="2:2" x14ac:dyDescent="0.2">
      <c r="B257">
        <v>250</v>
      </c>
    </row>
    <row r="258" spans="2:2" x14ac:dyDescent="0.2">
      <c r="B258">
        <v>251</v>
      </c>
    </row>
    <row r="259" spans="2:2" x14ac:dyDescent="0.2">
      <c r="B259">
        <v>252</v>
      </c>
    </row>
    <row r="260" spans="2:2" x14ac:dyDescent="0.2">
      <c r="B260">
        <v>253</v>
      </c>
    </row>
    <row r="261" spans="2:2" x14ac:dyDescent="0.2">
      <c r="B261">
        <v>254</v>
      </c>
    </row>
    <row r="262" spans="2:2" x14ac:dyDescent="0.2">
      <c r="B262">
        <v>255</v>
      </c>
    </row>
    <row r="263" spans="2:2" x14ac:dyDescent="0.2">
      <c r="B263">
        <v>256</v>
      </c>
    </row>
    <row r="264" spans="2:2" x14ac:dyDescent="0.2">
      <c r="B264">
        <v>257</v>
      </c>
    </row>
    <row r="265" spans="2:2" x14ac:dyDescent="0.2">
      <c r="B265">
        <v>258</v>
      </c>
    </row>
    <row r="266" spans="2:2" x14ac:dyDescent="0.2">
      <c r="B266">
        <v>259</v>
      </c>
    </row>
    <row r="267" spans="2:2" x14ac:dyDescent="0.2">
      <c r="B267">
        <v>260</v>
      </c>
    </row>
    <row r="268" spans="2:2" x14ac:dyDescent="0.2">
      <c r="B268">
        <v>261</v>
      </c>
    </row>
    <row r="269" spans="2:2" x14ac:dyDescent="0.2">
      <c r="B269">
        <v>262</v>
      </c>
    </row>
    <row r="270" spans="2:2" x14ac:dyDescent="0.2">
      <c r="B270">
        <v>263</v>
      </c>
    </row>
    <row r="271" spans="2:2" x14ac:dyDescent="0.2">
      <c r="B271">
        <v>264</v>
      </c>
    </row>
    <row r="272" spans="2:2" x14ac:dyDescent="0.2">
      <c r="B272">
        <v>265</v>
      </c>
    </row>
    <row r="273" spans="2:2" x14ac:dyDescent="0.2">
      <c r="B273">
        <v>266</v>
      </c>
    </row>
    <row r="274" spans="2:2" x14ac:dyDescent="0.2">
      <c r="B274">
        <v>267</v>
      </c>
    </row>
    <row r="275" spans="2:2" x14ac:dyDescent="0.2">
      <c r="B275">
        <v>268</v>
      </c>
    </row>
    <row r="276" spans="2:2" x14ac:dyDescent="0.2">
      <c r="B276">
        <v>269</v>
      </c>
    </row>
    <row r="277" spans="2:2" x14ac:dyDescent="0.2">
      <c r="B277">
        <v>270</v>
      </c>
    </row>
    <row r="278" spans="2:2" x14ac:dyDescent="0.2">
      <c r="B278">
        <v>271</v>
      </c>
    </row>
    <row r="279" spans="2:2" x14ac:dyDescent="0.2">
      <c r="B279">
        <v>272</v>
      </c>
    </row>
    <row r="280" spans="2:2" x14ac:dyDescent="0.2">
      <c r="B280">
        <v>273</v>
      </c>
    </row>
    <row r="281" spans="2:2" x14ac:dyDescent="0.2">
      <c r="B281">
        <v>274</v>
      </c>
    </row>
    <row r="282" spans="2:2" x14ac:dyDescent="0.2">
      <c r="B282">
        <v>275</v>
      </c>
    </row>
    <row r="283" spans="2:2" x14ac:dyDescent="0.2">
      <c r="B283">
        <v>276</v>
      </c>
    </row>
    <row r="284" spans="2:2" x14ac:dyDescent="0.2">
      <c r="B284">
        <v>277</v>
      </c>
    </row>
    <row r="285" spans="2:2" x14ac:dyDescent="0.2">
      <c r="B285">
        <v>278</v>
      </c>
    </row>
    <row r="286" spans="2:2" x14ac:dyDescent="0.2">
      <c r="B286">
        <v>279</v>
      </c>
    </row>
    <row r="287" spans="2:2" x14ac:dyDescent="0.2">
      <c r="B287">
        <v>280</v>
      </c>
    </row>
    <row r="288" spans="2:2" x14ac:dyDescent="0.2">
      <c r="B288">
        <v>281</v>
      </c>
    </row>
    <row r="289" spans="2:2" x14ac:dyDescent="0.2">
      <c r="B289">
        <v>282</v>
      </c>
    </row>
    <row r="290" spans="2:2" x14ac:dyDescent="0.2">
      <c r="B290">
        <v>283</v>
      </c>
    </row>
    <row r="291" spans="2:2" x14ac:dyDescent="0.2">
      <c r="B291">
        <v>284</v>
      </c>
    </row>
    <row r="292" spans="2:2" x14ac:dyDescent="0.2">
      <c r="B292">
        <v>285</v>
      </c>
    </row>
    <row r="293" spans="2:2" x14ac:dyDescent="0.2">
      <c r="B293">
        <v>286</v>
      </c>
    </row>
    <row r="294" spans="2:2" x14ac:dyDescent="0.2">
      <c r="B294">
        <v>287</v>
      </c>
    </row>
    <row r="295" spans="2:2" x14ac:dyDescent="0.2">
      <c r="B295">
        <v>288</v>
      </c>
    </row>
    <row r="296" spans="2:2" x14ac:dyDescent="0.2">
      <c r="B296">
        <v>289</v>
      </c>
    </row>
    <row r="297" spans="2:2" x14ac:dyDescent="0.2">
      <c r="B297">
        <v>290</v>
      </c>
    </row>
    <row r="298" spans="2:2" x14ac:dyDescent="0.2">
      <c r="B298">
        <v>291</v>
      </c>
    </row>
    <row r="299" spans="2:2" x14ac:dyDescent="0.2">
      <c r="B299">
        <v>292</v>
      </c>
    </row>
    <row r="300" spans="2:2" x14ac:dyDescent="0.2">
      <c r="B300">
        <v>293</v>
      </c>
    </row>
    <row r="301" spans="2:2" x14ac:dyDescent="0.2">
      <c r="B301">
        <v>294</v>
      </c>
    </row>
    <row r="302" spans="2:2" x14ac:dyDescent="0.2">
      <c r="B302">
        <v>295</v>
      </c>
    </row>
    <row r="303" spans="2:2" x14ac:dyDescent="0.2">
      <c r="B303">
        <v>296</v>
      </c>
    </row>
    <row r="304" spans="2:2" x14ac:dyDescent="0.2">
      <c r="B304">
        <v>297</v>
      </c>
    </row>
    <row r="305" spans="2:2" x14ac:dyDescent="0.2">
      <c r="B305">
        <v>298</v>
      </c>
    </row>
    <row r="306" spans="2:2" x14ac:dyDescent="0.2">
      <c r="B306">
        <v>299</v>
      </c>
    </row>
    <row r="307" spans="2:2" x14ac:dyDescent="0.2">
      <c r="B307">
        <v>300</v>
      </c>
    </row>
    <row r="308" spans="2:2" x14ac:dyDescent="0.2">
      <c r="B308">
        <v>301</v>
      </c>
    </row>
    <row r="309" spans="2:2" x14ac:dyDescent="0.2">
      <c r="B309">
        <v>302</v>
      </c>
    </row>
    <row r="310" spans="2:2" x14ac:dyDescent="0.2">
      <c r="B310">
        <v>303</v>
      </c>
    </row>
    <row r="311" spans="2:2" x14ac:dyDescent="0.2">
      <c r="B311">
        <v>304</v>
      </c>
    </row>
    <row r="312" spans="2:2" x14ac:dyDescent="0.2">
      <c r="B312">
        <v>305</v>
      </c>
    </row>
    <row r="313" spans="2:2" x14ac:dyDescent="0.2">
      <c r="B313">
        <v>306</v>
      </c>
    </row>
    <row r="314" spans="2:2" x14ac:dyDescent="0.2">
      <c r="B314">
        <v>307</v>
      </c>
    </row>
    <row r="315" spans="2:2" x14ac:dyDescent="0.2">
      <c r="B315">
        <v>308</v>
      </c>
    </row>
    <row r="316" spans="2:2" x14ac:dyDescent="0.2">
      <c r="B316">
        <v>309</v>
      </c>
    </row>
    <row r="317" spans="2:2" x14ac:dyDescent="0.2">
      <c r="B317">
        <v>310</v>
      </c>
    </row>
    <row r="318" spans="2:2" x14ac:dyDescent="0.2">
      <c r="B318">
        <v>311</v>
      </c>
    </row>
    <row r="319" spans="2:2" x14ac:dyDescent="0.2">
      <c r="B319">
        <v>312</v>
      </c>
    </row>
    <row r="320" spans="2:2" x14ac:dyDescent="0.2">
      <c r="B320">
        <v>313</v>
      </c>
    </row>
    <row r="321" spans="2:2" x14ac:dyDescent="0.2">
      <c r="B321">
        <v>314</v>
      </c>
    </row>
    <row r="322" spans="2:2" x14ac:dyDescent="0.2">
      <c r="B322">
        <v>315</v>
      </c>
    </row>
    <row r="323" spans="2:2" x14ac:dyDescent="0.2">
      <c r="B323">
        <v>316</v>
      </c>
    </row>
    <row r="324" spans="2:2" x14ac:dyDescent="0.2">
      <c r="B324">
        <v>317</v>
      </c>
    </row>
    <row r="325" spans="2:2" x14ac:dyDescent="0.2">
      <c r="B325">
        <v>318</v>
      </c>
    </row>
    <row r="326" spans="2:2" x14ac:dyDescent="0.2">
      <c r="B326">
        <v>319</v>
      </c>
    </row>
    <row r="327" spans="2:2" x14ac:dyDescent="0.2">
      <c r="B327">
        <v>320</v>
      </c>
    </row>
    <row r="328" spans="2:2" x14ac:dyDescent="0.2">
      <c r="B328">
        <v>321</v>
      </c>
    </row>
    <row r="329" spans="2:2" x14ac:dyDescent="0.2">
      <c r="B329">
        <v>322</v>
      </c>
    </row>
    <row r="330" spans="2:2" x14ac:dyDescent="0.2">
      <c r="B330">
        <v>323</v>
      </c>
    </row>
    <row r="331" spans="2:2" x14ac:dyDescent="0.2">
      <c r="B331">
        <v>324</v>
      </c>
    </row>
    <row r="332" spans="2:2" x14ac:dyDescent="0.2">
      <c r="B332">
        <v>325</v>
      </c>
    </row>
    <row r="333" spans="2:2" x14ac:dyDescent="0.2">
      <c r="B333">
        <v>326</v>
      </c>
    </row>
    <row r="334" spans="2:2" x14ac:dyDescent="0.2">
      <c r="B334">
        <v>327</v>
      </c>
    </row>
    <row r="335" spans="2:2" x14ac:dyDescent="0.2">
      <c r="B335">
        <v>328</v>
      </c>
    </row>
    <row r="336" spans="2:2" x14ac:dyDescent="0.2">
      <c r="B336">
        <v>329</v>
      </c>
    </row>
    <row r="337" spans="2:2" x14ac:dyDescent="0.2">
      <c r="B337">
        <v>330</v>
      </c>
    </row>
    <row r="338" spans="2:2" x14ac:dyDescent="0.2">
      <c r="B338">
        <v>331</v>
      </c>
    </row>
    <row r="339" spans="2:2" x14ac:dyDescent="0.2">
      <c r="B339">
        <v>332</v>
      </c>
    </row>
    <row r="340" spans="2:2" x14ac:dyDescent="0.2">
      <c r="B340">
        <v>333</v>
      </c>
    </row>
    <row r="341" spans="2:2" x14ac:dyDescent="0.2">
      <c r="B341">
        <v>334</v>
      </c>
    </row>
    <row r="342" spans="2:2" x14ac:dyDescent="0.2">
      <c r="B342">
        <v>335</v>
      </c>
    </row>
    <row r="343" spans="2:2" x14ac:dyDescent="0.2">
      <c r="B343">
        <v>336</v>
      </c>
    </row>
    <row r="344" spans="2:2" x14ac:dyDescent="0.2">
      <c r="B344">
        <v>337</v>
      </c>
    </row>
    <row r="345" spans="2:2" x14ac:dyDescent="0.2">
      <c r="B345">
        <v>338</v>
      </c>
    </row>
    <row r="346" spans="2:2" x14ac:dyDescent="0.2">
      <c r="B346">
        <v>339</v>
      </c>
    </row>
    <row r="347" spans="2:2" x14ac:dyDescent="0.2">
      <c r="B347">
        <v>340</v>
      </c>
    </row>
    <row r="348" spans="2:2" x14ac:dyDescent="0.2">
      <c r="B348">
        <v>341</v>
      </c>
    </row>
    <row r="349" spans="2:2" x14ac:dyDescent="0.2">
      <c r="B349">
        <v>342</v>
      </c>
    </row>
    <row r="350" spans="2:2" x14ac:dyDescent="0.2">
      <c r="B350">
        <v>343</v>
      </c>
    </row>
    <row r="351" spans="2:2" x14ac:dyDescent="0.2">
      <c r="B351">
        <v>344</v>
      </c>
    </row>
    <row r="352" spans="2:2" x14ac:dyDescent="0.2">
      <c r="B352">
        <v>345</v>
      </c>
    </row>
    <row r="353" spans="2:2" x14ac:dyDescent="0.2">
      <c r="B353">
        <v>346</v>
      </c>
    </row>
    <row r="354" spans="2:2" x14ac:dyDescent="0.2">
      <c r="B354">
        <v>347</v>
      </c>
    </row>
    <row r="355" spans="2:2" x14ac:dyDescent="0.2">
      <c r="B355">
        <v>348</v>
      </c>
    </row>
    <row r="356" spans="2:2" x14ac:dyDescent="0.2">
      <c r="B356">
        <v>349</v>
      </c>
    </row>
    <row r="357" spans="2:2" x14ac:dyDescent="0.2">
      <c r="B357">
        <v>350</v>
      </c>
    </row>
    <row r="358" spans="2:2" x14ac:dyDescent="0.2">
      <c r="B358">
        <v>351</v>
      </c>
    </row>
    <row r="359" spans="2:2" x14ac:dyDescent="0.2">
      <c r="B359">
        <v>352</v>
      </c>
    </row>
    <row r="360" spans="2:2" x14ac:dyDescent="0.2">
      <c r="B360">
        <v>353</v>
      </c>
    </row>
    <row r="361" spans="2:2" x14ac:dyDescent="0.2">
      <c r="B361">
        <v>354</v>
      </c>
    </row>
    <row r="362" spans="2:2" x14ac:dyDescent="0.2">
      <c r="B362">
        <v>355</v>
      </c>
    </row>
    <row r="363" spans="2:2" x14ac:dyDescent="0.2">
      <c r="B363">
        <v>356</v>
      </c>
    </row>
    <row r="364" spans="2:2" x14ac:dyDescent="0.2">
      <c r="B364">
        <v>357</v>
      </c>
    </row>
    <row r="365" spans="2:2" x14ac:dyDescent="0.2">
      <c r="B365">
        <v>358</v>
      </c>
    </row>
    <row r="366" spans="2:2" x14ac:dyDescent="0.2">
      <c r="B366">
        <v>359</v>
      </c>
    </row>
    <row r="367" spans="2:2" x14ac:dyDescent="0.2">
      <c r="B367">
        <v>360</v>
      </c>
    </row>
    <row r="368" spans="2:2" x14ac:dyDescent="0.2">
      <c r="B368">
        <v>361</v>
      </c>
    </row>
    <row r="369" spans="2:2" x14ac:dyDescent="0.2">
      <c r="B369">
        <v>362</v>
      </c>
    </row>
    <row r="370" spans="2:2" x14ac:dyDescent="0.2">
      <c r="B370">
        <v>363</v>
      </c>
    </row>
    <row r="371" spans="2:2" x14ac:dyDescent="0.2">
      <c r="B371">
        <v>364</v>
      </c>
    </row>
    <row r="372" spans="2:2" x14ac:dyDescent="0.2">
      <c r="B372">
        <v>365</v>
      </c>
    </row>
    <row r="373" spans="2:2" x14ac:dyDescent="0.2">
      <c r="B373">
        <v>366</v>
      </c>
    </row>
    <row r="374" spans="2:2" x14ac:dyDescent="0.2">
      <c r="B374">
        <v>367</v>
      </c>
    </row>
    <row r="375" spans="2:2" x14ac:dyDescent="0.2">
      <c r="B375">
        <v>368</v>
      </c>
    </row>
    <row r="376" spans="2:2" x14ac:dyDescent="0.2">
      <c r="B376">
        <v>369</v>
      </c>
    </row>
    <row r="377" spans="2:2" x14ac:dyDescent="0.2">
      <c r="B377">
        <v>370</v>
      </c>
    </row>
    <row r="378" spans="2:2" x14ac:dyDescent="0.2">
      <c r="B378">
        <v>371</v>
      </c>
    </row>
    <row r="379" spans="2:2" x14ac:dyDescent="0.2">
      <c r="B379">
        <v>372</v>
      </c>
    </row>
    <row r="380" spans="2:2" x14ac:dyDescent="0.2">
      <c r="B380">
        <v>373</v>
      </c>
    </row>
    <row r="381" spans="2:2" x14ac:dyDescent="0.2">
      <c r="B381">
        <v>374</v>
      </c>
    </row>
    <row r="382" spans="2:2" x14ac:dyDescent="0.2">
      <c r="B382">
        <v>375</v>
      </c>
    </row>
    <row r="383" spans="2:2" x14ac:dyDescent="0.2">
      <c r="B383">
        <v>376</v>
      </c>
    </row>
    <row r="384" spans="2:2" x14ac:dyDescent="0.2">
      <c r="B384">
        <v>377</v>
      </c>
    </row>
    <row r="385" spans="2:2" x14ac:dyDescent="0.2">
      <c r="B385">
        <v>378</v>
      </c>
    </row>
    <row r="386" spans="2:2" x14ac:dyDescent="0.2">
      <c r="B386">
        <v>379</v>
      </c>
    </row>
    <row r="387" spans="2:2" x14ac:dyDescent="0.2">
      <c r="B387">
        <v>380</v>
      </c>
    </row>
    <row r="388" spans="2:2" x14ac:dyDescent="0.2">
      <c r="B388">
        <v>381</v>
      </c>
    </row>
    <row r="389" spans="2:2" x14ac:dyDescent="0.2">
      <c r="B389">
        <v>382</v>
      </c>
    </row>
    <row r="390" spans="2:2" x14ac:dyDescent="0.2">
      <c r="B390">
        <v>383</v>
      </c>
    </row>
    <row r="391" spans="2:2" x14ac:dyDescent="0.2">
      <c r="B391">
        <v>384</v>
      </c>
    </row>
    <row r="392" spans="2:2" x14ac:dyDescent="0.2">
      <c r="B392">
        <v>385</v>
      </c>
    </row>
    <row r="393" spans="2:2" x14ac:dyDescent="0.2">
      <c r="B393">
        <v>386</v>
      </c>
    </row>
    <row r="394" spans="2:2" x14ac:dyDescent="0.2">
      <c r="B394">
        <v>387</v>
      </c>
    </row>
    <row r="395" spans="2:2" x14ac:dyDescent="0.2">
      <c r="B395">
        <v>388</v>
      </c>
    </row>
    <row r="396" spans="2:2" x14ac:dyDescent="0.2">
      <c r="B396">
        <v>389</v>
      </c>
    </row>
    <row r="397" spans="2:2" x14ac:dyDescent="0.2">
      <c r="B397">
        <v>390</v>
      </c>
    </row>
    <row r="398" spans="2:2" x14ac:dyDescent="0.2">
      <c r="B398">
        <v>391</v>
      </c>
    </row>
    <row r="399" spans="2:2" x14ac:dyDescent="0.2">
      <c r="B399">
        <v>392</v>
      </c>
    </row>
    <row r="400" spans="2:2" x14ac:dyDescent="0.2">
      <c r="B400">
        <v>393</v>
      </c>
    </row>
    <row r="401" spans="2:2" x14ac:dyDescent="0.2">
      <c r="B401">
        <v>394</v>
      </c>
    </row>
    <row r="402" spans="2:2" x14ac:dyDescent="0.2">
      <c r="B402">
        <v>395</v>
      </c>
    </row>
    <row r="403" spans="2:2" x14ac:dyDescent="0.2">
      <c r="B403">
        <v>396</v>
      </c>
    </row>
    <row r="404" spans="2:2" x14ac:dyDescent="0.2">
      <c r="B404">
        <v>397</v>
      </c>
    </row>
    <row r="405" spans="2:2" x14ac:dyDescent="0.2">
      <c r="B405">
        <v>398</v>
      </c>
    </row>
    <row r="406" spans="2:2" x14ac:dyDescent="0.2">
      <c r="B406">
        <v>399</v>
      </c>
    </row>
    <row r="407" spans="2:2" x14ac:dyDescent="0.2">
      <c r="B407">
        <v>400</v>
      </c>
    </row>
    <row r="408" spans="2:2" x14ac:dyDescent="0.2">
      <c r="B408">
        <v>401</v>
      </c>
    </row>
    <row r="409" spans="2:2" x14ac:dyDescent="0.2">
      <c r="B409">
        <v>402</v>
      </c>
    </row>
    <row r="410" spans="2:2" x14ac:dyDescent="0.2">
      <c r="B410">
        <v>403</v>
      </c>
    </row>
    <row r="411" spans="2:2" x14ac:dyDescent="0.2">
      <c r="B411">
        <v>404</v>
      </c>
    </row>
    <row r="412" spans="2:2" x14ac:dyDescent="0.2">
      <c r="B412">
        <v>405</v>
      </c>
    </row>
    <row r="413" spans="2:2" x14ac:dyDescent="0.2">
      <c r="B413">
        <v>406</v>
      </c>
    </row>
    <row r="414" spans="2:2" x14ac:dyDescent="0.2">
      <c r="B414">
        <v>407</v>
      </c>
    </row>
    <row r="415" spans="2:2" x14ac:dyDescent="0.2">
      <c r="B415">
        <v>408</v>
      </c>
    </row>
    <row r="416" spans="2:2" x14ac:dyDescent="0.2">
      <c r="B416">
        <v>409</v>
      </c>
    </row>
    <row r="417" spans="2:2" x14ac:dyDescent="0.2">
      <c r="B417">
        <v>410</v>
      </c>
    </row>
    <row r="418" spans="2:2" x14ac:dyDescent="0.2">
      <c r="B418">
        <v>411</v>
      </c>
    </row>
    <row r="419" spans="2:2" x14ac:dyDescent="0.2">
      <c r="B419">
        <v>412</v>
      </c>
    </row>
    <row r="420" spans="2:2" x14ac:dyDescent="0.2">
      <c r="B420">
        <v>413</v>
      </c>
    </row>
    <row r="421" spans="2:2" x14ac:dyDescent="0.2">
      <c r="B421">
        <v>414</v>
      </c>
    </row>
    <row r="422" spans="2:2" x14ac:dyDescent="0.2">
      <c r="B422">
        <v>415</v>
      </c>
    </row>
    <row r="423" spans="2:2" x14ac:dyDescent="0.2">
      <c r="B423">
        <v>416</v>
      </c>
    </row>
    <row r="424" spans="2:2" x14ac:dyDescent="0.2">
      <c r="B424">
        <v>417</v>
      </c>
    </row>
    <row r="425" spans="2:2" x14ac:dyDescent="0.2">
      <c r="B425">
        <v>418</v>
      </c>
    </row>
    <row r="426" spans="2:2" x14ac:dyDescent="0.2">
      <c r="B426">
        <v>419</v>
      </c>
    </row>
    <row r="427" spans="2:2" x14ac:dyDescent="0.2">
      <c r="B427">
        <v>420</v>
      </c>
    </row>
    <row r="428" spans="2:2" x14ac:dyDescent="0.2">
      <c r="B428">
        <v>421</v>
      </c>
    </row>
    <row r="429" spans="2:2" x14ac:dyDescent="0.2">
      <c r="B429">
        <v>422</v>
      </c>
    </row>
    <row r="430" spans="2:2" x14ac:dyDescent="0.2">
      <c r="B430">
        <v>423</v>
      </c>
    </row>
    <row r="431" spans="2:2" x14ac:dyDescent="0.2">
      <c r="B431">
        <v>424</v>
      </c>
    </row>
    <row r="432" spans="2:2" x14ac:dyDescent="0.2">
      <c r="B432">
        <v>425</v>
      </c>
    </row>
    <row r="433" spans="2:2" x14ac:dyDescent="0.2">
      <c r="B433">
        <v>426</v>
      </c>
    </row>
    <row r="434" spans="2:2" x14ac:dyDescent="0.2">
      <c r="B434">
        <v>427</v>
      </c>
    </row>
    <row r="435" spans="2:2" x14ac:dyDescent="0.2">
      <c r="B435">
        <v>428</v>
      </c>
    </row>
    <row r="436" spans="2:2" x14ac:dyDescent="0.2">
      <c r="B436">
        <v>429</v>
      </c>
    </row>
    <row r="437" spans="2:2" x14ac:dyDescent="0.2">
      <c r="B437">
        <v>430</v>
      </c>
    </row>
    <row r="438" spans="2:2" x14ac:dyDescent="0.2">
      <c r="B438">
        <v>431</v>
      </c>
    </row>
    <row r="439" spans="2:2" x14ac:dyDescent="0.2">
      <c r="B439">
        <v>432</v>
      </c>
    </row>
    <row r="440" spans="2:2" x14ac:dyDescent="0.2">
      <c r="B440">
        <v>433</v>
      </c>
    </row>
    <row r="441" spans="2:2" x14ac:dyDescent="0.2">
      <c r="B441">
        <v>434</v>
      </c>
    </row>
    <row r="442" spans="2:2" x14ac:dyDescent="0.2">
      <c r="B442">
        <v>435</v>
      </c>
    </row>
    <row r="443" spans="2:2" x14ac:dyDescent="0.2">
      <c r="B443">
        <v>436</v>
      </c>
    </row>
    <row r="444" spans="2:2" x14ac:dyDescent="0.2">
      <c r="B444">
        <v>437</v>
      </c>
    </row>
    <row r="445" spans="2:2" x14ac:dyDescent="0.2">
      <c r="B445">
        <v>438</v>
      </c>
    </row>
    <row r="446" spans="2:2" x14ac:dyDescent="0.2">
      <c r="B446">
        <v>439</v>
      </c>
    </row>
    <row r="447" spans="2:2" x14ac:dyDescent="0.2">
      <c r="B447">
        <v>440</v>
      </c>
    </row>
    <row r="448" spans="2:2" x14ac:dyDescent="0.2">
      <c r="B448">
        <v>441</v>
      </c>
    </row>
    <row r="449" spans="2:2" x14ac:dyDescent="0.2">
      <c r="B449">
        <v>442</v>
      </c>
    </row>
    <row r="450" spans="2:2" x14ac:dyDescent="0.2">
      <c r="B450">
        <v>443</v>
      </c>
    </row>
    <row r="451" spans="2:2" x14ac:dyDescent="0.2">
      <c r="B451">
        <v>444</v>
      </c>
    </row>
    <row r="452" spans="2:2" x14ac:dyDescent="0.2">
      <c r="B452">
        <v>445</v>
      </c>
    </row>
    <row r="453" spans="2:2" x14ac:dyDescent="0.2">
      <c r="B453">
        <v>446</v>
      </c>
    </row>
    <row r="454" spans="2:2" x14ac:dyDescent="0.2">
      <c r="B454">
        <v>447</v>
      </c>
    </row>
    <row r="455" spans="2:2" x14ac:dyDescent="0.2">
      <c r="B455">
        <v>448</v>
      </c>
    </row>
    <row r="456" spans="2:2" x14ac:dyDescent="0.2">
      <c r="B456">
        <v>449</v>
      </c>
    </row>
    <row r="457" spans="2:2" x14ac:dyDescent="0.2">
      <c r="B457">
        <v>450</v>
      </c>
    </row>
    <row r="458" spans="2:2" x14ac:dyDescent="0.2">
      <c r="B458">
        <v>451</v>
      </c>
    </row>
    <row r="459" spans="2:2" x14ac:dyDescent="0.2">
      <c r="B459">
        <v>452</v>
      </c>
    </row>
    <row r="460" spans="2:2" x14ac:dyDescent="0.2">
      <c r="B460">
        <v>453</v>
      </c>
    </row>
    <row r="461" spans="2:2" x14ac:dyDescent="0.2">
      <c r="B461">
        <v>454</v>
      </c>
    </row>
    <row r="462" spans="2:2" x14ac:dyDescent="0.2">
      <c r="B462">
        <v>455</v>
      </c>
    </row>
    <row r="463" spans="2:2" x14ac:dyDescent="0.2">
      <c r="B463">
        <v>456</v>
      </c>
    </row>
    <row r="464" spans="2:2" x14ac:dyDescent="0.2">
      <c r="B464">
        <v>457</v>
      </c>
    </row>
    <row r="465" spans="2:2" x14ac:dyDescent="0.2">
      <c r="B465">
        <v>458</v>
      </c>
    </row>
    <row r="466" spans="2:2" x14ac:dyDescent="0.2">
      <c r="B466">
        <v>459</v>
      </c>
    </row>
    <row r="467" spans="2:2" x14ac:dyDescent="0.2">
      <c r="B467">
        <v>460</v>
      </c>
    </row>
    <row r="468" spans="2:2" x14ac:dyDescent="0.2">
      <c r="B468">
        <v>461</v>
      </c>
    </row>
    <row r="469" spans="2:2" x14ac:dyDescent="0.2">
      <c r="B469">
        <v>462</v>
      </c>
    </row>
    <row r="470" spans="2:2" x14ac:dyDescent="0.2">
      <c r="B470">
        <v>463</v>
      </c>
    </row>
    <row r="471" spans="2:2" x14ac:dyDescent="0.2">
      <c r="B471">
        <v>464</v>
      </c>
    </row>
    <row r="472" spans="2:2" x14ac:dyDescent="0.2">
      <c r="B472">
        <v>465</v>
      </c>
    </row>
    <row r="473" spans="2:2" x14ac:dyDescent="0.2">
      <c r="B473">
        <v>466</v>
      </c>
    </row>
    <row r="474" spans="2:2" x14ac:dyDescent="0.2">
      <c r="B474">
        <v>467</v>
      </c>
    </row>
    <row r="475" spans="2:2" x14ac:dyDescent="0.2">
      <c r="B475">
        <v>468</v>
      </c>
    </row>
    <row r="476" spans="2:2" x14ac:dyDescent="0.2">
      <c r="B476">
        <v>469</v>
      </c>
    </row>
    <row r="477" spans="2:2" x14ac:dyDescent="0.2">
      <c r="B477">
        <v>470</v>
      </c>
    </row>
    <row r="478" spans="2:2" x14ac:dyDescent="0.2">
      <c r="B478">
        <v>471</v>
      </c>
    </row>
    <row r="479" spans="2:2" x14ac:dyDescent="0.2">
      <c r="B479">
        <v>472</v>
      </c>
    </row>
    <row r="480" spans="2:2" x14ac:dyDescent="0.2">
      <c r="B480">
        <v>473</v>
      </c>
    </row>
    <row r="481" spans="2:2" x14ac:dyDescent="0.2">
      <c r="B481">
        <v>474</v>
      </c>
    </row>
    <row r="482" spans="2:2" x14ac:dyDescent="0.2">
      <c r="B482">
        <v>475</v>
      </c>
    </row>
    <row r="483" spans="2:2" x14ac:dyDescent="0.2">
      <c r="B483">
        <v>476</v>
      </c>
    </row>
    <row r="484" spans="2:2" x14ac:dyDescent="0.2">
      <c r="B484">
        <v>477</v>
      </c>
    </row>
    <row r="485" spans="2:2" x14ac:dyDescent="0.2">
      <c r="B485">
        <v>478</v>
      </c>
    </row>
    <row r="486" spans="2:2" x14ac:dyDescent="0.2">
      <c r="B486">
        <v>479</v>
      </c>
    </row>
    <row r="487" spans="2:2" x14ac:dyDescent="0.2">
      <c r="B487">
        <v>480</v>
      </c>
    </row>
    <row r="488" spans="2:2" x14ac:dyDescent="0.2">
      <c r="B488">
        <v>481</v>
      </c>
    </row>
    <row r="489" spans="2:2" x14ac:dyDescent="0.2">
      <c r="B489">
        <v>482</v>
      </c>
    </row>
    <row r="490" spans="2:2" x14ac:dyDescent="0.2">
      <c r="B490">
        <v>483</v>
      </c>
    </row>
    <row r="491" spans="2:2" x14ac:dyDescent="0.2">
      <c r="B491">
        <v>484</v>
      </c>
    </row>
    <row r="492" spans="2:2" x14ac:dyDescent="0.2">
      <c r="B492">
        <v>485</v>
      </c>
    </row>
    <row r="493" spans="2:2" x14ac:dyDescent="0.2">
      <c r="B493">
        <v>486</v>
      </c>
    </row>
    <row r="494" spans="2:2" x14ac:dyDescent="0.2">
      <c r="B494">
        <v>487</v>
      </c>
    </row>
    <row r="495" spans="2:2" x14ac:dyDescent="0.2">
      <c r="B495">
        <v>488</v>
      </c>
    </row>
    <row r="496" spans="2:2" x14ac:dyDescent="0.2">
      <c r="B496">
        <v>489</v>
      </c>
    </row>
    <row r="497" spans="2:2" x14ac:dyDescent="0.2">
      <c r="B497">
        <v>490</v>
      </c>
    </row>
    <row r="498" spans="2:2" x14ac:dyDescent="0.2">
      <c r="B498">
        <v>491</v>
      </c>
    </row>
    <row r="499" spans="2:2" x14ac:dyDescent="0.2">
      <c r="B499">
        <v>492</v>
      </c>
    </row>
    <row r="500" spans="2:2" x14ac:dyDescent="0.2">
      <c r="B500">
        <v>493</v>
      </c>
    </row>
    <row r="501" spans="2:2" x14ac:dyDescent="0.2">
      <c r="B501">
        <v>494</v>
      </c>
    </row>
    <row r="502" spans="2:2" x14ac:dyDescent="0.2">
      <c r="B502">
        <v>495</v>
      </c>
    </row>
    <row r="503" spans="2:2" x14ac:dyDescent="0.2">
      <c r="B503">
        <v>496</v>
      </c>
    </row>
    <row r="504" spans="2:2" x14ac:dyDescent="0.2">
      <c r="B504">
        <v>497</v>
      </c>
    </row>
    <row r="505" spans="2:2" x14ac:dyDescent="0.2">
      <c r="B505">
        <v>498</v>
      </c>
    </row>
    <row r="506" spans="2:2" x14ac:dyDescent="0.2">
      <c r="B506">
        <v>499</v>
      </c>
    </row>
    <row r="507" spans="2:2" x14ac:dyDescent="0.2">
      <c r="B507">
        <v>500</v>
      </c>
    </row>
    <row r="508" spans="2:2" x14ac:dyDescent="0.2">
      <c r="B508">
        <v>501</v>
      </c>
    </row>
    <row r="509" spans="2:2" x14ac:dyDescent="0.2">
      <c r="B509">
        <v>502</v>
      </c>
    </row>
    <row r="510" spans="2:2" x14ac:dyDescent="0.2">
      <c r="B510">
        <v>503</v>
      </c>
    </row>
    <row r="511" spans="2:2" x14ac:dyDescent="0.2">
      <c r="B511">
        <v>504</v>
      </c>
    </row>
    <row r="512" spans="2:2" x14ac:dyDescent="0.2">
      <c r="B512">
        <v>505</v>
      </c>
    </row>
    <row r="513" spans="2:2" x14ac:dyDescent="0.2">
      <c r="B513">
        <v>506</v>
      </c>
    </row>
    <row r="514" spans="2:2" x14ac:dyDescent="0.2">
      <c r="B514">
        <v>507</v>
      </c>
    </row>
    <row r="515" spans="2:2" x14ac:dyDescent="0.2">
      <c r="B515">
        <v>508</v>
      </c>
    </row>
    <row r="516" spans="2:2" x14ac:dyDescent="0.2">
      <c r="B516">
        <v>509</v>
      </c>
    </row>
    <row r="517" spans="2:2" x14ac:dyDescent="0.2">
      <c r="B517">
        <v>510</v>
      </c>
    </row>
    <row r="518" spans="2:2" x14ac:dyDescent="0.2">
      <c r="B518">
        <v>511</v>
      </c>
    </row>
    <row r="519" spans="2:2" x14ac:dyDescent="0.2">
      <c r="B519">
        <v>512</v>
      </c>
    </row>
    <row r="520" spans="2:2" x14ac:dyDescent="0.2">
      <c r="B520">
        <v>513</v>
      </c>
    </row>
    <row r="521" spans="2:2" x14ac:dyDescent="0.2">
      <c r="B521">
        <v>514</v>
      </c>
    </row>
    <row r="522" spans="2:2" x14ac:dyDescent="0.2">
      <c r="B522">
        <v>515</v>
      </c>
    </row>
    <row r="523" spans="2:2" x14ac:dyDescent="0.2">
      <c r="B523">
        <v>516</v>
      </c>
    </row>
    <row r="524" spans="2:2" x14ac:dyDescent="0.2">
      <c r="B524">
        <v>517</v>
      </c>
    </row>
    <row r="525" spans="2:2" x14ac:dyDescent="0.2">
      <c r="B525">
        <v>518</v>
      </c>
    </row>
    <row r="526" spans="2:2" x14ac:dyDescent="0.2">
      <c r="B526">
        <v>519</v>
      </c>
    </row>
    <row r="527" spans="2:2" x14ac:dyDescent="0.2">
      <c r="B527">
        <v>520</v>
      </c>
    </row>
    <row r="528" spans="2:2" x14ac:dyDescent="0.2">
      <c r="B528">
        <v>521</v>
      </c>
    </row>
    <row r="529" spans="2:2" x14ac:dyDescent="0.2">
      <c r="B529">
        <v>522</v>
      </c>
    </row>
    <row r="530" spans="2:2" x14ac:dyDescent="0.2">
      <c r="B530">
        <v>523</v>
      </c>
    </row>
    <row r="531" spans="2:2" x14ac:dyDescent="0.2">
      <c r="B531">
        <v>524</v>
      </c>
    </row>
    <row r="532" spans="2:2" x14ac:dyDescent="0.2">
      <c r="B532">
        <v>525</v>
      </c>
    </row>
    <row r="533" spans="2:2" x14ac:dyDescent="0.2">
      <c r="B533">
        <v>526</v>
      </c>
    </row>
    <row r="534" spans="2:2" x14ac:dyDescent="0.2">
      <c r="B534">
        <v>527</v>
      </c>
    </row>
    <row r="535" spans="2:2" x14ac:dyDescent="0.2">
      <c r="B535">
        <v>528</v>
      </c>
    </row>
    <row r="536" spans="2:2" x14ac:dyDescent="0.2">
      <c r="B536">
        <v>529</v>
      </c>
    </row>
    <row r="537" spans="2:2" x14ac:dyDescent="0.2">
      <c r="B537">
        <v>530</v>
      </c>
    </row>
    <row r="538" spans="2:2" x14ac:dyDescent="0.2">
      <c r="B538">
        <v>531</v>
      </c>
    </row>
    <row r="539" spans="2:2" x14ac:dyDescent="0.2">
      <c r="B539">
        <v>532</v>
      </c>
    </row>
    <row r="540" spans="2:2" x14ac:dyDescent="0.2">
      <c r="B540">
        <v>533</v>
      </c>
    </row>
    <row r="541" spans="2:2" x14ac:dyDescent="0.2">
      <c r="B541">
        <v>534</v>
      </c>
    </row>
    <row r="542" spans="2:2" x14ac:dyDescent="0.2">
      <c r="B542">
        <v>535</v>
      </c>
    </row>
    <row r="543" spans="2:2" x14ac:dyDescent="0.2">
      <c r="B543">
        <v>536</v>
      </c>
    </row>
    <row r="544" spans="2:2" x14ac:dyDescent="0.2">
      <c r="B544">
        <v>537</v>
      </c>
    </row>
    <row r="545" spans="2:2" x14ac:dyDescent="0.2">
      <c r="B545">
        <v>538</v>
      </c>
    </row>
    <row r="546" spans="2:2" x14ac:dyDescent="0.2">
      <c r="B546">
        <v>539</v>
      </c>
    </row>
    <row r="547" spans="2:2" x14ac:dyDescent="0.2">
      <c r="B547">
        <v>540</v>
      </c>
    </row>
    <row r="548" spans="2:2" x14ac:dyDescent="0.2">
      <c r="B548">
        <v>541</v>
      </c>
    </row>
    <row r="549" spans="2:2" x14ac:dyDescent="0.2">
      <c r="B549">
        <v>542</v>
      </c>
    </row>
    <row r="550" spans="2:2" x14ac:dyDescent="0.2">
      <c r="B550">
        <v>543</v>
      </c>
    </row>
    <row r="551" spans="2:2" x14ac:dyDescent="0.2">
      <c r="B551">
        <v>544</v>
      </c>
    </row>
    <row r="552" spans="2:2" x14ac:dyDescent="0.2">
      <c r="B552">
        <v>545</v>
      </c>
    </row>
    <row r="553" spans="2:2" x14ac:dyDescent="0.2">
      <c r="B553">
        <v>546</v>
      </c>
    </row>
    <row r="554" spans="2:2" x14ac:dyDescent="0.2">
      <c r="B554">
        <v>547</v>
      </c>
    </row>
    <row r="555" spans="2:2" x14ac:dyDescent="0.2">
      <c r="B555">
        <v>548</v>
      </c>
    </row>
    <row r="556" spans="2:2" x14ac:dyDescent="0.2">
      <c r="B556">
        <v>549</v>
      </c>
    </row>
    <row r="557" spans="2:2" x14ac:dyDescent="0.2">
      <c r="B557">
        <v>550</v>
      </c>
    </row>
    <row r="558" spans="2:2" x14ac:dyDescent="0.2">
      <c r="B558">
        <v>551</v>
      </c>
    </row>
    <row r="559" spans="2:2" x14ac:dyDescent="0.2">
      <c r="B559">
        <v>552</v>
      </c>
    </row>
    <row r="560" spans="2:2" x14ac:dyDescent="0.2">
      <c r="B560">
        <v>553</v>
      </c>
    </row>
    <row r="561" spans="2:2" x14ac:dyDescent="0.2">
      <c r="B561">
        <v>554</v>
      </c>
    </row>
    <row r="562" spans="2:2" x14ac:dyDescent="0.2">
      <c r="B562">
        <v>555</v>
      </c>
    </row>
    <row r="563" spans="2:2" x14ac:dyDescent="0.2">
      <c r="B563">
        <v>556</v>
      </c>
    </row>
    <row r="564" spans="2:2" x14ac:dyDescent="0.2">
      <c r="B564">
        <v>557</v>
      </c>
    </row>
    <row r="565" spans="2:2" x14ac:dyDescent="0.2">
      <c r="B565">
        <v>558</v>
      </c>
    </row>
    <row r="566" spans="2:2" x14ac:dyDescent="0.2">
      <c r="B566">
        <v>559</v>
      </c>
    </row>
    <row r="567" spans="2:2" x14ac:dyDescent="0.2">
      <c r="B567">
        <v>560</v>
      </c>
    </row>
    <row r="568" spans="2:2" x14ac:dyDescent="0.2">
      <c r="B568">
        <v>561</v>
      </c>
    </row>
    <row r="569" spans="2:2" x14ac:dyDescent="0.2">
      <c r="B569">
        <v>562</v>
      </c>
    </row>
    <row r="570" spans="2:2" x14ac:dyDescent="0.2">
      <c r="B570">
        <v>563</v>
      </c>
    </row>
    <row r="571" spans="2:2" x14ac:dyDescent="0.2">
      <c r="B571">
        <v>564</v>
      </c>
    </row>
    <row r="572" spans="2:2" x14ac:dyDescent="0.2">
      <c r="B572">
        <v>565</v>
      </c>
    </row>
    <row r="573" spans="2:2" x14ac:dyDescent="0.2">
      <c r="B573">
        <v>566</v>
      </c>
    </row>
    <row r="574" spans="2:2" x14ac:dyDescent="0.2">
      <c r="B574">
        <v>567</v>
      </c>
    </row>
    <row r="575" spans="2:2" x14ac:dyDescent="0.2">
      <c r="B575">
        <v>568</v>
      </c>
    </row>
    <row r="576" spans="2:2" x14ac:dyDescent="0.2">
      <c r="B576">
        <v>569</v>
      </c>
    </row>
    <row r="577" spans="2:2" x14ac:dyDescent="0.2">
      <c r="B577">
        <v>570</v>
      </c>
    </row>
    <row r="578" spans="2:2" x14ac:dyDescent="0.2">
      <c r="B578">
        <v>571</v>
      </c>
    </row>
    <row r="579" spans="2:2" x14ac:dyDescent="0.2">
      <c r="B579">
        <v>572</v>
      </c>
    </row>
    <row r="580" spans="2:2" x14ac:dyDescent="0.2">
      <c r="B580">
        <v>573</v>
      </c>
    </row>
    <row r="581" spans="2:2" x14ac:dyDescent="0.2">
      <c r="B581">
        <v>574</v>
      </c>
    </row>
    <row r="582" spans="2:2" x14ac:dyDescent="0.2">
      <c r="B582">
        <v>575</v>
      </c>
    </row>
    <row r="583" spans="2:2" x14ac:dyDescent="0.2">
      <c r="B583">
        <v>576</v>
      </c>
    </row>
    <row r="584" spans="2:2" x14ac:dyDescent="0.2">
      <c r="B584">
        <v>577</v>
      </c>
    </row>
    <row r="585" spans="2:2" x14ac:dyDescent="0.2">
      <c r="B585">
        <v>578</v>
      </c>
    </row>
    <row r="586" spans="2:2" x14ac:dyDescent="0.2">
      <c r="B586">
        <v>579</v>
      </c>
    </row>
    <row r="587" spans="2:2" x14ac:dyDescent="0.2">
      <c r="B587">
        <v>580</v>
      </c>
    </row>
    <row r="588" spans="2:2" x14ac:dyDescent="0.2">
      <c r="B588">
        <v>581</v>
      </c>
    </row>
    <row r="589" spans="2:2" x14ac:dyDescent="0.2">
      <c r="B589">
        <v>582</v>
      </c>
    </row>
    <row r="590" spans="2:2" x14ac:dyDescent="0.2">
      <c r="B590">
        <v>583</v>
      </c>
    </row>
    <row r="591" spans="2:2" x14ac:dyDescent="0.2">
      <c r="B591">
        <v>584</v>
      </c>
    </row>
    <row r="592" spans="2:2" x14ac:dyDescent="0.2">
      <c r="B592">
        <v>585</v>
      </c>
    </row>
    <row r="593" spans="2:2" x14ac:dyDescent="0.2">
      <c r="B593">
        <v>586</v>
      </c>
    </row>
    <row r="594" spans="2:2" x14ac:dyDescent="0.2">
      <c r="B594">
        <v>587</v>
      </c>
    </row>
    <row r="595" spans="2:2" x14ac:dyDescent="0.2">
      <c r="B595">
        <v>588</v>
      </c>
    </row>
    <row r="596" spans="2:2" x14ac:dyDescent="0.2">
      <c r="B596">
        <v>589</v>
      </c>
    </row>
    <row r="597" spans="2:2" x14ac:dyDescent="0.2">
      <c r="B597">
        <v>590</v>
      </c>
    </row>
    <row r="598" spans="2:2" x14ac:dyDescent="0.2">
      <c r="B598">
        <v>591</v>
      </c>
    </row>
    <row r="599" spans="2:2" x14ac:dyDescent="0.2">
      <c r="B599">
        <v>592</v>
      </c>
    </row>
    <row r="600" spans="2:2" x14ac:dyDescent="0.2">
      <c r="B600">
        <v>593</v>
      </c>
    </row>
    <row r="601" spans="2:2" x14ac:dyDescent="0.2">
      <c r="B601">
        <v>594</v>
      </c>
    </row>
    <row r="602" spans="2:2" x14ac:dyDescent="0.2">
      <c r="B602">
        <v>595</v>
      </c>
    </row>
    <row r="603" spans="2:2" x14ac:dyDescent="0.2">
      <c r="B603">
        <v>596</v>
      </c>
    </row>
    <row r="604" spans="2:2" x14ac:dyDescent="0.2">
      <c r="B604">
        <v>597</v>
      </c>
    </row>
    <row r="605" spans="2:2" x14ac:dyDescent="0.2">
      <c r="B605">
        <v>598</v>
      </c>
    </row>
    <row r="606" spans="2:2" x14ac:dyDescent="0.2">
      <c r="B606">
        <v>599</v>
      </c>
    </row>
    <row r="607" spans="2:2" x14ac:dyDescent="0.2">
      <c r="B607">
        <v>600</v>
      </c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99FF"/>
  </sheetPr>
  <dimension ref="A2:X17"/>
  <sheetViews>
    <sheetView workbookViewId="0">
      <selection activeCell="C24" sqref="C24"/>
    </sheetView>
  </sheetViews>
  <sheetFormatPr baseColWidth="10" defaultColWidth="11.42578125" defaultRowHeight="12.75" x14ac:dyDescent="0.2"/>
  <cols>
    <col min="1" max="1" width="19.5703125" style="14" bestFit="1" customWidth="1"/>
    <col min="2" max="2" width="11.42578125" style="14"/>
    <col min="3" max="3" width="17.140625" style="14" bestFit="1" customWidth="1"/>
    <col min="4" max="4" width="5.140625" bestFit="1" customWidth="1"/>
    <col min="5" max="5" width="72.42578125" style="9" bestFit="1" customWidth="1"/>
    <col min="6" max="6" width="20.42578125" style="14" bestFit="1" customWidth="1"/>
    <col min="7" max="7" width="21.42578125" style="14" customWidth="1"/>
    <col min="8" max="9" width="20.5703125" style="14" customWidth="1"/>
  </cols>
  <sheetData>
    <row r="2" spans="1:24" s="14" customFormat="1" x14ac:dyDescent="0.2">
      <c r="A2" s="16" t="s">
        <v>100</v>
      </c>
      <c r="B2" s="17" t="s">
        <v>101</v>
      </c>
      <c r="C2" s="17" t="s">
        <v>170</v>
      </c>
      <c r="D2" s="35" t="s">
        <v>102</v>
      </c>
      <c r="E2" s="50" t="s">
        <v>103</v>
      </c>
      <c r="F2" s="36" t="s">
        <v>68</v>
      </c>
      <c r="G2" s="36" t="s">
        <v>70</v>
      </c>
      <c r="H2" s="37" t="s">
        <v>104</v>
      </c>
      <c r="I2" s="38" t="s">
        <v>105</v>
      </c>
    </row>
    <row r="3" spans="1:24" x14ac:dyDescent="0.2">
      <c r="A3" s="15" t="s">
        <v>106</v>
      </c>
      <c r="B3" s="14">
        <f>SUM('Anexo 1 SST Cronograma'!F38,'Anexo 1 SST Cronograma'!F63,'Anexo 1 SST Cronograma'!F84,'Anexo 1 SST Cronograma'!F107,'Anexo 1 SST Cronograma'!F126,'Anexo 1 SST Cronograma'!F139,'Anexo 1 SST Cronograma'!F152)</f>
        <v>39</v>
      </c>
      <c r="C3" s="67">
        <f>B3*100%/$B$15</f>
        <v>2.7387640449438203E-2</v>
      </c>
      <c r="D3" s="39" t="s">
        <v>107</v>
      </c>
      <c r="E3" s="52" t="s">
        <v>108</v>
      </c>
      <c r="F3" s="54">
        <f>'Anexo 1 SST Cronograma'!F41</f>
        <v>541</v>
      </c>
      <c r="G3" s="54">
        <f>SUM('Anexo 1 SST Cronograma'!F37:Q37)</f>
        <v>0</v>
      </c>
      <c r="H3" s="55">
        <f>(G3*100%)/F3</f>
        <v>0</v>
      </c>
      <c r="I3" s="56">
        <f t="shared" ref="I3:I9" si="0">(F3*100%)/$F$10</f>
        <v>0.37991573033707865</v>
      </c>
      <c r="J3" s="5"/>
      <c r="K3" s="5"/>
      <c r="L3" s="5"/>
      <c r="T3" s="4"/>
      <c r="U3" s="4"/>
      <c r="V3" s="4"/>
      <c r="W3" s="4"/>
      <c r="X3" s="4"/>
    </row>
    <row r="4" spans="1:24" x14ac:dyDescent="0.2">
      <c r="A4" s="15" t="s">
        <v>109</v>
      </c>
      <c r="B4" s="19">
        <f>SUM('Anexo 1 SST Cronograma'!G38,'Anexo 1 SST Cronograma'!G63,'Anexo 1 SST Cronograma'!G84,'Anexo 1 SST Cronograma'!G107,'Anexo 1 SST Cronograma'!G126,'Anexo 1 SST Cronograma'!G139,'Anexo 1 SST Cronograma'!G152)</f>
        <v>29</v>
      </c>
      <c r="C4" s="67">
        <f t="shared" ref="C4:C14" si="1">B4*100%/$B$15</f>
        <v>2.0365168539325844E-2</v>
      </c>
      <c r="D4" s="39" t="s">
        <v>110</v>
      </c>
      <c r="E4" s="52" t="s">
        <v>111</v>
      </c>
      <c r="F4" s="54">
        <f>'Anexo 1 SST Cronograma'!F66</f>
        <v>44</v>
      </c>
      <c r="G4" s="54">
        <f>'Anexo 1 SST Cronograma'!F62:Q62</f>
        <v>0</v>
      </c>
      <c r="H4" s="55">
        <f t="shared" ref="H4:H9" si="2">(G4*100%)/F4</f>
        <v>0</v>
      </c>
      <c r="I4" s="56">
        <f t="shared" si="0"/>
        <v>3.0898876404494381E-2</v>
      </c>
      <c r="J4" s="5"/>
      <c r="K4" s="5"/>
      <c r="L4" s="5"/>
      <c r="S4" s="4"/>
      <c r="T4" s="4"/>
      <c r="U4" s="6"/>
    </row>
    <row r="5" spans="1:24" x14ac:dyDescent="0.2">
      <c r="A5" s="15" t="s">
        <v>112</v>
      </c>
      <c r="B5" s="19">
        <f>SUM('Anexo 1 SST Cronograma'!H38,'Anexo 1 SST Cronograma'!H63,'Anexo 1 SST Cronograma'!H84,'Anexo 1 SST Cronograma'!H107,'Anexo 1 SST Cronograma'!H126,'Anexo 1 SST Cronograma'!H139,'Anexo 1 SST Cronograma'!H152)</f>
        <v>215</v>
      </c>
      <c r="C5" s="67">
        <f t="shared" si="1"/>
        <v>0.15098314606741572</v>
      </c>
      <c r="D5" s="39" t="s">
        <v>113</v>
      </c>
      <c r="E5" s="52" t="s">
        <v>114</v>
      </c>
      <c r="F5" s="54">
        <f>'Anexo 1 SST Cronograma'!F87</f>
        <v>351</v>
      </c>
      <c r="G5" s="54">
        <f>'Anexo 1 SST Cronograma'!F83:Q83</f>
        <v>0</v>
      </c>
      <c r="H5" s="55">
        <f t="shared" si="2"/>
        <v>0</v>
      </c>
      <c r="I5" s="56">
        <f t="shared" si="0"/>
        <v>0.24648876404494383</v>
      </c>
      <c r="L5" s="5"/>
      <c r="S5" s="4"/>
      <c r="U5" s="5"/>
    </row>
    <row r="6" spans="1:24" x14ac:dyDescent="0.2">
      <c r="A6" s="15" t="s">
        <v>115</v>
      </c>
      <c r="B6" s="19">
        <f>SUM('Anexo 1 SST Cronograma'!I38,'Anexo 1 SST Cronograma'!I63,'Anexo 1 SST Cronograma'!I84,'Anexo 1 SST Cronograma'!I107,'Anexo 1 SST Cronograma'!I126,'Anexo 1 SST Cronograma'!I139,'Anexo 1 SST Cronograma'!I152)</f>
        <v>95</v>
      </c>
      <c r="C6" s="67">
        <f t="shared" si="1"/>
        <v>6.6713483146067412E-2</v>
      </c>
      <c r="D6" s="39" t="s">
        <v>116</v>
      </c>
      <c r="E6" s="52" t="s">
        <v>119</v>
      </c>
      <c r="F6" s="54">
        <f>'Anexo 1 SST Cronograma'!F110</f>
        <v>363</v>
      </c>
      <c r="G6" s="54">
        <f>'Anexo 1 SST Cronograma'!F108:Q108</f>
        <v>0</v>
      </c>
      <c r="H6" s="55">
        <f t="shared" si="2"/>
        <v>0</v>
      </c>
      <c r="I6" s="56">
        <f t="shared" si="0"/>
        <v>0.25491573033707865</v>
      </c>
      <c r="L6" s="5"/>
      <c r="S6" s="4"/>
      <c r="U6" s="5"/>
    </row>
    <row r="7" spans="1:24" ht="15" x14ac:dyDescent="0.2">
      <c r="A7" s="15" t="s">
        <v>117</v>
      </c>
      <c r="B7" s="19">
        <f>SUM('Anexo 1 SST Cronograma'!J38,'Anexo 1 SST Cronograma'!J63,'Anexo 1 SST Cronograma'!J84,'Anexo 1 SST Cronograma'!J107,'Anexo 1 SST Cronograma'!J126,'Anexo 1 SST Cronograma'!J139,'Anexo 1 SST Cronograma'!J152)</f>
        <v>105</v>
      </c>
      <c r="C7" s="67">
        <f t="shared" si="1"/>
        <v>7.3735955056179775E-2</v>
      </c>
      <c r="D7" s="39" t="s">
        <v>118</v>
      </c>
      <c r="E7" s="52" t="s">
        <v>122</v>
      </c>
      <c r="F7" s="54">
        <f>'Anexo 1 SST Cronograma'!F129</f>
        <v>92</v>
      </c>
      <c r="G7" s="54">
        <f>'Anexo 1 SST Cronograma'!F127:Q127</f>
        <v>0</v>
      </c>
      <c r="H7" s="55">
        <f t="shared" si="2"/>
        <v>0</v>
      </c>
      <c r="I7" s="56">
        <f t="shared" si="0"/>
        <v>6.4606741573033713E-2</v>
      </c>
      <c r="J7" s="34"/>
      <c r="L7" s="5"/>
      <c r="S7" s="4"/>
      <c r="U7" s="5"/>
    </row>
    <row r="8" spans="1:24" x14ac:dyDescent="0.2">
      <c r="A8" s="15" t="s">
        <v>120</v>
      </c>
      <c r="B8" s="19">
        <f>SUM('Anexo 1 SST Cronograma'!K38,'Anexo 1 SST Cronograma'!K63,'Anexo 1 SST Cronograma'!K84,'Anexo 1 SST Cronograma'!K107,'Anexo 1 SST Cronograma'!K126,'Anexo 1 SST Cronograma'!K139,'Anexo 1 SST Cronograma'!K152)</f>
        <v>172</v>
      </c>
      <c r="C8" s="67">
        <f t="shared" si="1"/>
        <v>0.12078651685393259</v>
      </c>
      <c r="D8" s="39" t="s">
        <v>121</v>
      </c>
      <c r="E8" s="52" t="s">
        <v>125</v>
      </c>
      <c r="F8" s="54">
        <f>'Anexo 1 SST Cronograma'!F142</f>
        <v>8</v>
      </c>
      <c r="G8" s="54">
        <f>'Anexo 1 SST Cronograma'!F140:Q140</f>
        <v>0</v>
      </c>
      <c r="H8" s="55">
        <f>(G8*100%)/F8</f>
        <v>0</v>
      </c>
      <c r="I8" s="56">
        <f t="shared" si="0"/>
        <v>5.6179775280898875E-3</v>
      </c>
      <c r="L8" s="5"/>
      <c r="S8" s="4"/>
      <c r="U8" s="5"/>
    </row>
    <row r="9" spans="1:24" x14ac:dyDescent="0.2">
      <c r="A9" s="15" t="s">
        <v>123</v>
      </c>
      <c r="B9" s="19">
        <f>SUM('Anexo 1 SST Cronograma'!L38,'Anexo 1 SST Cronograma'!L63,'Anexo 1 SST Cronograma'!L84,'Anexo 1 SST Cronograma'!L107,'Anexo 1 SST Cronograma'!L126,'Anexo 1 SST Cronograma'!L139,'Anexo 1 SST Cronograma'!L152)</f>
        <v>116</v>
      </c>
      <c r="C9" s="67">
        <f t="shared" si="1"/>
        <v>8.1460674157303375E-2</v>
      </c>
      <c r="D9" s="39" t="s">
        <v>124</v>
      </c>
      <c r="E9" s="53" t="s">
        <v>127</v>
      </c>
      <c r="F9" s="54">
        <f>'Anexo 1 SST Cronograma'!F155</f>
        <v>25</v>
      </c>
      <c r="G9" s="54">
        <f>'Anexo 1 SST Cronograma'!F153:Q153</f>
        <v>0</v>
      </c>
      <c r="H9" s="55">
        <f t="shared" si="2"/>
        <v>0</v>
      </c>
      <c r="I9" s="56">
        <f t="shared" si="0"/>
        <v>1.75561797752809E-2</v>
      </c>
      <c r="L9" s="5"/>
      <c r="S9" s="4"/>
      <c r="U9" s="5"/>
    </row>
    <row r="10" spans="1:24" ht="15" x14ac:dyDescent="0.25">
      <c r="A10" s="15" t="s">
        <v>126</v>
      </c>
      <c r="B10" s="19">
        <f>SUM('Anexo 1 SST Cronograma'!M38,'Anexo 1 SST Cronograma'!M63,'Anexo 1 SST Cronograma'!M84,'Anexo 1 SST Cronograma'!M107,'Anexo 1 SST Cronograma'!M126,'Anexo 1 SST Cronograma'!M139,'Anexo 1 SST Cronograma'!M152)</f>
        <v>125</v>
      </c>
      <c r="C10" s="67">
        <f t="shared" si="1"/>
        <v>8.7780898876404501E-2</v>
      </c>
      <c r="D10" s="40"/>
      <c r="E10" s="51" t="s">
        <v>80</v>
      </c>
      <c r="F10" s="41">
        <f>SUM(F3:F9)</f>
        <v>1424</v>
      </c>
      <c r="G10" s="41">
        <f>SUM(G3:G9)</f>
        <v>0</v>
      </c>
      <c r="H10" s="42">
        <f>(G10*100%)/F10</f>
        <v>0</v>
      </c>
      <c r="I10" s="43">
        <f>SUM(I3:I9)</f>
        <v>1</v>
      </c>
      <c r="S10" s="4"/>
      <c r="U10" s="5"/>
    </row>
    <row r="11" spans="1:24" x14ac:dyDescent="0.2">
      <c r="A11" s="15" t="s">
        <v>128</v>
      </c>
      <c r="B11" s="19">
        <f>SUM('Anexo 1 SST Cronograma'!N38,'Anexo 1 SST Cronograma'!N63,'Anexo 1 SST Cronograma'!N84,'Anexo 1 SST Cronograma'!N107,'Anexo 1 SST Cronograma'!N126,'Anexo 1 SST Cronograma'!N139,'Anexo 1 SST Cronograma'!N152)</f>
        <v>173</v>
      </c>
      <c r="C11" s="67">
        <f t="shared" si="1"/>
        <v>0.12148876404494383</v>
      </c>
      <c r="S11" s="4"/>
      <c r="U11" s="5"/>
    </row>
    <row r="12" spans="1:24" x14ac:dyDescent="0.2">
      <c r="A12" s="15" t="s">
        <v>129</v>
      </c>
      <c r="B12" s="19">
        <f>SUM('Anexo 1 SST Cronograma'!O38,'Anexo 1 SST Cronograma'!O63,'Anexo 1 SST Cronograma'!O84,'Anexo 1 SST Cronograma'!O107,'Anexo 1 SST Cronograma'!O126,'Anexo 1 SST Cronograma'!O139,'Anexo 1 SST Cronograma'!O152)</f>
        <v>126</v>
      </c>
      <c r="C12" s="67">
        <f t="shared" si="1"/>
        <v>8.8483146067415724E-2</v>
      </c>
    </row>
    <row r="13" spans="1:24" x14ac:dyDescent="0.2">
      <c r="A13" s="15" t="s">
        <v>130</v>
      </c>
      <c r="B13" s="19">
        <f>SUM('Anexo 1 SST Cronograma'!P38,'Anexo 1 SST Cronograma'!P63,'Anexo 1 SST Cronograma'!P84,'Anexo 1 SST Cronograma'!P107,'Anexo 1 SST Cronograma'!P126,'Anexo 1 SST Cronograma'!P139,'Anexo 1 SST Cronograma'!P152)</f>
        <v>102</v>
      </c>
      <c r="C13" s="67">
        <f t="shared" si="1"/>
        <v>7.1629213483146062E-2</v>
      </c>
    </row>
    <row r="14" spans="1:24" x14ac:dyDescent="0.2">
      <c r="A14" s="15" t="s">
        <v>131</v>
      </c>
      <c r="B14" s="19">
        <f>SUM('Anexo 1 SST Cronograma'!Q38,'Anexo 1 SST Cronograma'!Q63,'Anexo 1 SST Cronograma'!Q84,'Anexo 1 SST Cronograma'!Q107,'Anexo 1 SST Cronograma'!Q126,'Anexo 1 SST Cronograma'!Q139,'Anexo 1 SST Cronograma'!Q152)</f>
        <v>127</v>
      </c>
      <c r="C14" s="67">
        <f t="shared" si="1"/>
        <v>8.9185393258426962E-2</v>
      </c>
    </row>
    <row r="15" spans="1:24" x14ac:dyDescent="0.2">
      <c r="A15" s="44" t="s">
        <v>69</v>
      </c>
      <c r="B15" s="44">
        <f>SUM(B3:B14)</f>
        <v>1424</v>
      </c>
      <c r="C15" s="45">
        <f>SUM(C3:C14)</f>
        <v>1</v>
      </c>
    </row>
    <row r="17" spans="1:3" x14ac:dyDescent="0.2">
      <c r="A17" s="16"/>
      <c r="B17" s="16"/>
      <c r="C17" s="16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8D738B3AB54A943891178FAF2558AB2" ma:contentTypeVersion="22516" ma:contentTypeDescription="Crear nuevo documento." ma:contentTypeScope="" ma:versionID="5c36eeacdf39b2b5cce669fe9fd8e75f">
  <xsd:schema xmlns:xsd="http://www.w3.org/2001/XMLSchema" xmlns:xs="http://www.w3.org/2001/XMLSchema" xmlns:p="http://schemas.microsoft.com/office/2006/metadata/properties" xmlns:ns2="fdbafe5c-a4c4-4757-a646-b7ae03754418" xmlns:ns3="5702e1f8-2550-4295-95f5-937c533c1a25" xmlns:ns4="3098d480-a95a-479c-842e-b8f1da728b47" targetNamespace="http://schemas.microsoft.com/office/2006/metadata/properties" ma:root="true" ma:fieldsID="3b7c90e60eafb668255ca73084c0bb27" ns2:_="" ns3:_="" ns4:_="">
    <xsd:import namespace="fdbafe5c-a4c4-4757-a646-b7ae03754418"/>
    <xsd:import namespace="5702e1f8-2550-4295-95f5-937c533c1a25"/>
    <xsd:import namespace="3098d480-a95a-479c-842e-b8f1da728b4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bafe5c-a4c4-4757-a646-b7ae0375441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02e1f8-2550-4295-95f5-937c533c1a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8d480-a95a-479c-842e-b8f1da728b47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dbafe5c-a4c4-4757-a646-b7ae03754418">F5K2VHE4Z3K6-69775261-386769</_dlc_DocId>
    <_dlc_DocIdUrl xmlns="fdbafe5c-a4c4-4757-a646-b7ae03754418">
      <Url>https://unidadvictimas.sharepoint.com/sites/unidadvictimas/sg/sdth/_layouts/15/DocIdRedir.aspx?ID=F5K2VHE4Z3K6-69775261-386769</Url>
      <Description>F5K2VHE4Z3K6-69775261-386769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060FFC04-3C67-4079-ABC0-DFAA9852E1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bafe5c-a4c4-4757-a646-b7ae03754418"/>
    <ds:schemaRef ds:uri="5702e1f8-2550-4295-95f5-937c533c1a25"/>
    <ds:schemaRef ds:uri="3098d480-a95a-479c-842e-b8f1da728b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D0EE98-2E8E-4809-85E8-15328EEC044D}">
  <ds:schemaRefs>
    <ds:schemaRef ds:uri="http://schemas.microsoft.com/office/2006/metadata/properties"/>
    <ds:schemaRef ds:uri="http://schemas.microsoft.com/office/infopath/2007/PartnerControls"/>
    <ds:schemaRef ds:uri="fdbafe5c-a4c4-4757-a646-b7ae03754418"/>
  </ds:schemaRefs>
</ds:datastoreItem>
</file>

<file path=customXml/itemProps3.xml><?xml version="1.0" encoding="utf-8"?>
<ds:datastoreItem xmlns:ds="http://schemas.openxmlformats.org/officeDocument/2006/customXml" ds:itemID="{DC5596D7-DA5B-470C-96B1-F3BBD41FCDA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405C8CB-14F1-486B-A46B-BCFAE86FD4A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Anexo 1 SST Cronograma</vt:lpstr>
      <vt:lpstr>Sheet2</vt:lpstr>
      <vt:lpstr>DATOS</vt:lpstr>
      <vt:lpstr>Act. X Mes</vt:lpstr>
      <vt:lpstr>% Avance X Mes</vt:lpstr>
      <vt:lpstr>% Avance por trimestre</vt:lpstr>
      <vt:lpstr>Cumplimiento</vt:lpstr>
      <vt:lpstr>Frecuencia</vt:lpstr>
      <vt:lpstr>'Anexo 1 SST Cronograma'!Títulos_a_imprimir</vt:lpstr>
    </vt:vector>
  </TitlesOfParts>
  <Manager/>
  <Company>Nabors Corporate Services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Ricardo.Perdomo</dc:creator>
  <cp:keywords/>
  <dc:description/>
  <cp:lastModifiedBy>asus</cp:lastModifiedBy>
  <cp:revision/>
  <cp:lastPrinted>2021-01-15T21:16:07Z</cp:lastPrinted>
  <dcterms:created xsi:type="dcterms:W3CDTF">2005-12-22T13:18:03Z</dcterms:created>
  <dcterms:modified xsi:type="dcterms:W3CDTF">2021-01-30T00:18:28Z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0x01010038D738B3AB54A943891178FAF2558AB2</vt:lpwstr>
  </property>
  <property fmtid="{D5CDD505-2E9C-101B-9397-08002B2CF9AE}" pid="3" name="_dlc_DocIdItemGuid">
    <vt:lpwstr>2cbbae8a-6554-454f-9694-8f71a5506129</vt:lpwstr>
  </property>
</Properties>
</file>