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E:\DGSH\PREVENCIÓN DEL DAÑO\"/>
    </mc:Choice>
  </mc:AlternateContent>
  <xr:revisionPtr revIDLastSave="0" documentId="8_{AFCDC9A6-7957-4E4B-9541-F54FF92EC72F}" xr6:coauthVersionLast="44" xr6:coauthVersionMax="44" xr10:uidLastSave="{00000000-0000-0000-0000-000000000000}"/>
  <bookViews>
    <workbookView xWindow="-120" yWindow="-120" windowWidth="20730" windowHeight="11160" tabRatio="753" firstSheet="11" activeTab="13"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79" l="1"/>
  <c r="D9" i="79"/>
  <c r="D10" i="79"/>
  <c r="D11" i="79"/>
  <c r="D12" i="79"/>
  <c r="D13" i="79"/>
  <c r="D14" i="79"/>
  <c r="D15" i="79"/>
  <c r="D16" i="79"/>
  <c r="D17" i="79"/>
  <c r="D9" i="78"/>
  <c r="D10" i="78"/>
  <c r="D11" i="78"/>
  <c r="D12" i="78"/>
  <c r="D13" i="78"/>
  <c r="D14" i="78"/>
  <c r="D15" i="78"/>
  <c r="D16" i="78"/>
  <c r="D17" i="78"/>
  <c r="D8" i="78"/>
  <c r="F8" i="82" l="1"/>
  <c r="F9" i="82"/>
  <c r="B17" i="82" l="1"/>
  <c r="B16" i="82"/>
  <c r="B15" i="82"/>
  <c r="B14" i="82"/>
  <c r="B13" i="82"/>
  <c r="B12" i="82"/>
  <c r="B11" i="82"/>
  <c r="B10" i="82"/>
  <c r="B9" i="82"/>
  <c r="B8" i="82"/>
  <c r="C17" i="79"/>
  <c r="C16" i="79"/>
  <c r="C15" i="79"/>
  <c r="C14" i="79"/>
  <c r="C13" i="79"/>
  <c r="C12" i="79"/>
  <c r="C11" i="79"/>
  <c r="C10" i="79"/>
  <c r="C9" i="79"/>
  <c r="C8" i="79"/>
  <c r="B17" i="79"/>
  <c r="B16" i="79"/>
  <c r="B15" i="79"/>
  <c r="B14" i="79"/>
  <c r="B13" i="79"/>
  <c r="B12" i="79"/>
  <c r="B11" i="79"/>
  <c r="B10" i="79"/>
  <c r="B9" i="79"/>
  <c r="B8" i="79"/>
  <c r="B8" i="78"/>
  <c r="C17" i="78"/>
  <c r="C16" i="78"/>
  <c r="C15" i="78"/>
  <c r="C14" i="78"/>
  <c r="C13" i="78"/>
  <c r="C12" i="78"/>
  <c r="C11" i="78"/>
  <c r="C10" i="78"/>
  <c r="C9" i="78"/>
  <c r="C8" i="78"/>
  <c r="B17" i="78"/>
  <c r="B16" i="78"/>
  <c r="B15" i="78"/>
  <c r="B14" i="78"/>
  <c r="B13" i="78"/>
  <c r="B12" i="78"/>
  <c r="B11" i="78"/>
  <c r="B10" i="78"/>
  <c r="B9" i="78"/>
  <c r="I17" i="82" l="1"/>
  <c r="J17" i="82" s="1"/>
  <c r="L17" i="82" s="1"/>
  <c r="F17" i="82"/>
  <c r="I16" i="82"/>
  <c r="J16" i="82" s="1"/>
  <c r="F16" i="82"/>
  <c r="I15" i="82"/>
  <c r="J15" i="82" s="1"/>
  <c r="F15" i="82"/>
  <c r="I14" i="82"/>
  <c r="J14" i="82" s="1"/>
  <c r="F14" i="82"/>
  <c r="I13" i="82"/>
  <c r="J13" i="82" s="1"/>
  <c r="L13" i="82" s="1"/>
  <c r="F13" i="82"/>
  <c r="I12" i="82"/>
  <c r="J12" i="82" s="1"/>
  <c r="F12" i="82"/>
  <c r="I11" i="82"/>
  <c r="J11" i="82" s="1"/>
  <c r="F11" i="82"/>
  <c r="I10" i="82"/>
  <c r="J10" i="82" s="1"/>
  <c r="F10" i="82"/>
  <c r="I9" i="82"/>
  <c r="J9" i="82" s="1"/>
  <c r="L9" i="82" s="1"/>
  <c r="I8" i="82"/>
  <c r="J8"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J9" i="78"/>
  <c r="G9" i="78"/>
  <c r="N8" i="78"/>
  <c r="J8" i="78"/>
  <c r="G8" i="78"/>
  <c r="L12" i="82" l="1"/>
  <c r="L16" i="82"/>
  <c r="P17" i="78"/>
  <c r="P9" i="78"/>
  <c r="L15" i="82"/>
  <c r="L14" i="82"/>
  <c r="L11" i="82"/>
  <c r="L10" i="82"/>
  <c r="F46" i="82"/>
  <c r="C8" i="81" s="1"/>
  <c r="P10" i="79"/>
  <c r="P14" i="79"/>
  <c r="N46" i="79"/>
  <c r="D7" i="81" s="1"/>
  <c r="P12" i="79"/>
  <c r="P17" i="79"/>
  <c r="P15" i="79"/>
  <c r="P11" i="79"/>
  <c r="P8" i="79"/>
  <c r="N43" i="78"/>
  <c r="D6" i="81" s="1"/>
  <c r="P15" i="78"/>
  <c r="P8" i="78"/>
  <c r="P11" i="78"/>
  <c r="P14" i="78"/>
  <c r="P13" i="78"/>
  <c r="P16" i="78"/>
  <c r="P10" i="78"/>
  <c r="J43" i="78"/>
  <c r="C6" i="81" s="1"/>
  <c r="P12" i="78"/>
  <c r="L8" i="82"/>
  <c r="J46" i="82"/>
  <c r="D8" i="81" s="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c r="A185" i="11" s="1"/>
  <c r="F186" i="11" l="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sharedStrings.xml><?xml version="1.0" encoding="utf-8"?>
<sst xmlns="http://schemas.openxmlformats.org/spreadsheetml/2006/main" count="4588" uniqueCount="2484">
  <si>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</si>
  <si>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</si>
  <si>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</si>
  <si>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</si>
  <si>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</si>
  <si>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</si>
  <si>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</si>
  <si>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</si>
  <si>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</si>
  <si>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</si>
  <si>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</si>
  <si>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</si>
  <si>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</si>
  <si>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</si>
  <si>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</si>
  <si>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</si>
  <si>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</si>
  <si>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</si>
  <si>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</si>
  <si>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</si>
  <si>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</si>
  <si>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</si>
  <si>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</si>
  <si>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</si>
  <si>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</si>
  <si>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</si>
  <si>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</si>
  <si>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</si>
  <si>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</si>
  <si>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</si>
  <si>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</si>
  <si>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</si>
  <si>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</si>
  <si>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</si>
  <si>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</si>
  <si>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</si>
  <si>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</si>
  <si>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</si>
  <si>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</si>
  <si>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</si>
  <si>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</si>
  <si>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</si>
  <si>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</si>
  <si>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</si>
  <si>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</si>
  <si>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</si>
  <si>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</si>
  <si>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</si>
  <si>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</si>
  <si>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</si>
  <si>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</si>
  <si>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</si>
  <si>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</si>
  <si>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</si>
  <si>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</si>
  <si>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</si>
  <si>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</si>
  <si>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</si>
  <si>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</si>
  <si>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</si>
  <si>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</si>
  <si>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</si>
  <si>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</si>
  <si>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</si>
  <si>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</si>
  <si>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</si>
  <si>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</si>
  <si>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</si>
  <si>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</si>
  <si>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</si>
  <si>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</si>
  <si>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</si>
  <si>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</si>
  <si>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</si>
  <si>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</si>
  <si>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</si>
  <si>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</si>
  <si>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</si>
  <si>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</si>
  <si>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</si>
  <si>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</si>
  <si>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</si>
  <si>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</si>
  <si>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</si>
  <si>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</si>
  <si>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</si>
  <si>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</si>
  <si>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</si>
  <si>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</si>
  <si>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</si>
  <si>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</si>
  <si>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</si>
  <si>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</si>
  <si>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</si>
  <si>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</si>
  <si>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</si>
  <si>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</si>
  <si>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</si>
  <si>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</si>
  <si>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</si>
  <si>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</si>
  <si>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</si>
  <si>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</si>
  <si>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</si>
  <si>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</si>
  <si>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</si>
  <si>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</si>
  <si>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</si>
  <si>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</si>
  <si>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</si>
  <si>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</si>
  <si>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</si>
  <si>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</si>
  <si>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</si>
  <si>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</si>
  <si>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</si>
  <si>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</si>
  <si>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</si>
  <si>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</si>
  <si>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</si>
  <si>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</si>
  <si>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</si>
  <si>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</si>
  <si>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</si>
  <si>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</si>
  <si>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</si>
  <si>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</si>
  <si>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</si>
  <si>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</si>
  <si>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</si>
  <si>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</si>
  <si>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</si>
  <si>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</si>
  <si>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</si>
  <si>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</si>
  <si>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</si>
  <si>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</si>
  <si>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</si>
  <si>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</si>
  <si>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</si>
  <si>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</si>
  <si>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</si>
  <si>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</si>
  <si>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</si>
  <si>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</si>
  <si>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</si>
  <si>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</si>
  <si>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</si>
  <si>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</si>
  <si>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</si>
  <si>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</si>
  <si>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</si>
  <si>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</si>
  <si>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</si>
  <si>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</si>
  <si>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</si>
  <si>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</si>
  <si>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</si>
  <si>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</si>
  <si>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</si>
  <si>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</si>
  <si>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</si>
  <si>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</si>
  <si>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</si>
  <si>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</si>
  <si>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</si>
  <si>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</si>
  <si>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</si>
  <si>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</si>
  <si>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</si>
  <si>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</si>
  <si>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</si>
  <si>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</si>
  <si>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</si>
  <si>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</si>
  <si>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</si>
  <si>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</si>
  <si>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</si>
  <si>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</si>
  <si>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</si>
  <si>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</si>
  <si>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</si>
  <si>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</si>
  <si>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</si>
  <si>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</si>
  <si>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</si>
  <si>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</si>
  <si>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</si>
  <si>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</si>
  <si>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</si>
  <si>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</si>
  <si>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</si>
  <si>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</si>
  <si>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</si>
  <si>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</si>
  <si>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</si>
  <si>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</si>
  <si>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</si>
  <si>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</si>
  <si>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</si>
  <si>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</si>
  <si>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</si>
  <si>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</si>
  <si>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</si>
  <si>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</si>
  <si>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</si>
  <si>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</si>
  <si>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</si>
  <si>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</si>
  <si>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</si>
  <si>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</si>
  <si>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</si>
  <si>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</si>
  <si>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</si>
  <si>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</si>
  <si>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</si>
  <si>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</si>
  <si>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</si>
  <si>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</si>
  <si>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</si>
  <si>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</si>
  <si>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</si>
  <si>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</si>
  <si>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</si>
  <si>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</si>
  <si>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</si>
  <si>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</si>
  <si>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</si>
  <si>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</si>
  <si>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</si>
  <si>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</si>
  <si>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</si>
  <si>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</si>
  <si>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</si>
  <si>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</si>
  <si>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</si>
  <si>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</si>
  <si>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</si>
  <si>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</si>
  <si>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</si>
  <si>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</si>
  <si>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</si>
  <si>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</si>
  <si>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</si>
  <si>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</si>
  <si>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</si>
  <si>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</si>
  <si>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</si>
  <si>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</si>
  <si>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</si>
  <si>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</si>
  <si>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</si>
  <si>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</si>
  <si>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</si>
  <si>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</si>
  <si>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</si>
  <si>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</si>
  <si>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</si>
  <si>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</si>
  <si>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</si>
  <si>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</si>
  <si>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</si>
  <si>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</si>
  <si>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</si>
  <si>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</si>
  <si>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</si>
  <si>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</si>
  <si>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</si>
  <si>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</si>
  <si>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</si>
  <si>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</si>
  <si>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</si>
  <si>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</si>
  <si>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</si>
  <si>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</si>
  <si>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</si>
  <si>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</si>
  <si>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</si>
  <si>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</si>
  <si>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</si>
  <si>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</si>
  <si>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</si>
  <si>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</si>
  <si>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</si>
  <si>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</si>
  <si>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</si>
  <si>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</si>
  <si>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</si>
  <si>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</si>
  <si>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</si>
  <si>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</si>
  <si>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</si>
  <si>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</si>
  <si>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</si>
  <si>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</si>
  <si>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</si>
  <si>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</si>
  <si>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</si>
  <si>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</si>
  <si>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</si>
  <si>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</si>
  <si>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</si>
  <si>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</si>
  <si>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</si>
  <si>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</si>
  <si>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</si>
  <si>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</si>
  <si>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</si>
  <si>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</si>
  <si>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</si>
  <si>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</si>
  <si>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</si>
  <si>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</si>
  <si>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</si>
  <si>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</si>
  <si>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</si>
  <si>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</si>
  <si>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</si>
  <si>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</si>
  <si>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</si>
  <si>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</si>
  <si>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</si>
  <si>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</si>
  <si>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</si>
  <si>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</si>
  <si>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</si>
  <si>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</si>
  <si>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</si>
  <si>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</si>
  <si>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</si>
  <si>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</si>
  <si>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</si>
  <si>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</si>
  <si>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</si>
  <si>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</si>
  <si>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</si>
  <si>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</si>
  <si>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</si>
  <si>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</si>
  <si>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</si>
  <si>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</si>
  <si>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</si>
  <si>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</si>
  <si>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</si>
  <si>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</si>
  <si>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</si>
  <si>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</si>
  <si>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</si>
  <si>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</si>
  <si>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</si>
  <si>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</si>
  <si>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</si>
  <si>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</si>
  <si>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</si>
  <si>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</si>
  <si>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</si>
  <si>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</si>
  <si>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</si>
  <si>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</si>
  <si>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</si>
  <si>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</si>
  <si>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</si>
  <si>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</si>
  <si>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</si>
  <si>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</si>
  <si>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</si>
  <si>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</si>
  <si>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</si>
  <si>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</si>
  <si>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</si>
  <si>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</si>
  <si>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</si>
  <si>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</si>
  <si>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</si>
  <si>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</si>
  <si>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</si>
  <si>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</si>
  <si>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</si>
  <si>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</si>
  <si>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</si>
  <si>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</si>
  <si>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</si>
  <si>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</si>
  <si>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</si>
  <si>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</si>
  <si>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</si>
  <si>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</si>
  <si>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</si>
  <si>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</si>
  <si>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</si>
  <si>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</si>
  <si>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</si>
  <si>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</si>
  <si>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</si>
  <si>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</si>
  <si>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</si>
  <si>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</si>
  <si>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</si>
  <si>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</si>
  <si>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</si>
  <si>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</si>
  <si>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</si>
  <si>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</si>
  <si>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</si>
  <si>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</si>
  <si>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</si>
  <si>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</si>
  <si>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</si>
  <si>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</si>
  <si>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</si>
  <si>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</si>
  <si>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</si>
  <si>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</si>
  <si>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</si>
  <si>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</si>
  <si>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</si>
  <si>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</si>
  <si>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</si>
  <si>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</si>
  <si>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</si>
  <si>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</si>
  <si>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</si>
  <si>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</si>
  <si>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</si>
  <si>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</si>
  <si>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</si>
  <si>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</si>
  <si>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</si>
  <si>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</si>
  <si>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</si>
  <si>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</si>
  <si>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</si>
  <si>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</si>
  <si>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</si>
  <si>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</si>
  <si>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</si>
  <si>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</si>
  <si>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</si>
  <si>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</si>
  <si>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</si>
  <si>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</si>
  <si>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</si>
  <si>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</si>
  <si>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</si>
  <si>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</si>
  <si>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</si>
  <si>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</si>
  <si>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</si>
  <si>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</si>
  <si>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</si>
  <si>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</si>
  <si>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</si>
  <si>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</si>
  <si>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</si>
  <si>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</si>
  <si>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</si>
  <si>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</si>
  <si>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</si>
  <si>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</si>
  <si>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</si>
  <si>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</si>
  <si>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</si>
  <si>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</si>
  <si>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</si>
  <si>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</si>
  <si>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</si>
  <si>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</si>
  <si>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</si>
  <si>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</si>
  <si>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</si>
  <si>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</si>
  <si>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</si>
  <si>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</si>
  <si>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</si>
  <si>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</si>
  <si>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</si>
  <si>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</si>
  <si>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</si>
  <si>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</si>
  <si>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</si>
  <si>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</si>
  <si>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</si>
  <si>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</si>
  <si>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</si>
  <si>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</si>
  <si>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</si>
  <si>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</si>
  <si>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</si>
  <si>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</si>
  <si>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</si>
  <si>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</si>
  <si>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</si>
  <si>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</si>
  <si>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</si>
  <si>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</si>
  <si>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</si>
  <si>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</si>
  <si>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</si>
  <si>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</si>
  <si>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</si>
  <si>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</si>
  <si>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</si>
  <si>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</si>
  <si>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</si>
  <si>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</si>
  <si>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</si>
  <si>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</si>
  <si>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</si>
  <si>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</si>
  <si>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</si>
  <si>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</si>
  <si>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</si>
  <si>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</si>
  <si>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</si>
  <si>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</si>
  <si>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</si>
  <si>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</si>
  <si>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</si>
  <si>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</si>
  <si>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</si>
  <si>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</si>
  <si>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</si>
  <si>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</si>
  <si>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</si>
  <si>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</si>
  <si>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</si>
  <si>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</si>
  <si>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</si>
  <si>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</si>
  <si>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</si>
  <si>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</si>
  <si>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</si>
  <si>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</si>
  <si>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</si>
  <si>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</si>
  <si>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</si>
  <si>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</si>
  <si>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</si>
  <si>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</si>
  <si>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</si>
  <si>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</si>
  <si>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</si>
  <si>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</si>
  <si>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</si>
  <si>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</si>
  <si>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</si>
  <si>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</si>
  <si>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</si>
  <si>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</si>
  <si>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</si>
  <si>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</si>
  <si>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</si>
  <si>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</si>
  <si>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</si>
  <si>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</si>
  <si>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</si>
  <si>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</si>
  <si>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</si>
  <si>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</si>
  <si>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</si>
  <si>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</si>
  <si>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</si>
  <si>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</si>
  <si>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</si>
  <si>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</si>
  <si>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</si>
  <si>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</si>
  <si>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</si>
  <si>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</si>
  <si>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</si>
  <si>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</si>
  <si>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</si>
  <si>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</si>
  <si>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</si>
  <si>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</si>
  <si>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</si>
  <si>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</si>
  <si>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</si>
  <si>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</si>
  <si>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</si>
  <si>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</si>
  <si>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</si>
  <si>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</si>
  <si>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</si>
  <si>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</si>
  <si>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</si>
  <si>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</si>
  <si>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</si>
  <si>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</si>
  <si>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</si>
  <si>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</si>
  <si>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</si>
  <si>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</si>
  <si>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</si>
  <si>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</si>
  <si>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</si>
  <si>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</si>
  <si>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</si>
  <si>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</si>
  <si>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</si>
  <si>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</si>
  <si>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</si>
  <si>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</si>
  <si>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</si>
  <si>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</si>
  <si>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</si>
  <si>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</si>
  <si>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</si>
  <si>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</si>
  <si>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</si>
  <si>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</si>
  <si>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</si>
  <si>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</si>
  <si>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</si>
  <si>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</si>
  <si>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</si>
  <si>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</si>
  <si>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</si>
  <si>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</si>
  <si>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</si>
  <si>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</si>
  <si>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</si>
  <si>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</si>
  <si>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</si>
  <si>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</si>
  <si>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</si>
  <si>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</si>
  <si>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</si>
  <si>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</si>
  <si>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</si>
  <si>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</si>
  <si>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</si>
  <si>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</si>
  <si>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</si>
  <si>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</si>
  <si>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</si>
  <si>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</si>
  <si>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</si>
  <si>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</si>
  <si>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</si>
  <si>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</si>
  <si>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</si>
  <si>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</si>
  <si>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</si>
  <si>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</si>
  <si>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</si>
  <si>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</si>
  <si>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</si>
  <si>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</si>
  <si>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</si>
  <si>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</si>
  <si>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</si>
  <si>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</si>
  <si>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</si>
  <si>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</si>
  <si>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</si>
  <si>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</si>
  <si>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</si>
  <si>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</si>
  <si>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</si>
  <si>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</si>
  <si>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</si>
  <si>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</si>
  <si>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</si>
  <si>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</si>
  <si>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</si>
  <si>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</si>
  <si>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</si>
  <si>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</si>
  <si>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</si>
  <si>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</si>
  <si>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</si>
  <si>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</si>
  <si>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</si>
  <si>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</si>
  <si>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</si>
  <si>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</si>
  <si>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</si>
  <si>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</si>
  <si>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</si>
  <si>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</si>
  <si>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</si>
  <si>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</si>
  <si>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</si>
  <si>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</si>
  <si>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</si>
  <si>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</si>
  <si>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</si>
  <si>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</si>
  <si>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</si>
  <si>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</si>
  <si>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</si>
  <si>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</si>
  <si>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</si>
  <si>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</si>
  <si>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</si>
  <si>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</si>
  <si>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</si>
  <si>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</si>
  <si>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</si>
  <si>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</si>
  <si>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</si>
  <si>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</si>
  <si>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</si>
  <si>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</si>
  <si>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</si>
  <si>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</si>
  <si>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</si>
  <si>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</si>
  <si>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</si>
  <si>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</si>
  <si>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</si>
  <si>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</si>
  <si>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</si>
  <si>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</si>
  <si>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</si>
  <si>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</si>
  <si>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</si>
  <si>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</si>
  <si>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</si>
  <si>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</si>
  <si>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</si>
  <si>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</si>
  <si>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</si>
  <si>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</si>
  <si>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</si>
  <si>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</si>
  <si>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</si>
  <si>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</si>
  <si>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</si>
  <si>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</si>
  <si>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</si>
  <si>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</si>
  <si>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</si>
  <si>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</si>
  <si>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</si>
  <si>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</si>
  <si>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</si>
  <si>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</si>
  <si>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</si>
  <si>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</si>
  <si>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</si>
  <si>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</si>
  <si>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</si>
  <si>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</si>
  <si>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</si>
  <si>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</si>
  <si>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</si>
  <si>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</si>
  <si>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</si>
  <si>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</si>
  <si>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</si>
  <si>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</si>
  <si>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</si>
  <si>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</si>
  <si>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</si>
  <si>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</si>
  <si>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</si>
  <si>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</si>
  <si>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</si>
  <si>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</si>
  <si>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</si>
  <si>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</si>
  <si>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</si>
  <si>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</si>
  <si>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</si>
  <si>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</si>
  <si>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</si>
  <si>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</si>
  <si>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</si>
  <si>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</si>
  <si>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</si>
  <si>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</si>
  <si>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</si>
  <si>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</si>
  <si>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</si>
  <si>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</si>
  <si>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</si>
  <si>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</si>
  <si>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</si>
  <si>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</si>
  <si>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</si>
  <si>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</si>
  <si>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</si>
  <si>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</si>
  <si>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</si>
  <si>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</si>
  <si>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</si>
  <si>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</si>
  <si>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</si>
  <si>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</si>
  <si>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</si>
  <si>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</si>
  <si>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</si>
  <si>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</si>
  <si>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</si>
  <si>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</si>
  <si>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</si>
  <si>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</si>
  <si>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</si>
  <si>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</si>
  <si>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</si>
  <si>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</si>
  <si>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</si>
  <si>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</si>
  <si>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</si>
  <si>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</si>
  <si>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</si>
  <si>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</si>
  <si>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</si>
  <si>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</si>
  <si>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</si>
  <si>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</si>
  <si>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</si>
  <si>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</si>
  <si>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</si>
  <si>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</si>
  <si>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</si>
  <si>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</si>
  <si>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</si>
  <si>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</si>
  <si>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</si>
  <si>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</si>
  <si>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</si>
  <si>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</si>
  <si>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</si>
  <si>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</si>
  <si>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</si>
  <si>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</si>
  <si>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</si>
  <si>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</si>
  <si>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</si>
  <si>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</si>
  <si>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</si>
  <si>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</si>
  <si>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</si>
  <si>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</si>
  <si>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</si>
  <si>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</si>
  <si>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</si>
  <si>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</si>
  <si>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</si>
  <si>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</si>
  <si>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</si>
  <si>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</si>
  <si>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</si>
  <si>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</si>
  <si>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</si>
  <si>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</si>
  <si>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</si>
  <si>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</si>
  <si>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</si>
  <si>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</si>
  <si>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</si>
  <si>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</si>
  <si>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</si>
  <si>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</si>
  <si>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</si>
  <si>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</si>
  <si>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</si>
  <si>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</si>
  <si>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</si>
  <si>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</si>
  <si>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</si>
  <si>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</si>
  <si>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</si>
  <si>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</si>
  <si>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</si>
  <si>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</si>
  <si>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</si>
  <si>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</si>
  <si>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</si>
  <si>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</si>
  <si>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</si>
  <si>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</si>
  <si>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</si>
  <si>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</si>
  <si>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</si>
  <si>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</si>
  <si>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</si>
  <si>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</si>
  <si>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</si>
  <si>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</si>
  <si>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</si>
  <si>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</si>
  <si>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</si>
  <si>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</si>
  <si>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</si>
  <si>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</si>
  <si>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</si>
  <si>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</si>
  <si>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</si>
  <si>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</si>
  <si>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</si>
  <si>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</si>
  <si>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</si>
  <si>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</si>
  <si>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</si>
  <si>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</si>
  <si>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</si>
  <si>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</si>
  <si>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</si>
  <si>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</si>
  <si>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</si>
  <si>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</si>
  <si>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</si>
  <si>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</si>
  <si>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</si>
  <si>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</si>
  <si>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</si>
  <si>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</si>
  <si>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</si>
  <si>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</si>
  <si>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</si>
  <si>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</si>
  <si>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</si>
  <si>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</si>
  <si>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</si>
  <si>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</si>
  <si>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</si>
  <si>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</si>
  <si>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</si>
  <si>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</si>
  <si>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</si>
  <si>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</si>
  <si>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</si>
  <si>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</si>
  <si>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</si>
  <si>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</si>
  <si>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</si>
  <si>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</si>
  <si>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</si>
  <si>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</si>
  <si>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</si>
  <si>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</si>
  <si>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</si>
  <si>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</si>
  <si>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</si>
  <si>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</si>
  <si>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</si>
  <si>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</si>
  <si>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</si>
  <si>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</si>
  <si>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</si>
  <si>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</si>
  <si>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</si>
  <si>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</si>
  <si>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</si>
  <si>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</si>
  <si>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</si>
  <si>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</si>
  <si>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</si>
  <si>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</si>
  <si>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</si>
  <si>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</si>
  <si>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</si>
  <si>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</si>
  <si>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</si>
  <si>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</si>
  <si>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</si>
  <si>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</si>
  <si>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</si>
  <si>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</si>
  <si>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</si>
  <si>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</si>
  <si>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</si>
  <si>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</si>
  <si>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</si>
  <si>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</si>
  <si>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</si>
  <si>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</si>
  <si>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</si>
  <si>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</si>
  <si>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</si>
  <si>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</si>
  <si>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</si>
  <si>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</si>
  <si>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</si>
  <si>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</si>
  <si>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</si>
  <si>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</si>
  <si>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</si>
  <si>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</si>
  <si>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</si>
  <si>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</si>
  <si>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</si>
  <si>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</si>
  <si>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</si>
  <si>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</si>
  <si>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</si>
  <si>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</si>
  <si>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</si>
  <si>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</si>
  <si>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</si>
  <si>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</si>
  <si>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</si>
  <si>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</si>
  <si>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</si>
  <si>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</si>
  <si>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</si>
  <si>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</si>
  <si>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</si>
  <si>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</si>
  <si>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</si>
  <si>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</si>
  <si>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</si>
  <si>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</si>
  <si>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</si>
  <si>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</si>
  <si>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</si>
  <si>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</si>
  <si>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</si>
  <si>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</si>
  <si>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</si>
  <si>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</si>
  <si>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</si>
  <si>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</si>
  <si>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</si>
  <si>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</si>
  <si>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</si>
  <si>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</si>
  <si>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</si>
  <si>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</si>
  <si>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</si>
  <si>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</si>
  <si>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</si>
  <si>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</si>
  <si>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</si>
  <si>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</si>
  <si>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</si>
  <si>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</si>
  <si>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</si>
  <si>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</si>
  <si>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</si>
  <si>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</si>
  <si>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</si>
  <si>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</si>
  <si>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</si>
  <si>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</si>
  <si>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</si>
  <si>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</si>
  <si>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</si>
  <si>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</si>
  <si>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</si>
  <si>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</si>
  <si>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</si>
  <si>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</si>
  <si>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</si>
  <si>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</si>
  <si>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</si>
  <si>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</si>
  <si>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</si>
  <si>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</si>
  <si>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</si>
  <si>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</si>
  <si>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</si>
  <si>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</si>
  <si>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</si>
  <si>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</si>
  <si>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</si>
  <si>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</si>
  <si>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</si>
  <si>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</si>
  <si>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</si>
  <si>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</si>
  <si>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</si>
  <si>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</si>
  <si>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</si>
  <si>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</si>
  <si>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</si>
  <si>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</si>
  <si>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</si>
  <si>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</si>
  <si>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</si>
  <si>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</si>
  <si>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</si>
  <si>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</si>
  <si>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</si>
  <si>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</si>
  <si>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</si>
  <si>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</si>
  <si>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</si>
  <si>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</si>
  <si>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</si>
  <si>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</si>
  <si>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</si>
  <si>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</si>
  <si>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</si>
  <si>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</si>
  <si>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</si>
  <si>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</si>
  <si>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</si>
  <si>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</si>
  <si>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</si>
  <si>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</si>
  <si>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</si>
  <si>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</si>
  <si>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</si>
  <si>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</si>
  <si>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</si>
  <si>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</si>
  <si>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</si>
  <si>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</si>
  <si>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</si>
  <si>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</si>
  <si>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</si>
  <si>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</si>
  <si>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</si>
  <si>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</si>
  <si>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</si>
  <si>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</si>
  <si>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</si>
  <si>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</si>
  <si>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</si>
  <si>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</si>
  <si>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</si>
  <si>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</si>
  <si>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</si>
  <si>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</si>
  <si>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</si>
  <si>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</si>
  <si>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</si>
  <si>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</si>
  <si>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</si>
  <si>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</si>
  <si>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</si>
  <si>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</si>
  <si>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</si>
  <si>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</si>
  <si>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</si>
  <si>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</si>
  <si>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</si>
  <si>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</si>
  <si>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</si>
  <si>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</si>
  <si>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</si>
  <si>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</si>
  <si>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</si>
  <si>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</si>
  <si>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</si>
  <si>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</si>
  <si>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</si>
  <si>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</si>
  <si>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</si>
  <si>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</si>
  <si>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</si>
  <si>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</si>
  <si>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</si>
  <si>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</si>
  <si>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</si>
  <si>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</si>
  <si>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</si>
  <si>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</si>
  <si>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</si>
  <si>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</si>
  <si>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</si>
  <si>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</si>
  <si>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</si>
  <si>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</si>
  <si>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</si>
  <si>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</si>
  <si>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</si>
  <si>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</si>
  <si>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</si>
  <si>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</si>
  <si>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</si>
  <si>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</si>
  <si>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</si>
  <si>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</si>
  <si>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</si>
  <si>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</si>
  <si>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</si>
  <si>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</si>
  <si>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</si>
  <si>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</si>
  <si>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</si>
  <si>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</si>
  <si>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</si>
  <si>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</si>
  <si>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</si>
  <si>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</si>
  <si>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</si>
  <si>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</si>
  <si>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</si>
  <si>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</si>
  <si>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</si>
  <si>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</si>
  <si>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</si>
  <si>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</si>
  <si>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</si>
  <si>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</si>
  <si>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</si>
  <si>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</si>
  <si>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</si>
  <si>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</si>
  <si>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</si>
  <si>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</si>
  <si>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</si>
  <si>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</si>
  <si>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</si>
  <si>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</si>
  <si>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</si>
  <si>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</si>
  <si>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</si>
  <si>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</si>
  <si>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</si>
  <si>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</si>
  <si>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</si>
  <si>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</si>
  <si>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</si>
  <si>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</si>
  <si>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</si>
  <si>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</si>
  <si>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</si>
  <si>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</si>
  <si>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</si>
  <si>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</si>
  <si>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</si>
  <si>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</si>
  <si>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</si>
  <si>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</si>
  <si>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</si>
  <si>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</si>
  <si>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</si>
  <si>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</si>
  <si>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</si>
  <si>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</si>
  <si>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</si>
  <si>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</si>
  <si>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</si>
  <si>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</si>
  <si>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</si>
  <si>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</si>
  <si>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</si>
  <si>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</si>
  <si>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</si>
  <si>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</si>
  <si>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</si>
  <si>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</si>
  <si>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</si>
  <si>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</si>
  <si>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</si>
  <si>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</si>
  <si>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</si>
  <si>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</si>
  <si>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</si>
  <si>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</si>
  <si>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</si>
  <si>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</si>
  <si>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</si>
  <si>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</si>
  <si>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</si>
  <si>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</si>
  <si>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</si>
  <si>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</si>
  <si>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</si>
  <si>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</si>
  <si>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</si>
  <si>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</si>
  <si>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</si>
  <si>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</si>
  <si>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</si>
  <si>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</si>
  <si>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</si>
  <si>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</si>
  <si>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</si>
  <si>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</si>
  <si>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</si>
  <si>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</si>
  <si>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</si>
  <si>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</si>
  <si>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</si>
  <si>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</si>
  <si>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</si>
  <si>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</si>
  <si>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</si>
  <si>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</si>
  <si>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</si>
  <si>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</si>
  <si>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</si>
  <si>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</si>
  <si>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</si>
  <si>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</si>
  <si>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</si>
  <si>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</si>
  <si>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</si>
  <si>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</si>
  <si>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</si>
  <si>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</si>
  <si>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</si>
  <si>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</si>
  <si>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</si>
  <si>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</si>
  <si>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</si>
  <si>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</si>
  <si>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</si>
  <si>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</si>
  <si>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</si>
  <si>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</si>
  <si>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</si>
  <si>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</si>
  <si>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</si>
  <si>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</si>
  <si>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</si>
  <si>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</si>
  <si>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</si>
  <si>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</si>
  <si>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</si>
  <si>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</si>
  <si>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</si>
  <si>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</si>
  <si>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</si>
  <si>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</si>
  <si>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</si>
  <si>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</si>
  <si>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</si>
  <si>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</si>
  <si>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</si>
  <si>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</si>
  <si>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</si>
  <si>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</si>
  <si>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</si>
  <si>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</si>
  <si>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</si>
  <si>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</si>
  <si>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</si>
  <si>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</si>
  <si>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</si>
  <si>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</si>
  <si>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</si>
  <si>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</si>
  <si>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</si>
  <si>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</si>
  <si>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</si>
  <si>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</si>
  <si>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</si>
  <si>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</si>
  <si>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</si>
  <si>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</si>
  <si>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</si>
  <si>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</si>
  <si>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</si>
  <si>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</si>
  <si>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</si>
  <si>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</si>
  <si>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</si>
  <si>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</si>
  <si>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</si>
  <si>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</si>
  <si>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</si>
  <si>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</si>
  <si>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</si>
  <si>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</si>
  <si>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</si>
  <si>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</si>
  <si>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</si>
  <si>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</si>
  <si>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</si>
  <si>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</si>
  <si>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</si>
  <si>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</si>
  <si>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</si>
  <si>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</si>
  <si>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</si>
  <si>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</si>
  <si>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</si>
  <si>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</si>
  <si>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</si>
  <si>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</si>
  <si>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</si>
  <si>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</si>
  <si>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</si>
  <si>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</si>
  <si>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</si>
  <si>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</si>
  <si>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</si>
  <si>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</si>
  <si>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</si>
  <si>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</si>
  <si>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</si>
  <si>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</si>
  <si>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</si>
  <si>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</si>
  <si>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</si>
  <si>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</si>
  <si>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</si>
  <si>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</si>
  <si>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</si>
  <si>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</si>
  <si>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</si>
  <si>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</si>
  <si>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</si>
  <si>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</si>
  <si>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</si>
  <si>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</si>
  <si>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</si>
  <si>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</si>
  <si>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</si>
  <si>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</si>
  <si>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</si>
  <si>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</si>
  <si>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</si>
  <si>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</si>
  <si>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</si>
  <si>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</si>
  <si>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</si>
  <si>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</si>
  <si>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</si>
  <si>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</si>
  <si>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</si>
  <si>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</si>
  <si>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</si>
  <si>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</si>
  <si>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</si>
  <si>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</si>
  <si>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</si>
  <si>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</si>
  <si>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</si>
  <si>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</si>
  <si>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</si>
  <si>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</si>
  <si>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</si>
  <si>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</si>
  <si>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</si>
  <si>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</si>
  <si>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</si>
  <si>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</si>
  <si>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</si>
  <si>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</si>
  <si>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</si>
  <si>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</si>
  <si>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</si>
  <si>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</si>
  <si>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</si>
  <si>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</si>
  <si>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</si>
  <si>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</si>
  <si>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</si>
  <si>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</si>
  <si>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</si>
  <si>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</si>
  <si>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</si>
  <si>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</si>
  <si>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</si>
  <si>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</si>
  <si>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</si>
  <si>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</si>
  <si>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</si>
  <si>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</si>
  <si>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</si>
  <si>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</si>
  <si>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</si>
  <si>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</si>
  <si>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</si>
  <si>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</si>
  <si>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</si>
  <si>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</si>
  <si>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</si>
  <si>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</si>
  <si>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</si>
  <si>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</si>
  <si>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</si>
  <si>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</si>
  <si>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</si>
  <si>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</si>
  <si>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</si>
  <si>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</si>
  <si>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</si>
  <si>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</si>
  <si>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</si>
  <si>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</si>
  <si>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</si>
  <si>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</si>
  <si>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</si>
  <si>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</si>
  <si>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</si>
  <si>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</si>
  <si>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</si>
  <si>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</si>
  <si>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</si>
  <si>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</si>
  <si>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</si>
  <si>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</si>
  <si>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</si>
  <si>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</si>
  <si>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</si>
  <si>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</si>
  <si>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</si>
  <si>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</si>
  <si>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</si>
  <si>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</si>
  <si>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</si>
  <si>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</si>
  <si>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</si>
  <si>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</si>
  <si>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</si>
  <si>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</si>
  <si>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</si>
  <si>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</si>
  <si>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</si>
  <si>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</si>
  <si>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</si>
  <si>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</si>
  <si>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</si>
  <si>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</si>
  <si>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</si>
  <si>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</si>
  <si>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</si>
  <si>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</si>
  <si>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</si>
  <si>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</si>
  <si>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</si>
  <si>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</si>
  <si>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</si>
  <si>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</si>
  <si>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</si>
  <si>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</si>
  <si>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</si>
  <si>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</si>
  <si>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</si>
  <si>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</si>
  <si>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</si>
  <si>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</si>
  <si>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</si>
  <si>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</si>
  <si>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</si>
  <si>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</si>
  <si>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</si>
  <si>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</si>
  <si>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</si>
  <si>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</si>
  <si>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</si>
  <si>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</si>
  <si>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</si>
  <si>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</si>
  <si>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</si>
  <si>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</si>
  <si>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</si>
  <si>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</si>
  <si>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</si>
  <si>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</si>
  <si>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</si>
  <si>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</si>
  <si>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</si>
  <si>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</si>
  <si>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</si>
  <si>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</si>
  <si>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</si>
  <si>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</si>
  <si>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</si>
  <si>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</si>
  <si>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</si>
  <si>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</si>
  <si>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</si>
  <si>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</si>
  <si>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</si>
  <si>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</si>
  <si>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</si>
  <si>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</si>
  <si>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</si>
  <si>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</si>
  <si>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</si>
  <si>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</si>
  <si>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</si>
  <si>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</si>
  <si>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</si>
  <si>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</si>
  <si>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</si>
  <si>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</si>
  <si>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</si>
  <si>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</si>
  <si>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</si>
  <si>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</si>
  <si>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</si>
  <si>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</si>
  <si>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</si>
  <si>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</si>
  <si>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</si>
  <si>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</si>
  <si>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</si>
  <si>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</si>
  <si>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</si>
  <si>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</si>
  <si>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</si>
  <si>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</si>
  <si>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</si>
  <si>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</si>
  <si>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</si>
  <si>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</si>
  <si>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</si>
  <si>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</si>
  <si>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</si>
  <si>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</si>
  <si>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</si>
  <si>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</si>
  <si>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</si>
  <si>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</si>
  <si>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</si>
  <si>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</si>
  <si>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</si>
  <si>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</si>
  <si>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</si>
  <si>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</si>
  <si>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</si>
  <si>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</si>
  <si>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</si>
  <si>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</si>
  <si>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</si>
  <si>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</si>
  <si>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</si>
  <si>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</si>
  <si>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</si>
  <si>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</si>
  <si>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</si>
  <si>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</si>
  <si>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</si>
  <si>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</si>
  <si>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</si>
  <si>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</si>
  <si>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</si>
  <si>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</si>
  <si>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</si>
  <si>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</si>
  <si>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</si>
  <si>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</si>
  <si>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</si>
  <si>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</si>
  <si>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</si>
  <si>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</si>
  <si>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</si>
  <si>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</si>
  <si>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</si>
  <si>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</si>
  <si>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</si>
  <si>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</si>
  <si>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</si>
  <si>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</si>
  <si>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</si>
  <si>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</si>
  <si>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</si>
  <si>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</si>
  <si>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</si>
  <si>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</si>
  <si>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</si>
  <si>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</si>
  <si>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</si>
  <si>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</si>
  <si>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</si>
  <si>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</si>
  <si>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</si>
  <si>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</si>
  <si>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</si>
  <si>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</si>
  <si>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</si>
  <si>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</si>
  <si>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</si>
  <si>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</si>
  <si>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</si>
  <si>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</si>
  <si>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</si>
  <si>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</si>
  <si>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</si>
  <si>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</si>
  <si>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</si>
  <si>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</si>
  <si>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</si>
  <si>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</si>
  <si>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</si>
  <si>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</si>
  <si>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</si>
  <si>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</si>
  <si>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</si>
  <si>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</si>
  <si>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</si>
  <si>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</si>
  <si>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</si>
  <si>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</si>
  <si>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</si>
  <si>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</si>
  <si>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</si>
  <si>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</si>
  <si>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</si>
  <si>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</si>
  <si>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</si>
  <si>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</si>
  <si>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</si>
  <si>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</si>
  <si>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</si>
  <si>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</si>
  <si>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</si>
  <si>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</si>
  <si>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</si>
  <si>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</si>
  <si>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</si>
  <si>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</si>
  <si>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</si>
  <si>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</si>
  <si>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</si>
  <si>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</si>
  <si>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</si>
  <si>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</si>
  <si>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</si>
  <si>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</si>
  <si>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</si>
  <si>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</si>
  <si>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</si>
  <si>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</si>
  <si>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</si>
  <si>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</si>
  <si>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</si>
  <si>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</si>
  <si>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</si>
  <si>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</si>
  <si>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</si>
  <si>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</si>
  <si>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</si>
  <si>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</si>
  <si>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</si>
  <si>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</si>
  <si>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</si>
  <si>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</si>
  <si>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</si>
  <si>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</si>
  <si>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</si>
  <si>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</si>
  <si>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</si>
  <si>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</si>
  <si>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</si>
  <si>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</si>
  <si>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</si>
  <si>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</si>
  <si>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</si>
  <si>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</si>
  <si>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</si>
  <si>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</si>
  <si>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</si>
  <si>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</si>
  <si>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</si>
  <si>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</si>
  <si>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</si>
  <si>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</si>
  <si>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</si>
  <si>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</si>
  <si>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</si>
  <si>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</si>
  <si>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</si>
  <si>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</si>
  <si>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</si>
  <si>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</si>
  <si>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</si>
  <si>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</si>
  <si>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</si>
  <si>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</si>
  <si>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</si>
  <si>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</si>
  <si>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</si>
  <si>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</si>
  <si>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</si>
  <si>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</si>
  <si>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</si>
  <si>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</si>
  <si>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</si>
  <si>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</si>
  <si>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</si>
  <si>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</si>
  <si>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</si>
  <si>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</si>
  <si>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</si>
  <si>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</si>
  <si>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</si>
  <si>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</si>
  <si>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</si>
  <si>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</si>
  <si>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</si>
  <si>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</si>
  <si>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</si>
  <si>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</si>
  <si>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</si>
  <si>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</si>
  <si>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</si>
  <si>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</si>
  <si>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</si>
  <si>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</si>
  <si>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</si>
  <si>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</si>
  <si>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</si>
  <si>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</si>
  <si>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</si>
  <si>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</si>
  <si>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</si>
  <si>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</si>
  <si>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</si>
  <si>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</si>
  <si>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</si>
  <si>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</si>
  <si>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</si>
  <si>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</si>
  <si>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</si>
  <si>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</si>
  <si>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</si>
  <si>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</si>
  <si>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</si>
  <si>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</si>
  <si>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</si>
  <si>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</si>
  <si>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</si>
  <si>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</si>
  <si>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</si>
  <si>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</si>
  <si>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</si>
  <si>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</si>
  <si>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</si>
  <si>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</si>
  <si>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</si>
  <si>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</si>
  <si>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</si>
  <si>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</si>
  <si>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</si>
  <si>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</si>
  <si>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</si>
  <si>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</si>
  <si>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</si>
  <si>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</si>
  <si>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</si>
  <si>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</si>
  <si>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</si>
  <si>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</si>
  <si>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</si>
  <si>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</si>
  <si>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</si>
  <si>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</si>
  <si>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</si>
  <si>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</si>
  <si>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</si>
  <si>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</si>
  <si>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</si>
  <si>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</si>
  <si>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</si>
  <si>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</si>
  <si>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</si>
  <si>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</si>
  <si>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</si>
  <si>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</si>
  <si>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</si>
  <si>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</si>
  <si>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</si>
  <si>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</si>
  <si>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</si>
  <si>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</si>
  <si>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</si>
  <si>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</si>
  <si>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</si>
  <si>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</si>
  <si>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</si>
  <si>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</si>
  <si>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</si>
  <si>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</si>
  <si>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</si>
  <si>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</si>
  <si>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</si>
  <si>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</si>
  <si>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</si>
  <si>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</si>
  <si>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</si>
  <si>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</si>
  <si>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</si>
  <si>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</si>
  <si>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</si>
  <si>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</si>
  <si>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</si>
  <si>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</si>
  <si>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</si>
  <si>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</si>
  <si>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</si>
  <si>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</si>
  <si>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</si>
  <si>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</si>
  <si>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</si>
  <si>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</si>
  <si>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</si>
  <si>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</si>
  <si>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</si>
  <si>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</si>
  <si>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</si>
  <si>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</si>
  <si>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</si>
  <si>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</si>
  <si>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</si>
  <si>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</si>
  <si>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</si>
  <si>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</si>
  <si>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</si>
  <si>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</si>
  <si>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</si>
  <si>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</si>
  <si>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</si>
  <si>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</si>
  <si>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</si>
  <si>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</si>
  <si>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</si>
  <si>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</si>
  <si>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</si>
  <si>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</si>
  <si>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</si>
  <si>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</si>
  <si>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</si>
  <si>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</si>
  <si>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</si>
  <si>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</si>
  <si>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</si>
  <si>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</si>
  <si>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</si>
  <si>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</si>
  <si>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</si>
  <si>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</si>
  <si>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</si>
  <si>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</si>
  <si>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</si>
  <si>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</si>
  <si>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</si>
  <si>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</si>
  <si>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</si>
  <si>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</si>
  <si>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</si>
  <si>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</si>
  <si>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</si>
  <si>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</si>
  <si>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</si>
  <si>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</si>
  <si>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</si>
  <si>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</si>
  <si>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</si>
  <si>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</si>
  <si>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</si>
  <si>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</si>
  <si>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</si>
  <si>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</si>
  <si>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</si>
  <si>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</si>
  <si>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</si>
  <si>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</si>
  <si>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</si>
  <si>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</si>
  <si>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</si>
  <si>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</si>
  <si>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</si>
  <si>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</si>
  <si>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</si>
  <si>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</si>
  <si>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</si>
  <si>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</si>
  <si>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</si>
  <si>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</si>
  <si>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</si>
  <si>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</si>
  <si>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</si>
  <si>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</si>
  <si>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</si>
  <si>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</si>
  <si>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</si>
  <si>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</si>
  <si>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</si>
  <si>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</si>
  <si>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</si>
  <si>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</si>
  <si>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</si>
  <si>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</si>
  <si>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</si>
  <si>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</si>
  <si>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</si>
  <si>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</si>
  <si>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</si>
  <si>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</si>
  <si>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</si>
  <si>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</si>
  <si>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</si>
  <si>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</si>
  <si>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</si>
  <si>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</si>
  <si>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</si>
  <si>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</si>
  <si>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</si>
  <si>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</si>
  <si>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</si>
  <si>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</si>
  <si>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</si>
  <si>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</si>
  <si>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</si>
  <si>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</si>
  <si>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</si>
  <si>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</si>
  <si>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</si>
  <si>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</si>
  <si>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</si>
  <si>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</si>
  <si>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</si>
  <si>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</si>
  <si>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</si>
  <si>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</si>
  <si>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</si>
  <si>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</si>
  <si>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</si>
  <si>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</si>
  <si>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</si>
  <si>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</si>
  <si>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</si>
  <si>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</si>
  <si>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</si>
  <si>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</si>
  <si>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</si>
  <si>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</si>
  <si>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</si>
  <si>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</si>
  <si>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</si>
  <si>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</si>
  <si>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</si>
  <si>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</si>
  <si>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</si>
  <si>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</si>
  <si>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</si>
  <si>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</si>
  <si>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</si>
  <si>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</si>
  <si>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</si>
  <si>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</si>
  <si>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</si>
  <si>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</si>
  <si>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</si>
  <si>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</si>
  <si>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</si>
  <si>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</si>
  <si>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</si>
  <si>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</si>
  <si>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</si>
  <si>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</si>
  <si>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</si>
  <si>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</si>
  <si>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</si>
  <si>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</si>
  <si>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</si>
  <si>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</si>
  <si>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</si>
  <si>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</si>
  <si>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</si>
  <si>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</si>
  <si>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</si>
  <si>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</si>
  <si>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</si>
  <si>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</si>
  <si>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</si>
  <si>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</si>
  <si>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</si>
  <si>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</si>
  <si>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</si>
  <si>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</si>
  <si>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</si>
  <si>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</si>
  <si>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</si>
  <si>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</si>
  <si>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</si>
  <si>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</si>
  <si>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</si>
  <si>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</si>
  <si>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</si>
  <si>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</si>
  <si>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</si>
  <si>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</si>
  <si>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</si>
  <si>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</si>
  <si>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</si>
  <si>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</si>
  <si>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</si>
  <si>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</si>
  <si>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</si>
  <si>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</si>
  <si>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</si>
  <si>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</si>
  <si>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</si>
  <si>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</si>
  <si>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</si>
  <si>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</si>
  <si>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</si>
  <si>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</si>
  <si>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</si>
  <si>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</si>
  <si>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</si>
  <si>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</si>
  <si>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</si>
  <si>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</si>
  <si>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</si>
  <si>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</si>
  <si>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</si>
  <si>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</si>
  <si>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</si>
  <si>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</si>
  <si>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</si>
  <si>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</si>
  <si>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</si>
  <si>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</si>
  <si>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</si>
  <si>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</si>
  <si>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</si>
  <si>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</si>
  <si>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</si>
  <si>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</si>
  <si>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</si>
  <si>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</si>
  <si>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</si>
  <si>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</si>
  <si>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</si>
  <si>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</si>
  <si>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</si>
  <si>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</si>
  <si>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</si>
  <si>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</si>
  <si>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</si>
  <si>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</si>
  <si>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</si>
  <si>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</si>
  <si>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</si>
  <si>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</si>
  <si>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</si>
  <si>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</si>
  <si>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</si>
  <si>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</si>
  <si>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</si>
  <si>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</si>
  <si>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</si>
  <si>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</si>
  <si>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</si>
  <si>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</si>
  <si>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</si>
  <si>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</si>
  <si>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</si>
  <si>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</si>
  <si>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</si>
  <si>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</si>
  <si>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</si>
  <si>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</si>
  <si>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</si>
  <si>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</si>
  <si>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</si>
  <si>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</si>
  <si>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</si>
  <si>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</si>
  <si>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</si>
  <si>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</si>
  <si>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</si>
  <si>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</si>
  <si>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</si>
  <si>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</si>
  <si>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</si>
  <si>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</si>
  <si>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</si>
  <si>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</si>
  <si>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</si>
  <si>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</si>
  <si>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</si>
  <si>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</si>
  <si>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</si>
  <si>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</si>
  <si>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</si>
  <si>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</si>
  <si>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</si>
  <si>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</si>
  <si>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</si>
  <si>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</si>
  <si>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</si>
  <si>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</si>
  <si>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</si>
  <si>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</si>
  <si>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</si>
  <si>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</si>
  <si>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</si>
  <si>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</si>
  <si>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</si>
  <si>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</si>
  <si>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</si>
  <si>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</si>
  <si>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</si>
  <si>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</si>
  <si>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</si>
  <si>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</si>
  <si>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</si>
  <si>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</si>
  <si>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</si>
  <si>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</si>
  <si>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</si>
  <si>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</si>
  <si>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</si>
  <si>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</si>
  <si>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</si>
  <si>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</si>
  <si>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</si>
  <si>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</si>
  <si>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</si>
  <si>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</si>
  <si>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</si>
  <si>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</si>
  <si>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</si>
  <si>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</si>
  <si>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</si>
  <si>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</si>
  <si>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</si>
  <si>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</si>
  <si>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</si>
  <si>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</si>
  <si>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</si>
  <si>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</si>
  <si>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</si>
  <si>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</si>
  <si>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</si>
  <si>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</si>
  <si>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</si>
  <si>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</si>
  <si>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</si>
  <si>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</si>
  <si>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</si>
  <si>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</si>
  <si>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</si>
  <si>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</si>
  <si>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</si>
  <si>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</si>
  <si>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</si>
  <si>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</si>
  <si>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</si>
  <si>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</si>
  <si>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</si>
  <si>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</si>
  <si>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</si>
  <si>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</si>
  <si>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</si>
  <si>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</si>
  <si>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</si>
  <si>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</si>
  <si>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</si>
  <si>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</si>
  <si>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</si>
  <si>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</si>
  <si>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</si>
  <si>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</si>
  <si>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</si>
  <si>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</si>
  <si>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</si>
  <si>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</si>
  <si>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</si>
  <si>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</si>
  <si>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</si>
  <si>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</si>
  <si>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</si>
  <si>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</si>
  <si>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</si>
  <si>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</si>
  <si>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</si>
  <si>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</si>
  <si>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</si>
  <si>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</si>
  <si>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</si>
  <si>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</si>
  <si>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</si>
  <si>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</si>
  <si>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</si>
  <si>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</si>
  <si>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</si>
  <si>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</si>
  <si>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</si>
  <si>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</si>
  <si>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</si>
  <si>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</si>
  <si>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</si>
  <si>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</si>
  <si>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</si>
  <si>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</si>
  <si>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</si>
  <si>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</si>
  <si>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</si>
  <si>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</si>
  <si>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</si>
  <si>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</si>
  <si>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</si>
  <si>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</si>
  <si>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</si>
  <si>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</si>
  <si>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</si>
  <si>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</si>
  <si>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</si>
  <si>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</si>
  <si>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</si>
  <si>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</si>
  <si>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</si>
  <si>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</si>
  <si>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</si>
  <si>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</si>
  <si>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</si>
  <si>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</si>
  <si>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</si>
  <si>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</si>
  <si>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</si>
  <si>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</si>
  <si>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</si>
  <si>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</si>
  <si>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</si>
  <si>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</si>
  <si>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</si>
  <si>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</si>
  <si>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</si>
  <si>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</si>
  <si>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</si>
  <si>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</si>
  <si>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</si>
  <si>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</si>
  <si>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</si>
  <si>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</si>
  <si>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</si>
  <si>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</si>
  <si>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</si>
  <si>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</si>
  <si>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</si>
  <si>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</si>
  <si>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</si>
  <si>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</si>
  <si>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</si>
  <si>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</si>
  <si>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</si>
  <si>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</si>
  <si>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</si>
  <si>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</si>
  <si>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</si>
  <si>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</si>
  <si>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</si>
  <si>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</si>
  <si>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</si>
  <si>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</si>
  <si>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</si>
  <si>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</si>
  <si>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</si>
  <si>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</si>
  <si>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</si>
  <si>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</si>
  <si>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</si>
  <si>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</si>
  <si>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</si>
  <si>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</si>
  <si>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</si>
  <si>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</si>
  <si>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</si>
  <si>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</si>
  <si>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</si>
  <si>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</si>
  <si>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</si>
  <si>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</si>
  <si>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</si>
  <si>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</si>
  <si>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</si>
  <si>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</si>
  <si>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</si>
  <si>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</si>
  <si>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</si>
  <si>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</si>
  <si>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</si>
  <si>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</si>
  <si>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</si>
  <si>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</si>
  <si>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</si>
  <si>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</si>
  <si>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</si>
  <si>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</si>
  <si>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</si>
  <si>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</si>
  <si>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</si>
  <si>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</si>
  <si>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</si>
  <si>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</si>
  <si>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</si>
  <si>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</si>
  <si>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</si>
  <si>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</si>
  <si>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</si>
  <si>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</si>
  <si>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</si>
  <si>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</si>
  <si>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</si>
  <si>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</si>
  <si>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</si>
  <si>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</si>
  <si>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</si>
  <si>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</si>
  <si>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el mecanismo. Esto no implica que no pueda utilizar varios canales pero deberá señalar el más importante. </t>
    </r>
  </si>
  <si>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</si>
  <si>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</si>
  <si>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</si>
  <si>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</si>
  <si>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</si>
  <si>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</si>
  <si>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</si>
  <si>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</si>
  <si>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</si>
  <si>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</si>
  <si>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</si>
  <si>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</si>
  <si>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</si>
  <si>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</si>
  <si>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</si>
  <si>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</si>
  <si>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</si>
  <si>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</si>
  <si>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</si>
  <si>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</si>
  <si>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</si>
  <si>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</si>
  <si>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</si>
  <si>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</si>
  <si>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</si>
  <si>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</si>
  <si>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</si>
  <si>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</si>
  <si>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</si>
  <si>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</si>
  <si>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</si>
  <si>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</si>
  <si>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</si>
  <si>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</si>
  <si>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</si>
  <si>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</si>
  <si>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</si>
  <si>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</si>
  <si>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</si>
  <si>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</si>
  <si>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</si>
  <si>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</si>
  <si>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</si>
  <si>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</si>
  <si>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</si>
  <si>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</si>
  <si>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</si>
  <si>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</si>
  <si>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</si>
  <si>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</si>
  <si>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</si>
  <si>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</si>
  <si>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</si>
  <si>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</si>
  <si>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</si>
  <si>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</si>
  <si>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</si>
  <si>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</si>
  <si>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</si>
  <si>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</si>
  <si>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</si>
  <si>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</si>
  <si>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</si>
  <si>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</si>
  <si>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</si>
  <si>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</si>
  <si>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</si>
  <si>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</si>
  <si>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</si>
  <si>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</si>
  <si>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</si>
  <si>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</si>
  <si>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</si>
  <si>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</si>
  <si>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</si>
  <si>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</si>
  <si>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</si>
  <si>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</si>
  <si>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</si>
  <si>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</si>
  <si>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</si>
  <si>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</si>
  <si>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t xml:space="preserve">Circular interna </t>
  </si>
  <si>
    <t xml:space="preserve">Secretaria General - Grupo Gestion Contractual </t>
  </si>
  <si>
    <t xml:space="preserve"> El ejecutor/contratista no reporta al finalizar el convenio Y el supervisor no allega los soportes requeridos para legalizar o la ejecución representa  saldos a reintegrar a favor de LA UNIDAD, perdiendose competencia para liquidar </t>
  </si>
  <si>
    <t>los supervisores no son los idóneos para realizar la supervisión de los contratos y/o convenios interadministrativos.</t>
  </si>
  <si>
    <t>la supervisión no atiende las circulares internas que emite el Grupo de Gestión Financiera y Contable para acreditar el desembolso.</t>
  </si>
  <si>
    <t>socializada con los supervisores del orden nacional y terriotorial con una periodicidad trismestral</t>
  </si>
  <si>
    <t>Remitira a cada uno de los supervores con una periodicidad trismestral</t>
  </si>
  <si>
    <t xml:space="preserve">número de liquidaciones de contratos y convenios efectuados de acuerdo al conducto regular </t>
  </si>
  <si>
    <t>número total de liquidaciones de contratos en vigencia 2020</t>
  </si>
  <si>
    <t># de capacitaciones presenciales realizadas.</t>
  </si>
  <si>
    <t># de capacitaciones presenciales programadas.</t>
  </si>
  <si>
    <t># de circulares internas programadas</t>
  </si>
  <si>
    <t># de capacitaciones presenciales realizadas</t>
  </si>
  <si>
    <t># de circulares internas  expedidas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</si>
</sst>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56">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8">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1" fillId="6" borderId="2" xfId="0" applyFont="1" applyFill="1" applyBorder="1" applyAlignment="1" applyProtection="1">
      <alignment horizontal="left" vertical="center" wrapText="1" inden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xf>
    <xf numFmtId="0" fontId="16" fillId="0" borderId="0" xfId="0" applyFont="1" applyAlignment="1">
      <alignment horizontal="right"/>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20.png"/><Relationship Id="rId7" Type="http://schemas.openxmlformats.org/officeDocument/2006/relationships/image" Target="../media/image23.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21.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25.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ES!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 GESTI&#211;N - MECANISMO'!E8"/></Relationships>
</file>

<file path=xl/drawings/_rels/drawing29.xml.rels><?xml version="1.0" encoding="UTF-8" standalone="yes"?>
<Relationships xmlns="http://schemas.openxmlformats.org/package/2006/relationships"><Relationship Id="rId3" Type="http://schemas.openxmlformats.org/officeDocument/2006/relationships/hyperlink" Target="#'INDICADOR DE RESULTADO - MEDIDA'!E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8.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10.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7.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2.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5.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9.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20.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0</xdr:rowOff>
    </xdr:from>
    <xdr:to>
      <xdr:col>4</xdr:col>
      <xdr:colOff>689641</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39144</xdr:colOff>
      <xdr:row>0</xdr:row>
      <xdr:rowOff>2116</xdr:rowOff>
    </xdr:from>
    <xdr:to>
      <xdr:col>6</xdr:col>
      <xdr:colOff>717144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AC67792-8E70-48E4-9A80-34D9E50BBBE2}"/>
            </a:ext>
          </a:extLst>
        </xdr:cNvPr>
        <xdr:cNvSpPr/>
      </xdr:nvSpPr>
      <xdr:spPr>
        <a:xfrm>
          <a:off x="34681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77244</xdr:colOff>
      <xdr:row>0</xdr:row>
      <xdr:rowOff>2116</xdr:rowOff>
    </xdr:from>
    <xdr:to>
      <xdr:col>8</xdr:col>
      <xdr:colOff>755244</xdr:colOff>
      <xdr:row>0</xdr:row>
      <xdr:rowOff>180975</xdr:rowOff>
    </xdr:to>
    <xdr:sp macro="" textlink="">
      <xdr:nvSpPr>
        <xdr:cNvPr id="7" name="Rectángulo 6">
          <a:hlinkClick xmlns:r="http://schemas.openxmlformats.org/officeDocument/2006/relationships" r:id="rId4"/>
          <a:extLst>
            <a:ext uri="{FF2B5EF4-FFF2-40B4-BE49-F238E27FC236}">
              <a16:creationId xmlns:a16="http://schemas.microsoft.com/office/drawing/2014/main" id="{C09EADA4-4915-4CB1-B378-F5DD72BDCCF2}"/>
            </a:ext>
          </a:extLst>
        </xdr:cNvPr>
        <xdr:cNvSpPr/>
      </xdr:nvSpPr>
      <xdr:spPr>
        <a:xfrm>
          <a:off x="5030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FAFB5B36-9C71-4527-B515-B50DC2D381E3}"/>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85905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85905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964035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964035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9525</xdr:rowOff>
    </xdr:from>
    <xdr:to>
      <xdr:col>1</xdr:col>
      <xdr:colOff>1439999</xdr:colOff>
      <xdr:row>1</xdr:row>
      <xdr:rowOff>62442</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695324</xdr:colOff>
      <xdr:row>0</xdr:row>
      <xdr:rowOff>9525</xdr:rowOff>
    </xdr:from>
    <xdr:to>
      <xdr:col>2</xdr:col>
      <xdr:colOff>2135324</xdr:colOff>
      <xdr:row>1</xdr:row>
      <xdr:rowOff>62442</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60032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2952749</xdr:colOff>
      <xdr:row>0</xdr:row>
      <xdr:rowOff>9525</xdr:rowOff>
    </xdr:from>
    <xdr:to>
      <xdr:col>2</xdr:col>
      <xdr:colOff>4392749</xdr:colOff>
      <xdr:row>1</xdr:row>
      <xdr:rowOff>62442</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5774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5248274</xdr:colOff>
      <xdr:row>0</xdr:row>
      <xdr:rowOff>9525</xdr:rowOff>
    </xdr:from>
    <xdr:to>
      <xdr:col>2</xdr:col>
      <xdr:colOff>6688274</xdr:colOff>
      <xdr:row>1</xdr:row>
      <xdr:rowOff>62442</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715327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B2:D274" totalsRowShown="0" headerRowDxfId="49" dataDxfId="47" headerRowBorderDxfId="48" tableBorderDxfId="46" totalsRowBorderDxfId="45">
  <sortState xmlns:xlrd2="http://schemas.microsoft.com/office/spreadsheetml/2017/richdata2" ref="B3:D274">
    <sortCondition ref="C3"/>
  </sortState>
  <tableColumns count="3">
    <tableColumn id="1" xr3:uid="{00000000-0010-0000-0000-000001000000}" name="ID ENTIDAD" dataDxfId="44"/>
    <tableColumn id="2" xr3:uid="{00000000-0010-0000-0000-000002000000}" name="ENTIDAD" dataDxfId="43"/>
    <tableColumn id="3" xr3:uid="{00000000-0010-0000-0000-000003000000}"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100-00000F000000}" name="Columna1" dataDxfId="12">
      <calculatedColumnFormula>+Tabla15[[#This Row],[1]]</calculatedColumnFormula>
    </tableColumn>
    <tableColumn id="8" xr3:uid="{00000000-0010-0000-0100-000008000000}" name="NOMBRE DE LA CAUSA 2017" dataDxfId="11"/>
    <tableColumn id="5" xr3:uid="{00000000-0010-0000-0100-000005000000}" name="NOMBRE DE LA CAUSA 2018" dataDxfId="10"/>
    <tableColumn id="11" xr3:uid="{00000000-0010-0000-0100-00000B000000}" name="NOMBRE DE LA CAUSA 2019" dataDxfId="9">
      <calculatedColumnFormula>+IF(Tabla15[[#This Row],[NOMBRE DE LA CAUSA 2018]]=0,0,1)</calculatedColumnFormula>
    </tableColumn>
    <tableColumn id="13" xr3:uid="{00000000-0010-0000-0100-00000D000000}" name="0" dataDxfId="8">
      <calculatedColumnFormula>+E2+Tabla15[[#This Row],[NOMBRE DE LA CAUSA 2019]]</calculatedColumnFormula>
    </tableColumn>
    <tableColumn id="14" xr3:uid="{00000000-0010-0000-0100-00000E000000}" name="1" dataDxfId="7">
      <calculatedColumnFormula>+Tabla15[[#This Row],[0]]*Tabla15[[#This Row],[NOMBRE DE LA CAUSA 2019]]</calculatedColumnFormula>
    </tableColumn>
    <tableColumn id="9" xr3:uid="{00000000-0010-0000-0100-000009000000}" name="ACCIÓN" dataDxfId="6"/>
    <tableColumn id="10" xr3:uid="{00000000-0010-0000-0100-00000A000000}" name="ANTERIOR" dataDxfId="5"/>
    <tableColumn id="12" xr3:uid="{00000000-0010-0000-0100-00000C000000}" name="COMENTARIOS" dataDxfId="4"/>
    <tableColumn id="3" xr3:uid="{00000000-0010-0000-0100-000003000000}" name="ESTADO EN EKOGUI" dataDxfId="3"/>
    <tableColumn id="4" xr3:uid="{00000000-0010-0000-0100-000004000000}" name="TIPO DE PROCESO O CASO" dataDxfId="2"/>
    <tableColumn id="6" xr3:uid="{00000000-0010-0000-0100-000006000000}" name="DEFINICIÓN" dataDxfId="1"/>
    <tableColumn id="7" xr3:uid="{00000000-0010-0000-01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B1" workbookViewId="0">
      <selection activeCell="B8" sqref="B8"/>
    </sheetView>
  </sheetViews>
  <sheetFormatPr baseColWidth="10"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6" t="s">
        <v>1492</v>
      </c>
      <c r="F1" s="26" t="s">
        <v>0</v>
      </c>
      <c r="H1" s="26" t="s">
        <v>1521</v>
      </c>
      <c r="J1" s="26" t="s">
        <v>1493</v>
      </c>
      <c r="K1" s="26" t="s">
        <v>1522</v>
      </c>
    </row>
    <row r="2" spans="4:11">
      <c r="D2">
        <v>1</v>
      </c>
      <c r="E2" s="23" t="s">
        <v>1504</v>
      </c>
      <c r="F2" s="23" t="s">
        <v>1511</v>
      </c>
      <c r="G2" s="24">
        <v>43831</v>
      </c>
      <c r="H2" s="23" t="s">
        <v>1483</v>
      </c>
      <c r="I2" s="23" t="s">
        <v>1487</v>
      </c>
      <c r="J2" s="23" t="s">
        <v>1494</v>
      </c>
      <c r="K2" s="23" t="s">
        <v>1489</v>
      </c>
    </row>
    <row r="3" spans="4:11">
      <c r="D3">
        <v>2</v>
      </c>
      <c r="E3" s="23" t="s">
        <v>1505</v>
      </c>
      <c r="F3" s="23" t="s">
        <v>1515</v>
      </c>
      <c r="G3" s="24">
        <v>45657</v>
      </c>
      <c r="H3" s="23" t="s">
        <v>1484</v>
      </c>
      <c r="I3" s="23" t="s">
        <v>1488</v>
      </c>
      <c r="J3" s="23" t="s">
        <v>1495</v>
      </c>
      <c r="K3" s="23" t="s">
        <v>1487</v>
      </c>
    </row>
    <row r="4" spans="4:11">
      <c r="D4">
        <v>3</v>
      </c>
      <c r="E4" s="23" t="s">
        <v>1506</v>
      </c>
      <c r="F4" s="23" t="s">
        <v>1510</v>
      </c>
      <c r="H4" s="23" t="s">
        <v>1485</v>
      </c>
      <c r="I4" s="23" t="s">
        <v>1489</v>
      </c>
      <c r="J4" s="23" t="s">
        <v>1500</v>
      </c>
      <c r="K4" s="23" t="s">
        <v>1517</v>
      </c>
    </row>
    <row r="5" spans="4:11">
      <c r="D5">
        <v>4</v>
      </c>
      <c r="E5" s="23" t="s">
        <v>1507</v>
      </c>
      <c r="F5" s="23" t="s">
        <v>1512</v>
      </c>
      <c r="H5" s="23" t="s">
        <v>1486</v>
      </c>
      <c r="I5" s="23" t="s">
        <v>1490</v>
      </c>
      <c r="J5" s="23" t="s">
        <v>1496</v>
      </c>
      <c r="K5" s="23" t="s">
        <v>1488</v>
      </c>
    </row>
    <row r="6" spans="4:11">
      <c r="D6">
        <v>5</v>
      </c>
      <c r="E6" s="23" t="s">
        <v>1508</v>
      </c>
      <c r="F6" s="23" t="s">
        <v>1514</v>
      </c>
      <c r="I6" s="23" t="s">
        <v>1516</v>
      </c>
      <c r="J6" s="23" t="s">
        <v>1497</v>
      </c>
      <c r="K6" s="23" t="s">
        <v>1516</v>
      </c>
    </row>
    <row r="7" spans="4:11">
      <c r="D7">
        <v>6</v>
      </c>
      <c r="E7" s="23" t="s">
        <v>1509</v>
      </c>
      <c r="F7" s="23" t="s">
        <v>1513</v>
      </c>
      <c r="I7" s="23" t="s">
        <v>1517</v>
      </c>
      <c r="J7" t="s">
        <v>1498</v>
      </c>
      <c r="K7" s="23" t="s">
        <v>1490</v>
      </c>
    </row>
    <row r="8" spans="4:11">
      <c r="D8">
        <v>7</v>
      </c>
      <c r="E8" s="23" t="s">
        <v>2374</v>
      </c>
      <c r="F8" s="23" t="s">
        <v>2375</v>
      </c>
      <c r="J8" t="s">
        <v>1499</v>
      </c>
    </row>
    <row r="9" spans="4:11">
      <c r="D9">
        <v>8</v>
      </c>
      <c r="F9" s="23"/>
      <c r="J9" t="s">
        <v>1520</v>
      </c>
    </row>
    <row r="10" spans="4:11">
      <c r="D10">
        <v>9</v>
      </c>
      <c r="F10" s="23"/>
    </row>
    <row r="11" spans="4:11">
      <c r="D11">
        <v>10</v>
      </c>
      <c r="F11" s="23"/>
    </row>
    <row r="12" spans="4:11">
      <c r="D12">
        <v>11</v>
      </c>
      <c r="F12" s="23"/>
    </row>
    <row r="13" spans="4:11">
      <c r="D13">
        <v>12</v>
      </c>
      <c r="F13" s="23"/>
    </row>
    <row r="14" spans="4:11">
      <c r="D14">
        <v>13</v>
      </c>
      <c r="F14" s="23"/>
    </row>
    <row r="15" spans="4:11">
      <c r="D15">
        <v>14</v>
      </c>
      <c r="F15" s="23"/>
    </row>
    <row r="16" spans="4:11">
      <c r="D16">
        <v>15</v>
      </c>
    </row>
    <row r="17" spans="4:4">
      <c r="D17">
        <v>16</v>
      </c>
    </row>
    <row r="18" spans="4:4">
      <c r="D18">
        <v>17</v>
      </c>
    </row>
    <row r="19" spans="4:4">
      <c r="D19">
        <v>18</v>
      </c>
    </row>
    <row r="20" spans="4:4">
      <c r="D20">
        <v>19</v>
      </c>
    </row>
    <row r="21" spans="4:4">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pageSetUpPr autoPageBreaks="0"/>
  </sheetPr>
  <dimension ref="A3:AF42"/>
  <sheetViews>
    <sheetView showGridLines="0" showRowColHeaders="0" topLeftCell="A16" zoomScaleNormal="100" workbookViewId="0"/>
  </sheetViews>
  <sheetFormatPr baseColWidth="10" defaultRowHeight="18.75"/>
  <cols>
    <col min="1" max="1" width="5.7109375" style="112"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4">
      <c r="B3" s="158" t="s">
        <v>2370</v>
      </c>
      <c r="C3" s="158"/>
      <c r="D3" s="158"/>
      <c r="E3" s="158"/>
      <c r="F3" s="158"/>
      <c r="G3" s="158"/>
      <c r="H3" s="158"/>
      <c r="I3" s="158"/>
      <c r="J3" s="158"/>
      <c r="K3" s="158"/>
      <c r="M3" s="111"/>
      <c r="N3" s="77"/>
      <c r="O3" s="77"/>
      <c r="P3" s="63"/>
      <c r="Q3" s="63"/>
      <c r="R3" s="63"/>
      <c r="S3" s="63"/>
      <c r="T3" s="63"/>
      <c r="U3" s="63"/>
      <c r="V3" s="63"/>
      <c r="W3" s="63"/>
      <c r="X3" s="59"/>
      <c r="Y3" s="59"/>
    </row>
    <row r="4" spans="2:32" ht="26.25" customHeight="1">
      <c r="B4" s="202" t="s">
        <v>2368</v>
      </c>
      <c r="C4" s="203"/>
      <c r="D4" s="203"/>
      <c r="E4" s="203"/>
      <c r="F4" s="203"/>
      <c r="G4" s="203"/>
      <c r="H4" s="203"/>
      <c r="I4" s="203"/>
      <c r="J4" s="203"/>
      <c r="K4" s="203"/>
      <c r="N4" s="108"/>
      <c r="O4" s="108"/>
      <c r="P4" s="108"/>
      <c r="Q4" s="108"/>
      <c r="R4" s="108"/>
      <c r="S4" s="108"/>
      <c r="T4" s="108"/>
      <c r="U4" s="108"/>
      <c r="V4" s="108"/>
    </row>
    <row r="5" spans="2:32" ht="26.25" customHeight="1">
      <c r="B5" s="202" t="s">
        <v>2369</v>
      </c>
      <c r="C5" s="203"/>
      <c r="D5" s="203"/>
      <c r="E5" s="203"/>
      <c r="F5" s="203"/>
      <c r="G5" s="203"/>
      <c r="H5" s="203"/>
      <c r="I5" s="203"/>
      <c r="J5" s="203"/>
      <c r="K5" s="203"/>
      <c r="N5" s="108"/>
      <c r="O5" s="108"/>
      <c r="P5" s="108"/>
      <c r="Q5" s="108"/>
      <c r="R5" s="108"/>
      <c r="S5" s="108"/>
      <c r="T5" s="108"/>
      <c r="U5" s="108"/>
      <c r="V5" s="108"/>
    </row>
    <row r="6" spans="2:32" ht="13.5" customHeight="1">
      <c r="B6" s="57"/>
      <c r="C6" s="57"/>
      <c r="D6" s="57"/>
      <c r="E6" s="57"/>
      <c r="F6" s="57"/>
      <c r="G6" s="57"/>
      <c r="H6" s="57"/>
      <c r="I6" s="57"/>
      <c r="J6" s="57"/>
      <c r="K6" s="57"/>
      <c r="N6" s="108"/>
      <c r="O6" s="108"/>
      <c r="P6" s="108"/>
      <c r="Q6" s="108"/>
      <c r="R6" s="108"/>
      <c r="S6" s="108"/>
      <c r="T6" s="108"/>
      <c r="U6" s="108"/>
      <c r="V6" s="108"/>
    </row>
    <row r="7" spans="2:32" ht="26.25" customHeight="1">
      <c r="B7" s="57"/>
      <c r="C7" s="57"/>
      <c r="D7" s="57"/>
      <c r="E7" s="57"/>
      <c r="F7" s="57"/>
      <c r="G7" s="57"/>
      <c r="H7" s="57"/>
      <c r="I7" s="57"/>
      <c r="J7" s="57"/>
      <c r="K7" s="57"/>
      <c r="N7" s="108"/>
      <c r="O7" s="108"/>
      <c r="P7" s="108"/>
      <c r="Q7" s="108"/>
      <c r="R7" s="108"/>
      <c r="S7" s="108"/>
      <c r="T7" s="108"/>
      <c r="U7" s="108"/>
      <c r="V7" s="108"/>
    </row>
    <row r="8" spans="2:32" ht="26.25" customHeight="1">
      <c r="B8" s="57"/>
      <c r="C8" s="57"/>
      <c r="D8" s="57"/>
      <c r="E8" s="57"/>
      <c r="F8" s="57"/>
      <c r="G8" s="57"/>
      <c r="H8" s="57"/>
      <c r="I8" s="57"/>
      <c r="J8" s="57"/>
      <c r="K8" s="57"/>
      <c r="N8" s="108"/>
      <c r="O8" s="108"/>
      <c r="P8" s="108"/>
      <c r="Q8" s="108"/>
      <c r="R8" s="108"/>
      <c r="S8" s="108"/>
      <c r="T8" s="108"/>
      <c r="U8" s="108"/>
      <c r="V8" s="108"/>
    </row>
    <row r="9" spans="2:32" ht="26.25" customHeight="1">
      <c r="B9" s="57"/>
      <c r="C9" s="57"/>
      <c r="D9" s="57"/>
      <c r="E9" s="57"/>
      <c r="F9" s="57"/>
      <c r="G9" s="57"/>
      <c r="H9" s="57"/>
      <c r="I9" s="57"/>
      <c r="J9" s="57"/>
      <c r="K9" s="57"/>
      <c r="N9" s="108"/>
      <c r="O9" s="108"/>
      <c r="P9" s="108"/>
      <c r="Q9" s="108"/>
      <c r="R9" s="108"/>
      <c r="S9" s="108"/>
      <c r="T9" s="108"/>
      <c r="U9" s="108"/>
      <c r="V9" s="108"/>
    </row>
    <row r="10" spans="2:32" ht="26.25" customHeight="1">
      <c r="B10" s="57"/>
      <c r="C10" s="57"/>
      <c r="D10" s="57"/>
      <c r="E10" s="57"/>
      <c r="F10" s="57"/>
      <c r="G10" s="57"/>
      <c r="H10" s="57"/>
      <c r="I10" s="57"/>
      <c r="J10" s="57"/>
      <c r="K10" s="57"/>
      <c r="N10" s="108"/>
      <c r="O10" s="108"/>
      <c r="P10" s="108"/>
      <c r="Q10" s="108"/>
      <c r="R10" s="108"/>
      <c r="S10" s="108"/>
      <c r="T10" s="108"/>
      <c r="U10" s="108"/>
      <c r="V10" s="108"/>
    </row>
    <row r="11" spans="2:32" ht="26.25" customHeight="1">
      <c r="B11" s="57"/>
      <c r="C11" s="57"/>
      <c r="D11" s="57"/>
      <c r="E11" s="57"/>
      <c r="F11" s="57"/>
      <c r="G11" s="57"/>
      <c r="H11" s="57"/>
      <c r="I11" s="57"/>
      <c r="J11" s="57"/>
      <c r="K11" s="57"/>
      <c r="N11" s="108"/>
      <c r="O11" s="108"/>
      <c r="P11" s="108"/>
      <c r="Q11" s="108"/>
      <c r="R11" s="108"/>
      <c r="S11" s="108"/>
      <c r="T11" s="108"/>
      <c r="U11" s="108"/>
      <c r="V11" s="108"/>
    </row>
    <row r="12" spans="2:32" ht="26.25" customHeight="1">
      <c r="B12" s="58"/>
      <c r="C12" s="57"/>
      <c r="D12" s="57"/>
      <c r="E12" s="57"/>
      <c r="F12" s="57"/>
      <c r="G12" s="57"/>
      <c r="H12" s="57"/>
      <c r="I12" s="57"/>
      <c r="J12" s="57"/>
      <c r="K12" s="57"/>
      <c r="N12" s="108"/>
      <c r="O12" s="108"/>
      <c r="P12" s="108"/>
      <c r="Q12" s="108"/>
      <c r="R12" s="108"/>
      <c r="S12" s="108"/>
      <c r="T12" s="108"/>
      <c r="U12" s="108"/>
      <c r="V12" s="108"/>
    </row>
    <row r="13" spans="2:32" ht="9.75" customHeight="1"/>
    <row r="14" spans="2:3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row r="28" spans="2:3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B3:K9"/>
  <sheetViews>
    <sheetView showGridLines="0" showRowColHeaders="0" workbookViewId="0"/>
  </sheetViews>
  <sheetFormatPr baseColWidth="10" defaultRowHeight="15"/>
  <cols>
    <col min="1" max="1" width="5.7109375" customWidth="1"/>
    <col min="12" max="12" width="6.5703125" customWidth="1"/>
  </cols>
  <sheetData>
    <row r="3" spans="2:11" ht="19.5">
      <c r="B3" s="158" t="s">
        <v>2414</v>
      </c>
      <c r="C3" s="158"/>
      <c r="D3" s="158"/>
      <c r="E3" s="158"/>
      <c r="F3" s="158"/>
      <c r="G3" s="158"/>
      <c r="H3" s="158"/>
      <c r="I3" s="158"/>
      <c r="J3" s="158"/>
      <c r="K3" s="158"/>
    </row>
    <row r="5" spans="2:11">
      <c r="B5" s="200" t="s">
        <v>2441</v>
      </c>
      <c r="C5" s="200"/>
      <c r="D5" s="200"/>
      <c r="E5" s="200"/>
      <c r="F5" s="200"/>
      <c r="G5" s="200"/>
      <c r="H5" s="200"/>
      <c r="I5" s="200"/>
      <c r="J5" s="200"/>
      <c r="K5" s="200"/>
    </row>
    <row r="6" spans="2:11">
      <c r="B6" s="200"/>
      <c r="C6" s="200"/>
      <c r="D6" s="200"/>
      <c r="E6" s="200"/>
      <c r="F6" s="200"/>
      <c r="G6" s="200"/>
      <c r="H6" s="200"/>
      <c r="I6" s="200"/>
      <c r="J6" s="200"/>
      <c r="K6" s="200"/>
    </row>
    <row r="7" spans="2:11">
      <c r="B7" s="200"/>
      <c r="C7" s="200"/>
      <c r="D7" s="200"/>
      <c r="E7" s="200"/>
      <c r="F7" s="200"/>
      <c r="G7" s="200"/>
      <c r="H7" s="200"/>
      <c r="I7" s="200"/>
      <c r="J7" s="200"/>
      <c r="K7" s="200"/>
    </row>
    <row r="8" spans="2:11">
      <c r="B8" s="204"/>
      <c r="C8" s="204"/>
      <c r="D8" s="204"/>
      <c r="E8" s="204"/>
      <c r="F8" s="204"/>
      <c r="G8" s="204"/>
      <c r="H8" s="204"/>
      <c r="I8" s="204"/>
      <c r="J8" s="204"/>
      <c r="K8" s="204"/>
    </row>
    <row r="9" spans="2:11">
      <c r="B9" s="204"/>
      <c r="C9" s="204"/>
      <c r="D9" s="204"/>
      <c r="E9" s="204"/>
      <c r="F9" s="204"/>
      <c r="G9" s="204"/>
      <c r="H9" s="204"/>
      <c r="I9" s="204"/>
      <c r="J9" s="204"/>
      <c r="K9" s="204"/>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B3:K14"/>
  <sheetViews>
    <sheetView showGridLines="0" showRowColHeaders="0" topLeftCell="A4" workbookViewId="0"/>
  </sheetViews>
  <sheetFormatPr baseColWidth="10" defaultRowHeight="15"/>
  <cols>
    <col min="1" max="1" width="5.7109375" customWidth="1"/>
    <col min="12" max="12" width="6.5703125" customWidth="1"/>
  </cols>
  <sheetData>
    <row r="3" spans="2:11" ht="19.5">
      <c r="B3" s="158" t="s">
        <v>2415</v>
      </c>
      <c r="C3" s="158"/>
      <c r="D3" s="158"/>
      <c r="E3" s="158"/>
      <c r="F3" s="158"/>
      <c r="G3" s="158"/>
      <c r="H3" s="158"/>
      <c r="I3" s="158"/>
      <c r="J3" s="158"/>
      <c r="K3" s="158"/>
    </row>
    <row r="4" spans="2:11">
      <c r="B4" s="200" t="s">
        <v>2416</v>
      </c>
      <c r="C4" s="200"/>
      <c r="D4" s="200"/>
      <c r="E4" s="200"/>
      <c r="F4" s="200"/>
      <c r="G4" s="200"/>
      <c r="H4" s="200"/>
      <c r="I4" s="200"/>
      <c r="J4" s="200"/>
      <c r="K4" s="200"/>
    </row>
    <row r="5" spans="2:11">
      <c r="B5" s="200"/>
      <c r="C5" s="200"/>
      <c r="D5" s="200"/>
      <c r="E5" s="200"/>
      <c r="F5" s="200"/>
      <c r="G5" s="200"/>
      <c r="H5" s="200"/>
      <c r="I5" s="200"/>
      <c r="J5" s="200"/>
      <c r="K5" s="200"/>
    </row>
    <row r="6" spans="2:11">
      <c r="B6" s="200"/>
      <c r="C6" s="200"/>
      <c r="D6" s="200"/>
      <c r="E6" s="200"/>
      <c r="F6" s="200"/>
      <c r="G6" s="200"/>
      <c r="H6" s="200"/>
      <c r="I6" s="200"/>
      <c r="J6" s="200"/>
      <c r="K6" s="200"/>
    </row>
    <row r="7" spans="2:11">
      <c r="B7" s="204"/>
      <c r="C7" s="204"/>
      <c r="D7" s="204"/>
      <c r="E7" s="204"/>
      <c r="F7" s="204"/>
      <c r="G7" s="204"/>
      <c r="H7" s="204"/>
      <c r="I7" s="204"/>
      <c r="J7" s="204"/>
      <c r="K7" s="204"/>
    </row>
    <row r="8" spans="2:11">
      <c r="B8" s="204"/>
      <c r="C8" s="204"/>
      <c r="D8" s="204"/>
      <c r="E8" s="204"/>
      <c r="F8" s="204"/>
      <c r="G8" s="204"/>
      <c r="H8" s="204"/>
      <c r="I8" s="204"/>
      <c r="J8" s="204"/>
      <c r="K8" s="204"/>
    </row>
    <row r="9" spans="2:11">
      <c r="B9" s="204"/>
      <c r="C9" s="204"/>
      <c r="D9" s="204"/>
      <c r="E9" s="204"/>
      <c r="F9" s="204"/>
      <c r="G9" s="204"/>
      <c r="H9" s="204"/>
      <c r="I9" s="204"/>
      <c r="J9" s="204"/>
      <c r="K9" s="204"/>
    </row>
    <row r="10" spans="2:11">
      <c r="B10" s="204"/>
      <c r="C10" s="204"/>
      <c r="D10" s="204"/>
      <c r="E10" s="204"/>
      <c r="F10" s="204"/>
      <c r="G10" s="204"/>
      <c r="H10" s="204"/>
      <c r="I10" s="204"/>
      <c r="J10" s="204"/>
      <c r="K10" s="204"/>
    </row>
    <row r="11" spans="2:11">
      <c r="B11" s="62"/>
      <c r="C11" s="62"/>
      <c r="D11" s="62"/>
      <c r="E11" s="62"/>
      <c r="F11" s="62"/>
      <c r="G11" s="62"/>
      <c r="H11" s="62"/>
      <c r="I11" s="62"/>
      <c r="J11" s="62"/>
      <c r="K11" s="62"/>
    </row>
    <row r="12" spans="2:11">
      <c r="B12" s="62"/>
      <c r="C12" s="62"/>
      <c r="D12" s="62"/>
      <c r="E12" s="62"/>
      <c r="F12" s="62"/>
      <c r="G12" s="62"/>
      <c r="H12" s="62"/>
      <c r="I12" s="62"/>
      <c r="J12" s="62"/>
      <c r="K12" s="62"/>
    </row>
    <row r="13" spans="2:11">
      <c r="B13" s="62"/>
      <c r="C13" s="62"/>
      <c r="D13" s="62"/>
      <c r="E13" s="62"/>
      <c r="F13" s="62"/>
      <c r="G13" s="62"/>
      <c r="H13" s="62"/>
      <c r="I13" s="62"/>
      <c r="J13" s="62"/>
      <c r="K13" s="62"/>
    </row>
    <row r="14" spans="2:11">
      <c r="B14" s="62"/>
      <c r="C14" s="62"/>
      <c r="D14" s="62"/>
      <c r="E14" s="62"/>
      <c r="F14" s="62"/>
      <c r="G14" s="62"/>
      <c r="H14" s="62"/>
      <c r="I14" s="62"/>
      <c r="J14" s="62"/>
      <c r="K14" s="6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3:Q43"/>
  <sheetViews>
    <sheetView showGridLines="0" showRowColHeaders="0" zoomScale="90" zoomScaleNormal="90" workbookViewId="0">
      <selection activeCell="F9" sqref="F9"/>
    </sheetView>
  </sheetViews>
  <sheetFormatPr baseColWidth="10" defaultRowHeight="15"/>
  <cols>
    <col min="1" max="1" width="5.7109375" style="64" customWidth="1"/>
    <col min="2" max="2" width="45.5703125" customWidth="1"/>
    <col min="3" max="3" width="15.7109375" customWidth="1"/>
    <col min="4" max="4" width="41.710937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38"/>
      <c r="B3" s="208" t="s">
        <v>2394</v>
      </c>
      <c r="C3" s="188"/>
      <c r="D3" s="188"/>
      <c r="E3" s="188"/>
      <c r="F3" s="188"/>
      <c r="G3" s="70"/>
      <c r="H3" s="38"/>
      <c r="I3" s="92"/>
      <c r="J3" s="93"/>
      <c r="K3" s="93"/>
      <c r="L3" s="73"/>
      <c r="M3" s="228"/>
      <c r="N3" s="228"/>
      <c r="O3" s="117"/>
      <c r="P3" s="228"/>
      <c r="Q3" s="228"/>
    </row>
    <row r="4" spans="1:17" ht="15.75">
      <c r="A4" s="38"/>
      <c r="B4" s="65"/>
      <c r="C4" s="65"/>
      <c r="D4" s="65"/>
      <c r="E4" s="65"/>
      <c r="F4" s="65"/>
      <c r="G4" s="65"/>
      <c r="H4" s="38"/>
      <c r="I4" s="38"/>
      <c r="J4" s="38"/>
      <c r="K4" s="38"/>
      <c r="L4" s="38"/>
      <c r="M4" s="38"/>
      <c r="N4" s="38"/>
      <c r="O4" s="38"/>
      <c r="P4" s="38"/>
      <c r="Q4" s="38"/>
    </row>
    <row r="5" spans="1:17" ht="16.5">
      <c r="A5" s="38"/>
      <c r="B5" s="214" t="s">
        <v>2457</v>
      </c>
      <c r="C5" s="201"/>
      <c r="D5" s="215"/>
      <c r="E5" s="205" t="s">
        <v>2396</v>
      </c>
      <c r="F5" s="206"/>
      <c r="G5" s="207"/>
      <c r="H5" s="220" t="s">
        <v>2397</v>
      </c>
      <c r="I5" s="221"/>
      <c r="J5" s="221"/>
      <c r="K5" s="221"/>
      <c r="L5" s="221"/>
      <c r="M5" s="221"/>
      <c r="N5" s="221"/>
      <c r="O5" s="221"/>
      <c r="P5" s="221"/>
      <c r="Q5" s="222"/>
    </row>
    <row r="6" spans="1:17" ht="15.75">
      <c r="A6" s="38"/>
      <c r="B6" s="216"/>
      <c r="C6" s="216"/>
      <c r="D6" s="217"/>
      <c r="E6" s="209" t="s">
        <v>1538</v>
      </c>
      <c r="F6" s="210"/>
      <c r="G6" s="211"/>
      <c r="H6" s="226" t="s">
        <v>2398</v>
      </c>
      <c r="I6" s="227"/>
      <c r="J6" s="227"/>
      <c r="K6" s="225"/>
      <c r="L6" s="223" t="s">
        <v>2399</v>
      </c>
      <c r="M6" s="224"/>
      <c r="N6" s="224"/>
      <c r="O6" s="225"/>
      <c r="P6" s="212" t="s">
        <v>2400</v>
      </c>
      <c r="Q6" s="218" t="s">
        <v>2467</v>
      </c>
    </row>
    <row r="7" spans="1:17" ht="30" customHeight="1">
      <c r="A7" s="38"/>
      <c r="B7" s="61" t="s">
        <v>1503</v>
      </c>
      <c r="C7" s="68" t="s">
        <v>2395</v>
      </c>
      <c r="D7" s="61" t="s">
        <v>0</v>
      </c>
      <c r="E7" s="60" t="s">
        <v>2403</v>
      </c>
      <c r="F7" s="60" t="s">
        <v>2404</v>
      </c>
      <c r="G7" s="60" t="s">
        <v>1479</v>
      </c>
      <c r="H7" s="72" t="s">
        <v>1480</v>
      </c>
      <c r="I7" s="72" t="s">
        <v>1481</v>
      </c>
      <c r="J7" s="72" t="s">
        <v>1482</v>
      </c>
      <c r="K7" s="72" t="s">
        <v>2466</v>
      </c>
      <c r="L7" s="67" t="s">
        <v>1480</v>
      </c>
      <c r="M7" s="67" t="s">
        <v>1481</v>
      </c>
      <c r="N7" s="67" t="s">
        <v>1482</v>
      </c>
      <c r="O7" s="67" t="s">
        <v>2466</v>
      </c>
      <c r="P7" s="213"/>
      <c r="Q7" s="219"/>
    </row>
    <row r="8" spans="1:17" ht="60" customHeight="1">
      <c r="A8" s="38"/>
      <c r="B8" s="22" t="str">
        <f>IF('PLAN DE ACCIÓN'!E10=0,"",'PLAN DE ACCIÓN'!E10)</f>
        <v>los supervisores no son los idóneos para realizar la supervisión de los contratos y/o convenios interadministrativos.</v>
      </c>
      <c r="C8" s="22">
        <f>IF('PLAN DE ACCIÓN'!K10=0,"",'PLAN DE ACCIÓN'!K10)</f>
        <v>1</v>
      </c>
      <c r="D8" s="22" t="str">
        <f>IF(IF(+'PLAN DE ACCIÓN'!M10=0,'PLAN DE ACCIÓN'!L10,'PLAN DE ACCIÓN'!M10)=0,"",IF(+'PLAN DE ACCIÓN'!M10=0,'PLAN DE ACCIÓN'!L10,'PLAN DE ACCIÓN'!M10))</f>
        <v>Capacitación presencial</v>
      </c>
      <c r="E8" s="40" t="s">
        <v>2479</v>
      </c>
      <c r="F8" s="40" t="s">
        <v>2480</v>
      </c>
      <c r="G8" s="21" t="str">
        <f>+IF(AND(E8&lt;&gt;"",F8&lt;&gt;""),"( "&amp;E8&amp;" / "&amp;F8&amp;" ) * 100","(Numerador / Denominador )*100")</f>
        <v>( # de capacitaciones presenciales realizadas. / # de capacitaciones presenciales programadas. ) * 100</v>
      </c>
      <c r="H8" s="133"/>
      <c r="I8" s="133"/>
      <c r="J8" s="66" t="str">
        <f t="shared" ref="J8:J17" si="0">IFERROR(H8/I8,"")</f>
        <v/>
      </c>
      <c r="K8" s="143"/>
      <c r="L8" s="130"/>
      <c r="M8" s="130"/>
      <c r="N8" s="25" t="str">
        <f t="shared" ref="N8:N17" si="1">IFERROR(L8/M8,"")</f>
        <v/>
      </c>
      <c r="O8" s="141"/>
      <c r="P8" s="25" t="str">
        <f t="shared" ref="P8:P17" si="2">+IFERROR(AVERAGE(J8,N8),"")</f>
        <v/>
      </c>
      <c r="Q8" s="138"/>
    </row>
    <row r="9" spans="1:17" ht="60">
      <c r="A9" s="38"/>
      <c r="B9" s="22" t="str">
        <f>IF('PLAN DE ACCIÓN'!E11=0,"",'PLAN DE ACCIÓN'!E11)</f>
        <v/>
      </c>
      <c r="C9" s="22">
        <f>IF('PLAN DE ACCIÓN'!K11=0,"",'PLAN DE ACCIÓN'!K11)</f>
        <v>2</v>
      </c>
      <c r="D9" s="22" t="str">
        <f>IF(IF(+'PLAN DE ACCIÓN'!M11=0,'PLAN DE ACCIÓN'!L11,'PLAN DE ACCIÓN'!M11)=0,"",IF(+'PLAN DE ACCIÓN'!M11=0,'PLAN DE ACCIÓN'!L11,'PLAN DE ACCIÓN'!M11))</f>
        <v xml:space="preserve">Circular interna </v>
      </c>
      <c r="E9" s="40" t="s">
        <v>2483</v>
      </c>
      <c r="F9" s="40" t="s">
        <v>2481</v>
      </c>
      <c r="G9" s="21" t="str">
        <f t="shared" ref="G9:G17" si="3">+IF(AND(E9&lt;&gt;"",F9&lt;&gt;""),"( "&amp;E9&amp;" / "&amp;F9&amp;" ) * 100","(Numerador / Denominador )*100")</f>
        <v>( # de circulares internas  expedidas / # de circulares internas programadas ) * 100</v>
      </c>
      <c r="H9" s="133"/>
      <c r="I9" s="133"/>
      <c r="J9" s="66" t="str">
        <f t="shared" si="0"/>
        <v/>
      </c>
      <c r="K9" s="143"/>
      <c r="L9" s="130"/>
      <c r="M9" s="130"/>
      <c r="N9" s="25" t="str">
        <f t="shared" si="1"/>
        <v/>
      </c>
      <c r="O9" s="141"/>
      <c r="P9" s="25" t="str">
        <f t="shared" si="2"/>
        <v/>
      </c>
      <c r="Q9" s="138"/>
    </row>
    <row r="10" spans="1:17" ht="75">
      <c r="A10" s="38"/>
      <c r="B10" s="22" t="str">
        <f>IF('PLAN DE ACCIÓN'!E12=0,"",'PLAN DE ACCIÓN'!E12)</f>
        <v>la supervisión no atiende las circulares internas que emite el Grupo de Gestión Financiera y Contable para acreditar el desembolso.</v>
      </c>
      <c r="C10" s="22">
        <f>IF('PLAN DE ACCIÓN'!K12=0,"",'PLAN DE ACCIÓN'!K12)</f>
        <v>1</v>
      </c>
      <c r="D10" s="22" t="str">
        <f>IF(IF(+'PLAN DE ACCIÓN'!M12=0,'PLAN DE ACCIÓN'!L12,'PLAN DE ACCIÓN'!M12)=0,"",IF(+'PLAN DE ACCIÓN'!M12=0,'PLAN DE ACCIÓN'!L12,'PLAN DE ACCIÓN'!M12))</f>
        <v>Capacitación presencial</v>
      </c>
      <c r="E10" s="40" t="s">
        <v>2482</v>
      </c>
      <c r="F10" s="40" t="s">
        <v>2480</v>
      </c>
      <c r="G10" s="21" t="str">
        <f t="shared" si="3"/>
        <v>( # de capacitaciones presenciales realizadas / # de capacitaciones presenciales programadas. ) * 100</v>
      </c>
      <c r="H10" s="133"/>
      <c r="I10" s="133"/>
      <c r="J10" s="66" t="str">
        <f t="shared" si="0"/>
        <v/>
      </c>
      <c r="K10" s="143"/>
      <c r="L10" s="130"/>
      <c r="M10" s="130"/>
      <c r="N10" s="25" t="str">
        <f t="shared" si="1"/>
        <v/>
      </c>
      <c r="O10" s="141"/>
      <c r="P10" s="25" t="str">
        <f t="shared" si="2"/>
        <v/>
      </c>
      <c r="Q10" s="138"/>
    </row>
    <row r="11" spans="1:17" ht="60">
      <c r="A11" s="38"/>
      <c r="B11" s="22" t="str">
        <f>IF('PLAN DE ACCIÓN'!E13=0,"",'PLAN DE ACCIÓN'!E13)</f>
        <v/>
      </c>
      <c r="C11" s="22">
        <f>IF('PLAN DE ACCIÓN'!K13=0,"",'PLAN DE ACCIÓN'!K13)</f>
        <v>2</v>
      </c>
      <c r="D11" s="22" t="str">
        <f>IF(IF(+'PLAN DE ACCIÓN'!M13=0,'PLAN DE ACCIÓN'!L13,'PLAN DE ACCIÓN'!M13)=0,"",IF(+'PLAN DE ACCIÓN'!M13=0,'PLAN DE ACCIÓN'!L13,'PLAN DE ACCIÓN'!M13))</f>
        <v xml:space="preserve">Circular interna </v>
      </c>
      <c r="E11" s="40" t="s">
        <v>2483</v>
      </c>
      <c r="F11" s="40" t="s">
        <v>2481</v>
      </c>
      <c r="G11" s="21" t="str">
        <f t="shared" si="3"/>
        <v>( # de circulares internas  expedidas / # de circulares internas programadas ) * 100</v>
      </c>
      <c r="H11" s="133"/>
      <c r="I11" s="133"/>
      <c r="J11" s="66" t="str">
        <f t="shared" si="0"/>
        <v/>
      </c>
      <c r="K11" s="143"/>
      <c r="L11" s="130"/>
      <c r="M11" s="130"/>
      <c r="N11" s="25" t="str">
        <f t="shared" si="1"/>
        <v/>
      </c>
      <c r="O11" s="141"/>
      <c r="P11" s="25" t="str">
        <f t="shared" si="2"/>
        <v/>
      </c>
      <c r="Q11" s="138"/>
    </row>
    <row r="12" spans="1:17" ht="30">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33"/>
      <c r="I12" s="133"/>
      <c r="J12" s="66" t="str">
        <f t="shared" si="0"/>
        <v/>
      </c>
      <c r="K12" s="143"/>
      <c r="L12" s="130"/>
      <c r="M12" s="130"/>
      <c r="N12" s="25" t="str">
        <f t="shared" si="1"/>
        <v/>
      </c>
      <c r="O12" s="141"/>
      <c r="P12" s="25" t="str">
        <f t="shared" si="2"/>
        <v/>
      </c>
      <c r="Q12" s="138"/>
    </row>
    <row r="13" spans="1:17" ht="30">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33"/>
      <c r="I13" s="133"/>
      <c r="J13" s="66" t="str">
        <f t="shared" si="0"/>
        <v/>
      </c>
      <c r="K13" s="143"/>
      <c r="L13" s="130"/>
      <c r="M13" s="130"/>
      <c r="N13" s="25" t="str">
        <f t="shared" si="1"/>
        <v/>
      </c>
      <c r="O13" s="141"/>
      <c r="P13" s="25" t="str">
        <f t="shared" si="2"/>
        <v/>
      </c>
      <c r="Q13" s="138"/>
    </row>
    <row r="14" spans="1:17" ht="30">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33"/>
      <c r="I14" s="133"/>
      <c r="J14" s="66" t="str">
        <f t="shared" si="0"/>
        <v/>
      </c>
      <c r="K14" s="143"/>
      <c r="L14" s="130"/>
      <c r="M14" s="130"/>
      <c r="N14" s="25" t="str">
        <f t="shared" si="1"/>
        <v/>
      </c>
      <c r="O14" s="141"/>
      <c r="P14" s="25" t="str">
        <f t="shared" si="2"/>
        <v/>
      </c>
      <c r="Q14" s="138"/>
    </row>
    <row r="15" spans="1:17" ht="30">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33"/>
      <c r="I15" s="133"/>
      <c r="J15" s="66" t="str">
        <f t="shared" si="0"/>
        <v/>
      </c>
      <c r="K15" s="143"/>
      <c r="L15" s="130"/>
      <c r="M15" s="130"/>
      <c r="N15" s="25" t="str">
        <f t="shared" si="1"/>
        <v/>
      </c>
      <c r="O15" s="141"/>
      <c r="P15" s="25" t="str">
        <f t="shared" si="2"/>
        <v/>
      </c>
      <c r="Q15" s="138"/>
    </row>
    <row r="16" spans="1:17" ht="30">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33"/>
      <c r="I16" s="133"/>
      <c r="J16" s="66" t="str">
        <f t="shared" si="0"/>
        <v/>
      </c>
      <c r="K16" s="143"/>
      <c r="L16" s="130"/>
      <c r="M16" s="130"/>
      <c r="N16" s="25" t="str">
        <f t="shared" si="1"/>
        <v/>
      </c>
      <c r="O16" s="141"/>
      <c r="P16" s="25" t="str">
        <f t="shared" si="2"/>
        <v/>
      </c>
      <c r="Q16" s="138"/>
    </row>
    <row r="17" spans="1:17" ht="30">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33"/>
      <c r="I17" s="133"/>
      <c r="J17" s="66" t="str">
        <f t="shared" si="0"/>
        <v/>
      </c>
      <c r="K17" s="143"/>
      <c r="L17" s="130"/>
      <c r="M17" s="130"/>
      <c r="N17" s="25" t="str">
        <f t="shared" si="1"/>
        <v/>
      </c>
      <c r="O17" s="141"/>
      <c r="P17" s="25" t="str">
        <f t="shared" si="2"/>
        <v/>
      </c>
      <c r="Q17" s="138"/>
    </row>
    <row r="18" spans="1:17">
      <c r="Q18" s="64"/>
    </row>
    <row r="19" spans="1:17">
      <c r="Q19" s="64"/>
    </row>
    <row r="20" spans="1:17">
      <c r="Q20" s="64"/>
    </row>
    <row r="43" spans="10:16" hidden="1">
      <c r="J43" s="83" t="str">
        <f>IFERROR(AVERAGE(J8:J17),"")</f>
        <v/>
      </c>
      <c r="K43" s="83"/>
      <c r="N43" s="83" t="str">
        <f>IFERROR(AVERAGE(N8:N17),"")</f>
        <v/>
      </c>
      <c r="O43" s="83"/>
      <c r="P43" s="83" t="str">
        <f>IFERROR(AVERAGE(P8:P17),"")</f>
        <v/>
      </c>
    </row>
  </sheetData>
  <sheetProtection algorithmName="SHA-512" hashValue="yq2xwlmGJZ08lwQiGEHdgjg8sVWjIQmZT4g4apoHH3ctoooht8weZANkaIhWiP/lk9pLLzJhAVypmb7v4ADZqg==" saltValue="ZIMSXonSaaOv+b41mIs7p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17 J7:J17" xr:uid="{00000000-0002-0000-0C00-000000000000}"/>
    <dataValidation allowBlank="1" showInputMessage="1" showErrorMessage="1" prompt="Esta información se carga automáticamente del PLAN DE ACCIÓN " sqref="B8:D17" xr:uid="{00000000-0002-0000-0C00-000001000000}"/>
    <dataValidation allowBlank="1" showInputMessage="1" showErrorMessage="1" prompt="Describa el numerador" sqref="E7:E17" xr:uid="{00000000-0002-0000-0C00-000002000000}"/>
    <dataValidation allowBlank="1" showInputMessage="1" showErrorMessage="1" prompt="Describa el denominador" sqref="F7:F17" xr:uid="{00000000-0002-0000-0C00-000003000000}"/>
    <dataValidation allowBlank="1" showInputMessage="1" showErrorMessage="1" prompt="Se calcula automáticamente, promediando los resultados del año 1 y el año 2" sqref="P6:P17 Q6:Q7" xr:uid="{00000000-0002-0000-0C00-000004000000}"/>
    <dataValidation allowBlank="1" showInputMessage="1" showErrorMessage="1" prompt="Escriba el valor numérico del numerador" sqref="H7:H17 L7:L17" xr:uid="{00000000-0002-0000-0C00-000005000000}"/>
    <dataValidation allowBlank="1" showInputMessage="1" showErrorMessage="1" prompt="Escriba el valor numérico del denominador" sqref="I7:I17 M7:M17" xr:uid="{00000000-0002-0000-0C00-000006000000}"/>
    <dataValidation allowBlank="1" showInputMessage="1" showErrorMessage="1" prompt="La fórmula se llena automáticamente con la información ingresada en la descripción del numerador y el denominador. Se multiplica por 100 para obtener un porcentaje. " sqref="G7" xr:uid="{00000000-0002-0000-0C00-000007000000}"/>
    <dataValidation allowBlank="1" showInputMessage="1" showErrorMessage="1" prompt="Explique brevemente el valor del resultado" sqref="K7:K17 O7:O17" xr:uid="{00000000-0002-0000-0C00-000008000000}"/>
  </dataValidations>
  <hyperlinks>
    <hyperlink ref="E6:G6" location="'INDICADOR DE GESTIÓN'!A1" display="Ayuda" xr:uid="{00000000-0004-0000-0C00-000000000000}"/>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B3:Q46"/>
  <sheetViews>
    <sheetView showGridLines="0" showRowColHeaders="0" tabSelected="1" zoomScale="90" zoomScaleNormal="90" workbookViewId="0">
      <selection activeCell="E8" sqref="E8"/>
    </sheetView>
  </sheetViews>
  <sheetFormatPr baseColWidth="10" defaultRowHeight="15"/>
  <cols>
    <col min="1" max="1" width="5.7109375" customWidth="1"/>
    <col min="2" max="2" width="72.140625" customWidth="1"/>
    <col min="3" max="3" width="11.42578125" customWidth="1"/>
    <col min="4" max="4" width="52.2851562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c r="B3" s="208" t="s">
        <v>2401</v>
      </c>
      <c r="C3" s="208"/>
      <c r="D3" s="208"/>
      <c r="E3" s="38"/>
      <c r="F3" s="92"/>
      <c r="G3" s="93"/>
      <c r="H3" s="38"/>
      <c r="I3" s="38"/>
      <c r="J3" s="38"/>
      <c r="K3" s="38"/>
      <c r="L3" s="38"/>
      <c r="M3" s="38"/>
      <c r="N3" s="38"/>
      <c r="O3" s="38"/>
      <c r="P3" s="38"/>
    </row>
    <row r="4" spans="2:17" ht="19.5">
      <c r="B4" s="70"/>
      <c r="C4" s="70"/>
      <c r="D4" s="70"/>
      <c r="E4" s="38"/>
      <c r="F4" s="38"/>
      <c r="G4" s="38"/>
      <c r="H4" s="38"/>
      <c r="I4" s="38"/>
      <c r="J4" s="38"/>
      <c r="K4" s="38"/>
      <c r="L4" s="38"/>
      <c r="M4" s="38"/>
      <c r="N4" s="38"/>
      <c r="O4" s="38"/>
      <c r="P4" s="38"/>
    </row>
    <row r="5" spans="2:17" ht="18.75">
      <c r="B5" s="136" t="s">
        <v>2457</v>
      </c>
      <c r="C5" s="98"/>
      <c r="D5" s="98"/>
      <c r="E5" s="230" t="s">
        <v>2396</v>
      </c>
      <c r="F5" s="231"/>
      <c r="G5" s="232"/>
      <c r="H5" s="220" t="s">
        <v>2397</v>
      </c>
      <c r="I5" s="221"/>
      <c r="J5" s="221"/>
      <c r="K5" s="221"/>
      <c r="L5" s="221"/>
      <c r="M5" s="221"/>
      <c r="N5" s="221"/>
      <c r="O5" s="221"/>
      <c r="P5" s="221"/>
      <c r="Q5" s="222"/>
    </row>
    <row r="6" spans="2:17">
      <c r="B6" s="38"/>
      <c r="C6" s="38"/>
      <c r="D6" s="38"/>
      <c r="E6" s="233" t="s">
        <v>1538</v>
      </c>
      <c r="F6" s="234"/>
      <c r="G6" s="235"/>
      <c r="H6" s="226" t="s">
        <v>2398</v>
      </c>
      <c r="I6" s="227"/>
      <c r="J6" s="227"/>
      <c r="K6" s="225"/>
      <c r="L6" s="223" t="s">
        <v>2399</v>
      </c>
      <c r="M6" s="224"/>
      <c r="N6" s="224"/>
      <c r="O6" s="225"/>
      <c r="P6" s="236" t="s">
        <v>2400</v>
      </c>
      <c r="Q6" s="229" t="s">
        <v>2467</v>
      </c>
    </row>
    <row r="7" spans="2:17" ht="30">
      <c r="B7" s="61" t="s">
        <v>1524</v>
      </c>
      <c r="C7" s="61" t="s">
        <v>2402</v>
      </c>
      <c r="D7" s="61" t="s">
        <v>1492</v>
      </c>
      <c r="E7" s="60" t="s">
        <v>2403</v>
      </c>
      <c r="F7" s="60" t="s">
        <v>2404</v>
      </c>
      <c r="G7" s="61" t="s">
        <v>1479</v>
      </c>
      <c r="H7" s="72" t="s">
        <v>1480</v>
      </c>
      <c r="I7" s="72" t="s">
        <v>1481</v>
      </c>
      <c r="J7" s="72" t="s">
        <v>1482</v>
      </c>
      <c r="K7" s="72" t="s">
        <v>2466</v>
      </c>
      <c r="L7" s="67" t="s">
        <v>1480</v>
      </c>
      <c r="M7" s="67" t="s">
        <v>1481</v>
      </c>
      <c r="N7" s="67" t="s">
        <v>1482</v>
      </c>
      <c r="O7" s="67" t="s">
        <v>2466</v>
      </c>
      <c r="P7" s="213"/>
      <c r="Q7" s="219"/>
    </row>
    <row r="8" spans="2:17" ht="120">
      <c r="B8" s="22" t="str">
        <f>IF('PLAN DE ACCIÓN'!E10=0,"",'PLAN DE ACCIÓN'!E10)</f>
        <v>los supervisores no son los idóneos para realizar la supervisión de los contratos y/o convenios interadministrativos.</v>
      </c>
      <c r="C8" s="22">
        <f>IF('PLAN DE ACCIÓN'!F10=0,"",'PLAN DE ACCIÓN'!F10)</f>
        <v>1</v>
      </c>
      <c r="D8" s="22" t="str">
        <f>IF(IF(+'PLAN DE ACCIÓN'!H10=0,'PLAN DE ACCIÓN'!G10,'PLAN DE ACCIÓN'!H10)=0,"",IF(+'PLAN DE ACCIÓN'!H10=0,'PLAN DE ACCIÓN'!G10,'PLAN DE ACCIÓN'!H10))</f>
        <v>Dar Instrucciones</v>
      </c>
      <c r="E8" s="40" t="s">
        <v>2477</v>
      </c>
      <c r="F8" s="40" t="s">
        <v>2478</v>
      </c>
      <c r="G8" s="21" t="str">
        <f>+IF(AND(E8&lt;&gt;"",F8&lt;&gt;""),"( "&amp;E8&amp;" / "&amp;F8&amp;" ) * 100","(Numerador / Denominador )*100")</f>
        <v>( número de liquidaciones de contratos y convenios efectuados de acuerdo al conducto regular  / número total de liquidaciones de contratos en vigencia 2020 ) * 100</v>
      </c>
      <c r="H8" s="133"/>
      <c r="I8" s="133"/>
      <c r="J8" s="25" t="str">
        <f>IFERROR(H8/I8,"")</f>
        <v/>
      </c>
      <c r="K8" s="143"/>
      <c r="L8" s="130"/>
      <c r="M8" s="130"/>
      <c r="N8" s="132" t="str">
        <f>IFERROR(L8/M8,"")</f>
        <v/>
      </c>
      <c r="O8" s="144"/>
      <c r="P8" s="132" t="str">
        <f>+IFERROR(AVERAGE(N8,J8),"")</f>
        <v/>
      </c>
      <c r="Q8" s="138"/>
    </row>
    <row r="9" spans="2:17" ht="30">
      <c r="B9" s="22" t="str">
        <f>IF('PLAN DE ACCIÓN'!E11=0,"",'PLAN DE ACCIÓN'!E11)</f>
        <v/>
      </c>
      <c r="C9" s="22" t="str">
        <f>IF('PLAN DE ACCIÓN'!F11=0,"",'PLAN DE ACCIÓN'!F11)</f>
        <v/>
      </c>
      <c r="D9" s="22" t="str">
        <f>IF(IF(+'PLAN DE ACCIÓN'!H11=0,'PLAN DE ACCIÓN'!G11,'PLAN DE ACCIÓN'!H11)=0,"",IF(+'PLAN DE ACCIÓN'!H11=0,'PLAN DE ACCIÓN'!G11,'PLAN DE ACCIÓN'!H11))</f>
        <v/>
      </c>
      <c r="E9" s="40"/>
      <c r="F9" s="40"/>
      <c r="G9" s="21" t="str">
        <f t="shared" ref="G9:G17" si="0">+IF(AND(E9&lt;&gt;"",F9&lt;&gt;""),"( "&amp;E9&amp;" / "&amp;F9&amp;" ) * 100","(Numerador / Denominador )*100")</f>
        <v>(Numerador / Denominador )*100</v>
      </c>
      <c r="H9" s="133"/>
      <c r="I9" s="133"/>
      <c r="J9" s="25" t="str">
        <f t="shared" ref="J9:J17" si="1">IFERROR(H9/I9,"")</f>
        <v/>
      </c>
      <c r="K9" s="143"/>
      <c r="L9" s="130"/>
      <c r="M9" s="130"/>
      <c r="N9" s="132" t="str">
        <f t="shared" ref="N9:N17" si="2">IFERROR(L9/M9,"")</f>
        <v/>
      </c>
      <c r="O9" s="144"/>
      <c r="P9" s="132" t="str">
        <f t="shared" ref="P9:P17" si="3">+IFERROR(AVERAGE(N9,J9),"")</f>
        <v/>
      </c>
      <c r="Q9" s="138"/>
    </row>
    <row r="10" spans="2:17" ht="120">
      <c r="B10" s="22" t="str">
        <f>IF('PLAN DE ACCIÓN'!E12=0,"",'PLAN DE ACCIÓN'!E12)</f>
        <v>la supervisión no atiende las circulares internas que emite el Grupo de Gestión Financiera y Contable para acreditar el desembolso.</v>
      </c>
      <c r="C10" s="22">
        <f>IF('PLAN DE ACCIÓN'!F12=0,"",'PLAN DE ACCIÓN'!F12)</f>
        <v>1</v>
      </c>
      <c r="D10" s="22" t="str">
        <f>IF(IF(+'PLAN DE ACCIÓN'!H12=0,'PLAN DE ACCIÓN'!G12,'PLAN DE ACCIÓN'!H12)=0,"",IF(+'PLAN DE ACCIÓN'!H12=0,'PLAN DE ACCIÓN'!G12,'PLAN DE ACCIÓN'!H12))</f>
        <v>Dar Instrucciones</v>
      </c>
      <c r="E10" s="40" t="s">
        <v>2477</v>
      </c>
      <c r="F10" s="40" t="s">
        <v>2478</v>
      </c>
      <c r="G10" s="21" t="str">
        <f t="shared" si="0"/>
        <v>( número de liquidaciones de contratos y convenios efectuados de acuerdo al conducto regular  / número total de liquidaciones de contratos en vigencia 2020 ) * 100</v>
      </c>
      <c r="H10" s="133"/>
      <c r="I10" s="133"/>
      <c r="J10" s="25" t="str">
        <f t="shared" si="1"/>
        <v/>
      </c>
      <c r="K10" s="143"/>
      <c r="L10" s="130"/>
      <c r="M10" s="130"/>
      <c r="N10" s="132" t="str">
        <f t="shared" si="2"/>
        <v/>
      </c>
      <c r="O10" s="144"/>
      <c r="P10" s="132" t="str">
        <f t="shared" si="3"/>
        <v/>
      </c>
      <c r="Q10" s="138"/>
    </row>
    <row r="11" spans="2:17" ht="30">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33"/>
      <c r="I11" s="133"/>
      <c r="J11" s="25" t="str">
        <f t="shared" si="1"/>
        <v/>
      </c>
      <c r="K11" s="143"/>
      <c r="L11" s="130"/>
      <c r="M11" s="130"/>
      <c r="N11" s="132" t="str">
        <f t="shared" si="2"/>
        <v/>
      </c>
      <c r="O11" s="144"/>
      <c r="P11" s="132" t="str">
        <f t="shared" si="3"/>
        <v/>
      </c>
      <c r="Q11" s="138"/>
    </row>
    <row r="12" spans="2:17" ht="30">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33"/>
      <c r="I12" s="133"/>
      <c r="J12" s="25" t="str">
        <f t="shared" si="1"/>
        <v/>
      </c>
      <c r="K12" s="143"/>
      <c r="L12" s="130"/>
      <c r="M12" s="130"/>
      <c r="N12" s="132" t="str">
        <f t="shared" si="2"/>
        <v/>
      </c>
      <c r="O12" s="144"/>
      <c r="P12" s="132" t="str">
        <f t="shared" si="3"/>
        <v/>
      </c>
      <c r="Q12" s="138"/>
    </row>
    <row r="13" spans="2:17" ht="30">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33"/>
      <c r="I13" s="133"/>
      <c r="J13" s="25" t="str">
        <f t="shared" si="1"/>
        <v/>
      </c>
      <c r="K13" s="143"/>
      <c r="L13" s="130"/>
      <c r="M13" s="130"/>
      <c r="N13" s="132" t="str">
        <f t="shared" si="2"/>
        <v/>
      </c>
      <c r="O13" s="144"/>
      <c r="P13" s="132" t="str">
        <f t="shared" si="3"/>
        <v/>
      </c>
      <c r="Q13" s="138"/>
    </row>
    <row r="14" spans="2:17" ht="30">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33"/>
      <c r="I14" s="133"/>
      <c r="J14" s="25" t="str">
        <f t="shared" si="1"/>
        <v/>
      </c>
      <c r="K14" s="143"/>
      <c r="L14" s="130"/>
      <c r="M14" s="130"/>
      <c r="N14" s="132" t="str">
        <f t="shared" si="2"/>
        <v/>
      </c>
      <c r="O14" s="144"/>
      <c r="P14" s="132" t="str">
        <f t="shared" si="3"/>
        <v/>
      </c>
      <c r="Q14" s="138"/>
    </row>
    <row r="15" spans="2:17" ht="30">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33"/>
      <c r="I15" s="133"/>
      <c r="J15" s="25" t="str">
        <f t="shared" si="1"/>
        <v/>
      </c>
      <c r="K15" s="143"/>
      <c r="L15" s="130"/>
      <c r="M15" s="130"/>
      <c r="N15" s="132" t="str">
        <f t="shared" si="2"/>
        <v/>
      </c>
      <c r="O15" s="144"/>
      <c r="P15" s="132" t="str">
        <f t="shared" si="3"/>
        <v/>
      </c>
      <c r="Q15" s="138"/>
    </row>
    <row r="16" spans="2:17" ht="30">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33"/>
      <c r="I16" s="133"/>
      <c r="J16" s="25" t="str">
        <f t="shared" si="1"/>
        <v/>
      </c>
      <c r="K16" s="143"/>
      <c r="L16" s="130"/>
      <c r="M16" s="130"/>
      <c r="N16" s="132" t="str">
        <f t="shared" si="2"/>
        <v/>
      </c>
      <c r="O16" s="144"/>
      <c r="P16" s="132" t="str">
        <f t="shared" si="3"/>
        <v/>
      </c>
      <c r="Q16" s="138"/>
    </row>
    <row r="17" spans="2:17" ht="30">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33"/>
      <c r="I17" s="133"/>
      <c r="J17" s="25" t="str">
        <f t="shared" si="1"/>
        <v/>
      </c>
      <c r="K17" s="143"/>
      <c r="L17" s="130"/>
      <c r="M17" s="130"/>
      <c r="N17" s="132" t="str">
        <f t="shared" si="2"/>
        <v/>
      </c>
      <c r="O17" s="144"/>
      <c r="P17" s="132" t="str">
        <f t="shared" si="3"/>
        <v/>
      </c>
      <c r="Q17" s="138"/>
    </row>
    <row r="46" spans="10:16" hidden="1">
      <c r="J46" s="83" t="str">
        <f>+IFERROR(AVERAGE(J8:J17),"")</f>
        <v/>
      </c>
      <c r="K46" s="83"/>
      <c r="L46" s="83"/>
      <c r="M46" s="83"/>
      <c r="N46" s="83" t="str">
        <f>+IFERROR(AVERAGE(N8:N17),"")</f>
        <v/>
      </c>
      <c r="O46" s="83"/>
      <c r="P46" s="83" t="str">
        <f>+IFERROR(AVERAGE(P8:P17),"")</f>
        <v/>
      </c>
    </row>
  </sheetData>
  <sheetProtection algorithmName="SHA-512" hashValue="fm2rKlrAsiXddSPXFF9SL+kB245OcpIlzrWE/slcKeyED3z+F21yy3JTNdCQFTebAGkjUd89yyCn5PAYjUKFmw==" saltValue="xBJCpz5Fziwb8uWVVTCeCQ==" spinCount="100000" sheet="1" scenarios="1" formatCells="0"/>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count="10">
    <dataValidation allowBlank="1" showInputMessage="1" showErrorMessage="1" prompt="Se calcula automáticamente, promediando los resultados del año 1 y el año 2" sqref="P6:P17 Q6:Q7" xr:uid="{00000000-0002-0000-0D00-000000000000}"/>
    <dataValidation allowBlank="1" showInputMessage="1" showErrorMessage="1" prompt="Se calcula automáticamente el porcentaje de avance, una vez se ingresen los valores del numerado y denominador" sqref="J7:J17 N7:N17 O7" xr:uid="{00000000-0002-0000-0D00-000001000000}"/>
    <dataValidation allowBlank="1" showInputMessage="1" showErrorMessage="1" prompt="Escriba el valor numérico del denominador" sqref="I7:I17 M7:M17" xr:uid="{00000000-0002-0000-0D00-000002000000}"/>
    <dataValidation allowBlank="1" showInputMessage="1" showErrorMessage="1" prompt="Escriba el valor numérico del numerador" sqref="H7:H17 L7:L17" xr:uid="{00000000-0002-0000-0D00-000003000000}"/>
    <dataValidation allowBlank="1" showInputMessage="1" showErrorMessage="1" prompt="La formula se llena automáticamente con la información ingresada en la descripción del numerador y el denominador.  Se multiplica por 100 para obtener un porcentaje." sqref="G7" xr:uid="{00000000-0002-0000-0D00-000004000000}"/>
    <dataValidation allowBlank="1" showInputMessage="1" showErrorMessage="1" prompt="Describa el numerador" sqref="E7:E17" xr:uid="{00000000-0002-0000-0D00-000005000000}"/>
    <dataValidation allowBlank="1" showInputMessage="1" showErrorMessage="1" prompt="Describa el denominador" sqref="F7:F17" xr:uid="{00000000-0002-0000-0D00-000006000000}"/>
    <dataValidation allowBlank="1" showInputMessage="1" showErrorMessage="1" prompt="Esta información se carga automáticamente del PLAN DE ACCIÓN " sqref="B8:D17" xr:uid="{00000000-0002-0000-0D00-000007000000}"/>
    <dataValidation allowBlank="1" showInputMessage="1" showErrorMessage="1" prompt="Brevemente, expliqué el valor del resultado." sqref="K7:K17" xr:uid="{00000000-0002-0000-0D00-000008000000}"/>
    <dataValidation allowBlank="1" showInputMessage="1" showErrorMessage="1" prompt="Brevemente, explique el valor del resultado" sqref="O8:O17" xr:uid="{00000000-0002-0000-0D00-000009000000}"/>
  </dataValidations>
  <hyperlinks>
    <hyperlink ref="E6:G6" location="'INDICADOR DE RESULTADO'!A1" display="Ayuda" xr:uid="{00000000-0004-0000-0D00-000000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B3:M49"/>
  <sheetViews>
    <sheetView showGridLines="0" showRowColHeaders="0" topLeftCell="A16" zoomScale="90" zoomScaleNormal="90" workbookViewId="0">
      <selection activeCell="C8" sqref="C8"/>
    </sheetView>
  </sheetViews>
  <sheetFormatPr baseColWidth="10"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19.5">
      <c r="B3" s="208" t="s">
        <v>2413</v>
      </c>
      <c r="C3" s="208"/>
      <c r="D3" s="176"/>
      <c r="E3" s="92"/>
      <c r="F3" s="93"/>
      <c r="G3" s="93"/>
      <c r="H3" s="38"/>
      <c r="I3" s="38"/>
      <c r="J3" s="38"/>
      <c r="K3" s="38"/>
      <c r="L3" s="38"/>
    </row>
    <row r="4" spans="2:13" ht="15.75">
      <c r="B4" s="65"/>
      <c r="C4" s="65"/>
      <c r="D4" s="38"/>
      <c r="E4" s="81"/>
      <c r="F4" s="82"/>
      <c r="G4" s="82"/>
      <c r="H4" s="38"/>
      <c r="I4" s="38"/>
      <c r="J4" s="38"/>
      <c r="K4" s="38"/>
      <c r="L4" s="38"/>
    </row>
    <row r="5" spans="2:13" ht="16.5">
      <c r="B5" s="136" t="s">
        <v>2457</v>
      </c>
      <c r="C5" s="91"/>
      <c r="D5" s="220" t="s">
        <v>2397</v>
      </c>
      <c r="E5" s="221"/>
      <c r="F5" s="221"/>
      <c r="G5" s="221"/>
      <c r="H5" s="221"/>
      <c r="I5" s="221"/>
      <c r="J5" s="221"/>
      <c r="K5" s="221"/>
      <c r="L5" s="221"/>
      <c r="M5" s="222"/>
    </row>
    <row r="6" spans="2:13" ht="15.75">
      <c r="B6" s="38"/>
      <c r="C6" s="137" t="s">
        <v>1538</v>
      </c>
      <c r="D6" s="240" t="s">
        <v>2398</v>
      </c>
      <c r="E6" s="241"/>
      <c r="F6" s="241"/>
      <c r="G6" s="239"/>
      <c r="H6" s="237" t="s">
        <v>2399</v>
      </c>
      <c r="I6" s="238"/>
      <c r="J6" s="238"/>
      <c r="K6" s="239"/>
      <c r="L6" s="212" t="s">
        <v>2410</v>
      </c>
      <c r="M6" s="218" t="s">
        <v>2467</v>
      </c>
    </row>
    <row r="7" spans="2:13" ht="30">
      <c r="B7" s="61" t="s">
        <v>1523</v>
      </c>
      <c r="C7" s="61" t="s">
        <v>1479</v>
      </c>
      <c r="D7" s="72" t="s">
        <v>2408</v>
      </c>
      <c r="E7" s="72" t="s">
        <v>2407</v>
      </c>
      <c r="F7" s="72" t="s">
        <v>1482</v>
      </c>
      <c r="G7" s="72" t="s">
        <v>2466</v>
      </c>
      <c r="H7" s="67" t="s">
        <v>2409</v>
      </c>
      <c r="I7" s="67" t="s">
        <v>2408</v>
      </c>
      <c r="J7" s="67" t="s">
        <v>1482</v>
      </c>
      <c r="K7" s="67" t="s">
        <v>2466</v>
      </c>
      <c r="L7" s="213"/>
      <c r="M7" s="219"/>
    </row>
    <row r="8" spans="2:13" ht="50.1" customHeight="1">
      <c r="B8" s="71" t="str">
        <f>+IF('PLAN DE ACCIÓN'!C10=0,"",'PLAN DE ACCIÓN'!C10)</f>
        <v>INCUMPLIMIENTO DEL DEBER DE LIQUIDAR EL CONTRATO</v>
      </c>
      <c r="C8" s="21" t="s">
        <v>2406</v>
      </c>
      <c r="D8" s="133"/>
      <c r="E8" s="133"/>
      <c r="F8" s="131" t="str">
        <f t="shared" ref="F8:F17" si="0">+IFERROR((D8-E8)/E8,"")</f>
        <v/>
      </c>
      <c r="G8" s="139"/>
      <c r="H8" s="130"/>
      <c r="I8" s="69" t="str">
        <f>+IF(D8="","",D8)</f>
        <v/>
      </c>
      <c r="J8" s="131" t="str">
        <f>IF(H8="","",IFERROR((H8-I8)/I8,""))</f>
        <v/>
      </c>
      <c r="K8" s="141"/>
      <c r="L8" s="131" t="str">
        <f>IF(H8="",F8,IFERROR(AVERAGE(J8,F8),""))</f>
        <v/>
      </c>
      <c r="M8" s="142"/>
    </row>
    <row r="9" spans="2:13" ht="50.1" customHeight="1">
      <c r="B9" s="71" t="str">
        <f>+IF('PLAN DE ACCIÓN'!C11=0,"",'PLAN DE ACCIÓN'!C11)</f>
        <v/>
      </c>
      <c r="C9" s="21" t="s">
        <v>2406</v>
      </c>
      <c r="D9" s="133"/>
      <c r="E9" s="133"/>
      <c r="F9" s="131" t="str">
        <f t="shared" si="0"/>
        <v/>
      </c>
      <c r="G9" s="140"/>
      <c r="H9" s="130"/>
      <c r="I9" s="69" t="str">
        <f t="shared" ref="I9:I17" si="1">+IF(D9="","",D9)</f>
        <v/>
      </c>
      <c r="J9" s="131" t="str">
        <f t="shared" ref="J9:J17" si="2">+IFERROR((H9-I9)/I9,"")</f>
        <v/>
      </c>
      <c r="K9" s="141"/>
      <c r="L9" s="131" t="str">
        <f t="shared" ref="L9:L17" si="3">+IFERROR(AVERAGE(J9,F9),"")</f>
        <v/>
      </c>
      <c r="M9" s="142"/>
    </row>
    <row r="10" spans="2:13" ht="50.1" customHeight="1">
      <c r="B10" s="71" t="str">
        <f>+IF('PLAN DE ACCIÓN'!C12=0,"",'PLAN DE ACCIÓN'!C12)</f>
        <v/>
      </c>
      <c r="C10" s="21" t="s">
        <v>2406</v>
      </c>
      <c r="D10" s="133"/>
      <c r="E10" s="133"/>
      <c r="F10" s="131" t="str">
        <f t="shared" si="0"/>
        <v/>
      </c>
      <c r="G10" s="140"/>
      <c r="H10" s="130"/>
      <c r="I10" s="69" t="str">
        <f t="shared" si="1"/>
        <v/>
      </c>
      <c r="J10" s="131" t="str">
        <f t="shared" si="2"/>
        <v/>
      </c>
      <c r="K10" s="141"/>
      <c r="L10" s="131" t="str">
        <f t="shared" si="3"/>
        <v/>
      </c>
      <c r="M10" s="142"/>
    </row>
    <row r="11" spans="2:13" ht="50.1" customHeight="1">
      <c r="B11" s="71" t="str">
        <f>+IF('PLAN DE ACCIÓN'!C13=0,"",'PLAN DE ACCIÓN'!C13)</f>
        <v/>
      </c>
      <c r="C11" s="21" t="s">
        <v>2406</v>
      </c>
      <c r="D11" s="133"/>
      <c r="E11" s="133"/>
      <c r="F11" s="131" t="str">
        <f t="shared" si="0"/>
        <v/>
      </c>
      <c r="G11" s="140"/>
      <c r="H11" s="130"/>
      <c r="I11" s="69" t="str">
        <f t="shared" si="1"/>
        <v/>
      </c>
      <c r="J11" s="131" t="str">
        <f t="shared" si="2"/>
        <v/>
      </c>
      <c r="K11" s="141"/>
      <c r="L11" s="131" t="str">
        <f t="shared" si="3"/>
        <v/>
      </c>
      <c r="M11" s="142"/>
    </row>
    <row r="12" spans="2:13" ht="50.1" customHeight="1">
      <c r="B12" s="71" t="str">
        <f>+IF('PLAN DE ACCIÓN'!C14=0,"",'PLAN DE ACCIÓN'!C14)</f>
        <v/>
      </c>
      <c r="C12" s="21" t="s">
        <v>2406</v>
      </c>
      <c r="D12" s="133"/>
      <c r="E12" s="133"/>
      <c r="F12" s="131" t="str">
        <f t="shared" si="0"/>
        <v/>
      </c>
      <c r="G12" s="140"/>
      <c r="H12" s="130"/>
      <c r="I12" s="69" t="str">
        <f t="shared" si="1"/>
        <v/>
      </c>
      <c r="J12" s="131" t="str">
        <f t="shared" si="2"/>
        <v/>
      </c>
      <c r="K12" s="141"/>
      <c r="L12" s="131" t="str">
        <f t="shared" si="3"/>
        <v/>
      </c>
      <c r="M12" s="142"/>
    </row>
    <row r="13" spans="2:13" ht="50.1" customHeight="1">
      <c r="B13" s="71" t="str">
        <f>+IF('PLAN DE ACCIÓN'!C15=0,"",'PLAN DE ACCIÓN'!C15)</f>
        <v/>
      </c>
      <c r="C13" s="21" t="s">
        <v>2406</v>
      </c>
      <c r="D13" s="133"/>
      <c r="E13" s="133"/>
      <c r="F13" s="131" t="str">
        <f t="shared" si="0"/>
        <v/>
      </c>
      <c r="G13" s="140"/>
      <c r="H13" s="130"/>
      <c r="I13" s="69" t="str">
        <f t="shared" si="1"/>
        <v/>
      </c>
      <c r="J13" s="131" t="str">
        <f t="shared" si="2"/>
        <v/>
      </c>
      <c r="K13" s="141"/>
      <c r="L13" s="131" t="str">
        <f t="shared" si="3"/>
        <v/>
      </c>
      <c r="M13" s="142"/>
    </row>
    <row r="14" spans="2:13" ht="50.1" customHeight="1">
      <c r="B14" s="71" t="str">
        <f>+IF('PLAN DE ACCIÓN'!C16=0,"",'PLAN DE ACCIÓN'!C16)</f>
        <v/>
      </c>
      <c r="C14" s="21" t="s">
        <v>2406</v>
      </c>
      <c r="D14" s="133"/>
      <c r="E14" s="133"/>
      <c r="F14" s="131" t="str">
        <f t="shared" si="0"/>
        <v/>
      </c>
      <c r="G14" s="140"/>
      <c r="H14" s="130"/>
      <c r="I14" s="69" t="str">
        <f t="shared" si="1"/>
        <v/>
      </c>
      <c r="J14" s="131" t="str">
        <f t="shared" si="2"/>
        <v/>
      </c>
      <c r="K14" s="141"/>
      <c r="L14" s="131" t="str">
        <f t="shared" si="3"/>
        <v/>
      </c>
      <c r="M14" s="142"/>
    </row>
    <row r="15" spans="2:13" ht="50.1" customHeight="1">
      <c r="B15" s="71" t="str">
        <f>+IF('PLAN DE ACCIÓN'!C17=0,"",'PLAN DE ACCIÓN'!C17)</f>
        <v/>
      </c>
      <c r="C15" s="21" t="s">
        <v>2406</v>
      </c>
      <c r="D15" s="133"/>
      <c r="E15" s="133"/>
      <c r="F15" s="131" t="str">
        <f t="shared" si="0"/>
        <v/>
      </c>
      <c r="G15" s="140"/>
      <c r="H15" s="130"/>
      <c r="I15" s="69" t="str">
        <f t="shared" si="1"/>
        <v/>
      </c>
      <c r="J15" s="131" t="str">
        <f t="shared" si="2"/>
        <v/>
      </c>
      <c r="K15" s="141"/>
      <c r="L15" s="131" t="str">
        <f t="shared" si="3"/>
        <v/>
      </c>
      <c r="M15" s="142"/>
    </row>
    <row r="16" spans="2:13" ht="50.1" customHeight="1">
      <c r="B16" s="71" t="str">
        <f>+IF('PLAN DE ACCIÓN'!C18=0,"",'PLAN DE ACCIÓN'!C18)</f>
        <v/>
      </c>
      <c r="C16" s="21" t="s">
        <v>2406</v>
      </c>
      <c r="D16" s="133"/>
      <c r="E16" s="133"/>
      <c r="F16" s="131" t="str">
        <f t="shared" si="0"/>
        <v/>
      </c>
      <c r="G16" s="140"/>
      <c r="H16" s="130"/>
      <c r="I16" s="69" t="str">
        <f t="shared" si="1"/>
        <v/>
      </c>
      <c r="J16" s="131" t="str">
        <f t="shared" si="2"/>
        <v/>
      </c>
      <c r="K16" s="141"/>
      <c r="L16" s="131" t="str">
        <f t="shared" si="3"/>
        <v/>
      </c>
      <c r="M16" s="142"/>
    </row>
    <row r="17" spans="2:13" ht="50.1" customHeight="1">
      <c r="B17" s="71" t="str">
        <f>+IF('PLAN DE ACCIÓN'!C19=0,"",'PLAN DE ACCIÓN'!C19)</f>
        <v/>
      </c>
      <c r="C17" s="21" t="s">
        <v>2406</v>
      </c>
      <c r="D17" s="133"/>
      <c r="E17" s="133"/>
      <c r="F17" s="131" t="str">
        <f t="shared" si="0"/>
        <v/>
      </c>
      <c r="G17" s="140"/>
      <c r="H17" s="130"/>
      <c r="I17" s="69" t="str">
        <f t="shared" si="1"/>
        <v/>
      </c>
      <c r="J17" s="131" t="str">
        <f t="shared" si="2"/>
        <v/>
      </c>
      <c r="K17" s="141"/>
      <c r="L17" s="131" t="str">
        <f t="shared" si="3"/>
        <v/>
      </c>
      <c r="M17" s="142"/>
    </row>
    <row r="18" spans="2:13">
      <c r="B18" s="38"/>
      <c r="C18" s="38"/>
      <c r="D18" s="38"/>
      <c r="E18" s="38"/>
      <c r="F18" s="38"/>
      <c r="G18" s="38"/>
      <c r="H18" s="38"/>
      <c r="I18" s="38"/>
      <c r="J18" s="38"/>
      <c r="K18" s="38"/>
      <c r="L18" s="38"/>
    </row>
    <row r="19" spans="2:13">
      <c r="B19" s="38"/>
      <c r="C19" s="38"/>
      <c r="D19" s="38"/>
      <c r="E19" s="38"/>
      <c r="F19" s="38"/>
      <c r="G19" s="38"/>
      <c r="H19" s="38"/>
      <c r="I19" s="38"/>
      <c r="J19" s="38"/>
      <c r="K19" s="38"/>
      <c r="L19" s="38"/>
    </row>
    <row r="20" spans="2:13">
      <c r="B20" s="38"/>
      <c r="C20" s="38"/>
      <c r="D20" s="38"/>
      <c r="E20" s="38"/>
      <c r="F20" s="38"/>
      <c r="G20" s="38"/>
      <c r="H20" s="38"/>
      <c r="I20" s="38"/>
      <c r="J20" s="38"/>
      <c r="K20" s="38"/>
      <c r="L20" s="38"/>
    </row>
    <row r="21" spans="2:13">
      <c r="B21" s="38"/>
      <c r="C21" s="38"/>
      <c r="D21" s="38"/>
      <c r="E21" s="38"/>
      <c r="F21" s="38"/>
      <c r="G21" s="38"/>
      <c r="H21" s="38"/>
      <c r="I21" s="38"/>
      <c r="J21" s="38"/>
      <c r="K21" s="38"/>
      <c r="L21" s="38"/>
    </row>
    <row r="22" spans="2:13">
      <c r="B22" s="38"/>
      <c r="C22" s="38"/>
      <c r="D22" s="38"/>
      <c r="E22" s="38"/>
      <c r="F22" s="38"/>
      <c r="G22" s="38"/>
      <c r="H22" s="38"/>
      <c r="I22" s="38"/>
      <c r="J22" s="38"/>
      <c r="K22" s="38"/>
      <c r="L22" s="38"/>
    </row>
    <row r="23" spans="2:13">
      <c r="B23" s="38"/>
      <c r="C23" s="38"/>
      <c r="D23" s="38"/>
      <c r="E23" s="38"/>
      <c r="F23" s="38"/>
      <c r="G23" s="38"/>
      <c r="H23" s="38"/>
      <c r="I23" s="38"/>
      <c r="J23" s="38"/>
      <c r="K23" s="38"/>
      <c r="L23" s="38"/>
    </row>
    <row r="24" spans="2:13">
      <c r="B24" s="38"/>
      <c r="C24" s="38"/>
      <c r="D24" s="38"/>
      <c r="E24" s="38"/>
      <c r="F24" s="38"/>
      <c r="G24" s="38"/>
      <c r="H24" s="38"/>
      <c r="I24" s="38"/>
      <c r="J24" s="38"/>
      <c r="K24" s="38"/>
      <c r="L24" s="38"/>
    </row>
    <row r="25" spans="2:13">
      <c r="B25" s="38"/>
      <c r="C25" s="38"/>
      <c r="D25" s="38"/>
      <c r="E25" s="38"/>
      <c r="F25" s="38"/>
      <c r="G25" s="38"/>
      <c r="H25" s="38"/>
      <c r="I25" s="38"/>
      <c r="J25" s="38"/>
      <c r="K25" s="38"/>
      <c r="L25" s="38"/>
    </row>
    <row r="26" spans="2:13">
      <c r="B26" s="38"/>
      <c r="C26" s="38"/>
      <c r="D26" s="38"/>
      <c r="E26" s="38"/>
      <c r="F26" s="38"/>
      <c r="G26" s="38"/>
      <c r="H26" s="38"/>
      <c r="I26" s="38"/>
      <c r="J26" s="38"/>
      <c r="K26" s="38"/>
      <c r="L26" s="38"/>
    </row>
    <row r="27" spans="2:13">
      <c r="B27" s="38"/>
      <c r="C27" s="38"/>
      <c r="D27" s="38"/>
      <c r="E27" s="38"/>
      <c r="F27" s="38"/>
      <c r="G27" s="38"/>
      <c r="H27" s="38"/>
      <c r="I27" s="38"/>
      <c r="J27" s="38"/>
      <c r="K27" s="38"/>
      <c r="L27" s="38"/>
    </row>
    <row r="28" spans="2:13">
      <c r="B28" s="38"/>
      <c r="C28" s="38"/>
      <c r="D28" s="38"/>
      <c r="E28" s="38"/>
      <c r="F28" s="38"/>
      <c r="G28" s="38"/>
      <c r="H28" s="38"/>
      <c r="I28" s="38"/>
      <c r="J28" s="38"/>
      <c r="K28" s="38"/>
      <c r="L28" s="38"/>
    </row>
    <row r="29" spans="2:13">
      <c r="B29" s="38"/>
      <c r="C29" s="38"/>
      <c r="D29" s="38"/>
      <c r="E29" s="38"/>
      <c r="F29" s="38"/>
      <c r="G29" s="38"/>
      <c r="H29" s="38"/>
      <c r="I29" s="38"/>
      <c r="J29" s="38"/>
      <c r="K29" s="38"/>
      <c r="L29" s="38"/>
    </row>
    <row r="30" spans="2:13">
      <c r="B30" s="38"/>
      <c r="C30" s="38"/>
      <c r="D30" s="38"/>
      <c r="E30" s="38"/>
      <c r="F30" s="38"/>
      <c r="G30" s="38"/>
      <c r="H30" s="38"/>
      <c r="I30" s="38"/>
      <c r="J30" s="38"/>
      <c r="K30" s="38"/>
      <c r="L30" s="38"/>
    </row>
    <row r="31" spans="2:13">
      <c r="B31" s="38"/>
      <c r="C31" s="38"/>
      <c r="D31" s="38"/>
      <c r="E31" s="38"/>
      <c r="F31" s="38"/>
      <c r="G31" s="38"/>
      <c r="H31" s="38"/>
      <c r="I31" s="38"/>
      <c r="J31" s="38"/>
      <c r="K31" s="38"/>
      <c r="L31" s="38"/>
    </row>
    <row r="32" spans="2:13">
      <c r="B32" s="38"/>
      <c r="C32" s="38"/>
      <c r="D32" s="38"/>
      <c r="E32" s="38"/>
      <c r="F32" s="38"/>
      <c r="G32" s="38"/>
      <c r="H32" s="38"/>
      <c r="I32" s="38"/>
      <c r="J32" s="38"/>
      <c r="K32" s="38"/>
      <c r="L32" s="38"/>
    </row>
    <row r="33" spans="2:12">
      <c r="B33" s="38"/>
      <c r="C33" s="38"/>
      <c r="D33" s="38"/>
      <c r="E33" s="38"/>
      <c r="F33" s="38"/>
      <c r="G33" s="38"/>
      <c r="H33" s="38"/>
      <c r="I33" s="38"/>
      <c r="J33" s="38"/>
      <c r="K33" s="38"/>
      <c r="L33" s="38"/>
    </row>
    <row r="34" spans="2:12">
      <c r="B34" s="38"/>
      <c r="C34" s="38"/>
      <c r="D34" s="38"/>
      <c r="E34" s="38"/>
      <c r="F34" s="38"/>
      <c r="G34" s="38"/>
      <c r="H34" s="38"/>
      <c r="I34" s="38"/>
      <c r="J34" s="38"/>
      <c r="K34" s="38"/>
      <c r="L34" s="38"/>
    </row>
    <row r="35" spans="2:12">
      <c r="B35" s="38"/>
      <c r="C35" s="38"/>
      <c r="D35" s="38"/>
      <c r="E35" s="38"/>
      <c r="F35" s="38"/>
      <c r="G35" s="38"/>
      <c r="H35" s="38"/>
      <c r="I35" s="38"/>
      <c r="J35" s="38"/>
      <c r="K35" s="38"/>
      <c r="L35" s="38"/>
    </row>
    <row r="36" spans="2:12">
      <c r="B36" s="38"/>
      <c r="C36" s="38"/>
      <c r="D36" s="38"/>
      <c r="E36" s="38"/>
      <c r="F36" s="38"/>
      <c r="G36" s="38"/>
      <c r="H36" s="38"/>
      <c r="I36" s="38"/>
      <c r="J36" s="38"/>
      <c r="K36" s="38"/>
      <c r="L36" s="38"/>
    </row>
    <row r="37" spans="2:12">
      <c r="B37" s="38"/>
      <c r="C37" s="38"/>
      <c r="D37" s="38"/>
      <c r="E37" s="38"/>
      <c r="F37" s="38"/>
      <c r="G37" s="38"/>
      <c r="H37" s="38"/>
      <c r="I37" s="38"/>
      <c r="J37" s="38"/>
      <c r="K37" s="38"/>
      <c r="L37" s="38"/>
    </row>
    <row r="38" spans="2:12">
      <c r="B38" s="38"/>
      <c r="C38" s="38"/>
      <c r="D38" s="38"/>
      <c r="E38" s="38"/>
      <c r="F38" s="38"/>
      <c r="G38" s="38"/>
      <c r="H38" s="38"/>
      <c r="I38" s="38"/>
      <c r="J38" s="38"/>
      <c r="K38" s="38"/>
      <c r="L38" s="38"/>
    </row>
    <row r="39" spans="2:12">
      <c r="B39" s="38"/>
      <c r="C39" s="38"/>
      <c r="D39" s="38"/>
      <c r="E39" s="38"/>
      <c r="F39" s="38"/>
      <c r="G39" s="38"/>
      <c r="H39" s="38"/>
      <c r="I39" s="38"/>
      <c r="J39" s="38"/>
      <c r="K39" s="38"/>
      <c r="L39" s="38"/>
    </row>
    <row r="40" spans="2:12">
      <c r="B40" s="38"/>
      <c r="C40" s="38"/>
      <c r="D40" s="38"/>
      <c r="E40" s="38"/>
      <c r="F40" s="38"/>
      <c r="G40" s="38"/>
      <c r="H40" s="38"/>
      <c r="I40" s="38"/>
      <c r="J40" s="38"/>
      <c r="K40" s="38"/>
      <c r="L40" s="38"/>
    </row>
    <row r="41" spans="2:12">
      <c r="B41" s="38"/>
      <c r="C41" s="38"/>
      <c r="D41" s="38"/>
      <c r="E41" s="38"/>
      <c r="F41" s="38"/>
      <c r="G41" s="38"/>
      <c r="H41" s="38"/>
      <c r="I41" s="38"/>
      <c r="J41" s="38"/>
      <c r="K41" s="38"/>
      <c r="L41" s="38"/>
    </row>
    <row r="42" spans="2:12">
      <c r="B42" s="38"/>
      <c r="C42" s="38"/>
      <c r="D42" s="38"/>
      <c r="E42" s="38"/>
      <c r="F42" s="38"/>
      <c r="G42" s="38"/>
      <c r="H42" s="38"/>
      <c r="I42" s="38"/>
      <c r="J42" s="38"/>
      <c r="K42" s="38"/>
      <c r="L42" s="38"/>
    </row>
    <row r="43" spans="2:12">
      <c r="B43" s="38"/>
      <c r="C43" s="38"/>
      <c r="D43" s="38"/>
      <c r="E43" s="38"/>
      <c r="F43" s="38"/>
      <c r="G43" s="38"/>
      <c r="H43" s="38"/>
      <c r="I43" s="38"/>
      <c r="J43" s="38"/>
      <c r="K43" s="38"/>
      <c r="L43" s="38"/>
    </row>
    <row r="44" spans="2:12">
      <c r="B44" s="38"/>
      <c r="C44" s="38"/>
      <c r="D44" s="38"/>
      <c r="E44" s="38"/>
      <c r="F44" s="38"/>
      <c r="G44" s="38"/>
      <c r="H44" s="38"/>
      <c r="I44" s="38"/>
      <c r="J44" s="38"/>
      <c r="K44" s="38"/>
      <c r="L44" s="38"/>
    </row>
    <row r="45" spans="2:12">
      <c r="B45" s="38"/>
      <c r="C45" s="38"/>
      <c r="D45" s="38"/>
      <c r="E45" s="38"/>
      <c r="F45" s="38"/>
      <c r="G45" s="38"/>
      <c r="H45" s="38"/>
      <c r="I45" s="38"/>
      <c r="J45" s="38"/>
      <c r="K45" s="38"/>
      <c r="L45" s="38"/>
    </row>
    <row r="46" spans="2:12" hidden="1">
      <c r="B46" s="38"/>
      <c r="C46" s="38"/>
      <c r="D46" s="38"/>
      <c r="E46" s="38"/>
      <c r="F46" s="100" t="str">
        <f>+IFERROR(AVERAGE(F8:F17),"")</f>
        <v/>
      </c>
      <c r="G46" s="100"/>
      <c r="H46" s="100"/>
      <c r="I46" s="100"/>
      <c r="J46" s="100" t="str">
        <f>+IFERROR(AVERAGE(J8:J17),"")</f>
        <v/>
      </c>
      <c r="K46" s="100"/>
      <c r="L46" s="100" t="str">
        <f>+IFERROR(AVERAGE(L8:L17),"")</f>
        <v/>
      </c>
    </row>
    <row r="47" spans="2:12">
      <c r="B47" s="38"/>
      <c r="C47" s="38"/>
      <c r="D47" s="38"/>
      <c r="E47" s="38"/>
      <c r="F47" s="38"/>
      <c r="G47" s="38"/>
      <c r="H47" s="38"/>
      <c r="I47" s="38"/>
      <c r="J47" s="38"/>
      <c r="K47" s="38"/>
      <c r="L47" s="38"/>
    </row>
    <row r="48" spans="2:12">
      <c r="B48" s="64"/>
      <c r="C48" s="64"/>
      <c r="D48" s="64"/>
      <c r="E48" s="64"/>
      <c r="F48" s="64"/>
      <c r="G48" s="64"/>
      <c r="H48" s="64"/>
      <c r="I48" s="64"/>
      <c r="J48" s="64"/>
      <c r="K48" s="64"/>
      <c r="L48" s="64"/>
    </row>
    <row r="49" spans="2:12">
      <c r="B49" s="64"/>
      <c r="C49" s="64"/>
      <c r="D49" s="64"/>
      <c r="E49" s="64"/>
      <c r="F49" s="64"/>
      <c r="G49" s="64"/>
      <c r="H49" s="64"/>
      <c r="I49" s="64"/>
      <c r="J49" s="64"/>
      <c r="K49" s="64"/>
      <c r="L49" s="64"/>
    </row>
  </sheetData>
  <sheetProtection algorithmName="SHA-512" hashValue="e8BWsVN9GHPp0fT4s0ntcp8+zFh8z0Uo2Y2cJLV+rdvFezexI2/WvEJEVQppOYmL8I+qVKhBDzCtZGWZneb7mg==" saltValue="wM+QLbyfc0ieFtb+fzzwkw=="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xr:uid="{00000000-0002-0000-0E00-000000000000}"/>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xr:uid="{00000000-0002-0000-0E00-000001000000}"/>
    <dataValidation allowBlank="1" showInputMessage="1" showErrorMessage="1" prompt="Escriba el número de demandas de esa causa registradas al finalizar el año de implementación 2 en eKOGUI." sqref="H7:H17" xr:uid="{00000000-0002-0000-0E00-000002000000}"/>
    <dataValidation allowBlank="1" showInputMessage="1" showErrorMessage="1" prompt="El campo se diligencia automáticamente con la información registrada para el año de implementación 1." sqref="I7:I17" xr:uid="{00000000-0002-0000-0E00-000003000000}"/>
    <dataValidation allowBlank="1" showInputMessage="1" showErrorMessage="1" prompt="Se calcula automáticamente el cambio porcentual en las demandas de esa causa, una vez se ingrese los valores de las demandas para cada año." sqref="K8:K17 J7:J17 F7:F17" xr:uid="{00000000-0002-0000-0E00-000004000000}"/>
    <dataValidation allowBlank="1" showInputMessage="1" showErrorMessage="1" prompt="Escriba el número de demandas de esa causa registradas al finalizar el año de formulación de la política en eKOGUI." sqref="E7:E17" xr:uid="{00000000-0002-0000-0E00-000005000000}"/>
    <dataValidation allowBlank="1" showInputMessage="1" showErrorMessage="1" prompt="Escriba el número de demandas de esa causa registradas al finalizal el año 1 de implementación en eKOGUI." sqref="D7:D17" xr:uid="{00000000-0002-0000-0E00-000006000000}"/>
    <dataValidation allowBlank="1" showInputMessage="1" showErrorMessage="1" prompt="Explique brevemente el resultado" sqref="G7:G17" xr:uid="{00000000-0002-0000-0E00-000007000000}"/>
    <dataValidation allowBlank="1" showInputMessage="1" showErrorMessage="1" prompt="Se calcula automáticamente el porcentaje de avance, una vez se ingresen los valores del numerado y denominador" sqref="K7" xr:uid="{00000000-0002-0000-0E00-000008000000}"/>
    <dataValidation allowBlank="1" showInputMessage="1" showErrorMessage="1" prompt="Se calcula automáticamente, promediando los resultados del año 1 y el año 2" sqref="M6:M7" xr:uid="{00000000-0002-0000-0E00-000009000000}"/>
  </dataValidations>
  <hyperlinks>
    <hyperlink ref="C6" location="'INDICADOR DE IMPACTO'!A1" display="Ayuda" xr:uid="{00000000-0004-0000-0E00-000000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3:AH28"/>
  <sheetViews>
    <sheetView showGridLines="0" showRowColHeaders="0" zoomScaleNormal="100" workbookViewId="0"/>
  </sheetViews>
  <sheetFormatPr baseColWidth="10"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c r="A3" s="20"/>
      <c r="B3" s="208" t="s">
        <v>2417</v>
      </c>
      <c r="C3" s="188"/>
      <c r="D3" s="188"/>
      <c r="E3" s="188"/>
      <c r="F3" s="228"/>
      <c r="G3" s="228"/>
      <c r="H3" s="228"/>
      <c r="I3" s="228"/>
      <c r="AA3" s="90"/>
      <c r="AB3" s="90"/>
      <c r="AC3" s="90"/>
      <c r="AD3" s="90"/>
      <c r="AE3" s="90"/>
      <c r="AF3" s="90"/>
      <c r="AG3" s="90"/>
      <c r="AH3" s="90"/>
    </row>
    <row r="4" spans="1:34">
      <c r="Z4" s="113" t="s">
        <v>2425</v>
      </c>
      <c r="AA4" s="113">
        <v>20</v>
      </c>
      <c r="AB4" s="113"/>
      <c r="AC4" s="113"/>
      <c r="AD4" s="90"/>
      <c r="AE4" s="90"/>
      <c r="AF4" s="90"/>
      <c r="AG4" s="90"/>
      <c r="AH4" s="90"/>
    </row>
    <row r="5" spans="1:34" ht="15.75">
      <c r="B5" s="84"/>
      <c r="C5" s="85" t="s">
        <v>2421</v>
      </c>
      <c r="D5" s="85" t="s">
        <v>2422</v>
      </c>
      <c r="E5" s="85" t="s">
        <v>2423</v>
      </c>
      <c r="Z5" s="113" t="s">
        <v>2424</v>
      </c>
      <c r="AA5" s="113">
        <v>20</v>
      </c>
      <c r="AB5" s="113"/>
      <c r="AC5" s="113"/>
      <c r="AD5" s="90"/>
      <c r="AE5" s="90"/>
      <c r="AF5" s="90"/>
      <c r="AG5" s="90"/>
      <c r="AH5" s="90"/>
    </row>
    <row r="6" spans="1:34" ht="15.75">
      <c r="B6" s="88" t="s">
        <v>2418</v>
      </c>
      <c r="C6" s="86" t="str">
        <f>+'INDICADOR GESTIÓN - MECANISMO'!J43</f>
        <v/>
      </c>
      <c r="D6" s="86" t="str">
        <f>+'INDICADOR GESTIÓN - MECANISMO'!N43</f>
        <v/>
      </c>
      <c r="E6" s="86" t="str">
        <f>+'INDICADOR GESTIÓN - MECANISMO'!P43</f>
        <v/>
      </c>
      <c r="Z6" s="113" t="s">
        <v>2427</v>
      </c>
      <c r="AA6" s="113">
        <v>20</v>
      </c>
      <c r="AB6" s="113"/>
      <c r="AC6" s="113"/>
      <c r="AD6" s="90"/>
      <c r="AE6" s="90"/>
      <c r="AF6" s="90"/>
      <c r="AG6" s="90"/>
      <c r="AH6" s="90"/>
    </row>
    <row r="7" spans="1:34" ht="15.75">
      <c r="B7" s="88" t="s">
        <v>2419</v>
      </c>
      <c r="C7" s="86" t="str">
        <f>+'INDICADOR DE RESULTADO - MEDIDA'!J46</f>
        <v/>
      </c>
      <c r="D7" s="86" t="str">
        <f>+'INDICADOR DE RESULTADO - MEDIDA'!N46</f>
        <v/>
      </c>
      <c r="E7" s="86" t="str">
        <f>+'INDICADOR DE RESULTADO - MEDIDA'!P46</f>
        <v/>
      </c>
      <c r="Z7" s="113" t="s">
        <v>2426</v>
      </c>
      <c r="AA7" s="113">
        <v>20</v>
      </c>
      <c r="AB7" s="113"/>
      <c r="AC7" s="113"/>
      <c r="AD7" s="90"/>
      <c r="AE7" s="90"/>
      <c r="AF7" s="90"/>
      <c r="AG7" s="90"/>
      <c r="AH7" s="90"/>
    </row>
    <row r="8" spans="1:34" ht="15.75">
      <c r="B8" s="88" t="s">
        <v>2420</v>
      </c>
      <c r="C8" s="87" t="str">
        <f>+'INDICADOR IMPACTO-LITIGIO'!F46</f>
        <v/>
      </c>
      <c r="D8" s="87" t="str">
        <f>+'INDICADOR IMPACTO-LITIGIO'!J46</f>
        <v/>
      </c>
      <c r="E8" s="87" t="str">
        <f>+'INDICADOR IMPACTO-LITIGIO'!L46</f>
        <v/>
      </c>
      <c r="Z8" s="113" t="s">
        <v>2428</v>
      </c>
      <c r="AA8" s="113">
        <v>20</v>
      </c>
      <c r="AB8" s="113"/>
      <c r="AC8" s="113"/>
      <c r="AD8" s="90"/>
      <c r="AE8" s="90"/>
      <c r="AF8" s="90"/>
      <c r="AG8" s="90"/>
      <c r="AH8" s="90"/>
    </row>
    <row r="9" spans="1:34">
      <c r="Z9" s="113" t="s">
        <v>2429</v>
      </c>
      <c r="AA9" s="113">
        <v>100</v>
      </c>
      <c r="AB9" s="113"/>
      <c r="AC9" s="113"/>
      <c r="AD9" s="90"/>
      <c r="AE9" s="90"/>
      <c r="AF9" s="90"/>
      <c r="AG9" s="90"/>
      <c r="AH9" s="90"/>
    </row>
    <row r="10" spans="1:34">
      <c r="C10" s="90"/>
      <c r="Z10" s="113"/>
      <c r="AA10" s="113"/>
      <c r="AB10" s="113"/>
      <c r="AC10" s="113"/>
      <c r="AD10" s="90"/>
      <c r="AE10" s="90"/>
      <c r="AF10" s="90"/>
      <c r="AG10" s="90"/>
      <c r="AH10" s="90"/>
    </row>
    <row r="11" spans="1:34">
      <c r="E11" s="89"/>
      <c r="Z11" s="113" t="s">
        <v>2430</v>
      </c>
      <c r="AA11" s="114" t="e">
        <f>+E6*100</f>
        <v>#VALUE!</v>
      </c>
      <c r="AB11" s="113"/>
      <c r="AC11" s="114" t="e">
        <f>+E7*100</f>
        <v>#VALUE!</v>
      </c>
      <c r="AD11" s="90"/>
      <c r="AE11" s="90"/>
      <c r="AF11" s="90"/>
      <c r="AG11" s="90"/>
      <c r="AH11" s="90"/>
    </row>
    <row r="12" spans="1:34">
      <c r="Z12" s="113"/>
      <c r="AA12" s="113"/>
      <c r="AB12" s="113"/>
      <c r="AC12" s="113"/>
      <c r="AD12" s="90"/>
      <c r="AE12" s="90"/>
      <c r="AF12" s="90"/>
      <c r="AG12" s="90"/>
      <c r="AH12" s="90"/>
    </row>
    <row r="13" spans="1:34">
      <c r="Z13" s="113" t="s">
        <v>2431</v>
      </c>
      <c r="AA13" s="113" t="e">
        <f>AA11-AA14/2</f>
        <v>#VALUE!</v>
      </c>
      <c r="AB13" s="113"/>
      <c r="AC13" s="113" t="e">
        <f>AC11-AC14/2</f>
        <v>#VALUE!</v>
      </c>
      <c r="AD13" s="90"/>
      <c r="AE13" s="90"/>
      <c r="AF13" s="90"/>
      <c r="AG13" s="90"/>
      <c r="AH13" s="90"/>
    </row>
    <row r="14" spans="1:34">
      <c r="Z14" s="113" t="s">
        <v>2432</v>
      </c>
      <c r="AA14" s="113">
        <v>3</v>
      </c>
      <c r="AB14" s="113"/>
      <c r="AC14" s="113">
        <v>3</v>
      </c>
      <c r="AD14" s="90"/>
      <c r="AE14" s="90"/>
      <c r="AF14" s="90"/>
      <c r="AG14" s="90"/>
      <c r="AH14" s="90"/>
    </row>
    <row r="15" spans="1:34">
      <c r="Z15" s="113" t="s">
        <v>2433</v>
      </c>
      <c r="AA15" s="113" t="e">
        <f>SUM(AA4:AA9)-AA13-AA14</f>
        <v>#VALUE!</v>
      </c>
      <c r="AB15" s="113"/>
      <c r="AC15" s="113" t="e">
        <f>SUM(AA4:AA9)-AC13-AC14</f>
        <v>#VALUE!</v>
      </c>
      <c r="AD15" s="90"/>
      <c r="AE15" s="90"/>
      <c r="AF15" s="90"/>
      <c r="AG15" s="90"/>
      <c r="AH15" s="90"/>
    </row>
    <row r="16" spans="1:34">
      <c r="AA16" s="90"/>
      <c r="AB16" s="90"/>
      <c r="AC16" s="90"/>
      <c r="AD16" s="90"/>
      <c r="AE16" s="90"/>
      <c r="AF16" s="90"/>
      <c r="AG16" s="90"/>
      <c r="AH16" s="90"/>
    </row>
    <row r="17" spans="3:34">
      <c r="AA17" s="90"/>
      <c r="AB17" s="90"/>
      <c r="AC17" s="90"/>
      <c r="AD17" s="90"/>
      <c r="AE17" s="90"/>
      <c r="AF17" s="90"/>
      <c r="AG17" s="90"/>
      <c r="AH17" s="90"/>
    </row>
    <row r="18" spans="3:34">
      <c r="AA18" s="90"/>
      <c r="AB18" s="90"/>
      <c r="AC18" s="90"/>
      <c r="AD18" s="90"/>
      <c r="AE18" s="90"/>
      <c r="AF18" s="90"/>
      <c r="AG18" s="90"/>
      <c r="AH18" s="90"/>
    </row>
    <row r="24" spans="3:34" ht="19.5">
      <c r="C24" s="242" t="s">
        <v>2434</v>
      </c>
      <c r="D24" s="242"/>
    </row>
    <row r="26" spans="3:34">
      <c r="C26" s="243" t="str">
        <f>+E8</f>
        <v/>
      </c>
      <c r="D26" s="244"/>
    </row>
    <row r="27" spans="3:34">
      <c r="C27" s="245"/>
      <c r="D27" s="246"/>
    </row>
    <row r="28" spans="3:34">
      <c r="C28" s="247"/>
      <c r="D28" s="248"/>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B3:K45"/>
  <sheetViews>
    <sheetView showGridLines="0" showRowColHeaders="0" workbookViewId="0"/>
  </sheetViews>
  <sheetFormatPr baseColWidth="10" defaultRowHeight="15"/>
  <cols>
    <col min="1" max="1" width="5.7109375" customWidth="1"/>
  </cols>
  <sheetData>
    <row r="3" spans="2:11" ht="19.5">
      <c r="B3" s="250" t="s">
        <v>1539</v>
      </c>
      <c r="C3" s="188"/>
      <c r="D3" s="188"/>
      <c r="E3" s="188"/>
      <c r="F3" s="188"/>
      <c r="G3" s="188"/>
      <c r="H3" s="188"/>
      <c r="I3" s="96"/>
      <c r="J3" s="96"/>
      <c r="K3" s="96"/>
    </row>
    <row r="5" spans="2:11">
      <c r="B5" s="200" t="s">
        <v>2376</v>
      </c>
      <c r="C5" s="200"/>
      <c r="D5" s="200"/>
      <c r="E5" s="200"/>
      <c r="F5" s="200"/>
      <c r="G5" s="200"/>
      <c r="H5" s="200"/>
      <c r="I5" s="94"/>
      <c r="J5" s="94"/>
      <c r="K5" s="94"/>
    </row>
    <row r="6" spans="2:11">
      <c r="B6" s="200"/>
      <c r="C6" s="200"/>
      <c r="D6" s="200"/>
      <c r="E6" s="200"/>
      <c r="F6" s="200"/>
      <c r="G6" s="200"/>
      <c r="H6" s="200"/>
      <c r="I6" s="94"/>
      <c r="J6" s="94"/>
      <c r="K6" s="94"/>
    </row>
    <row r="7" spans="2:11">
      <c r="B7" s="39"/>
      <c r="C7" s="39"/>
      <c r="D7" s="39"/>
      <c r="E7" s="39"/>
      <c r="F7" s="39"/>
      <c r="G7" s="39"/>
      <c r="H7" s="39"/>
    </row>
    <row r="8" spans="2:11">
      <c r="B8" s="200" t="s">
        <v>2377</v>
      </c>
      <c r="C8" s="200"/>
      <c r="D8" s="200"/>
      <c r="E8" s="200"/>
      <c r="F8" s="200"/>
      <c r="G8" s="200"/>
      <c r="H8" s="200"/>
      <c r="I8" s="94"/>
      <c r="J8" s="94"/>
      <c r="K8" s="94"/>
    </row>
    <row r="9" spans="2:11">
      <c r="B9" s="134"/>
      <c r="C9" s="134"/>
      <c r="D9" s="134"/>
      <c r="E9" s="134"/>
      <c r="F9" s="134"/>
      <c r="G9" s="134"/>
      <c r="H9" s="134"/>
      <c r="I9" s="110"/>
      <c r="J9" s="110"/>
      <c r="K9" s="110"/>
    </row>
    <row r="10" spans="2:11">
      <c r="B10" s="200" t="s">
        <v>2378</v>
      </c>
      <c r="C10" s="200"/>
      <c r="D10" s="200"/>
      <c r="E10" s="200"/>
      <c r="F10" s="200"/>
      <c r="G10" s="200"/>
      <c r="H10" s="200"/>
      <c r="I10" s="94"/>
      <c r="J10" s="94"/>
      <c r="K10" s="94"/>
    </row>
    <row r="11" spans="2:11">
      <c r="B11" s="134"/>
      <c r="C11" s="134"/>
      <c r="D11" s="134"/>
      <c r="E11" s="134"/>
      <c r="F11" s="134"/>
      <c r="G11" s="134"/>
      <c r="H11" s="134"/>
      <c r="I11" s="110"/>
      <c r="J11" s="110"/>
      <c r="K11" s="110"/>
    </row>
    <row r="12" spans="2:11">
      <c r="B12" s="200" t="s">
        <v>2379</v>
      </c>
      <c r="C12" s="200"/>
      <c r="D12" s="200"/>
      <c r="E12" s="200"/>
      <c r="F12" s="200"/>
      <c r="G12" s="200"/>
      <c r="H12" s="200"/>
      <c r="I12" s="94"/>
      <c r="J12" s="94"/>
      <c r="K12" s="94"/>
    </row>
    <row r="13" spans="2:11">
      <c r="B13" s="134"/>
      <c r="C13" s="134"/>
      <c r="D13" s="134"/>
      <c r="E13" s="134"/>
      <c r="F13" s="134"/>
      <c r="G13" s="134"/>
      <c r="H13" s="134"/>
      <c r="I13" s="110"/>
      <c r="J13" s="110"/>
      <c r="K13" s="110"/>
    </row>
    <row r="14" spans="2:11">
      <c r="B14" s="200" t="s">
        <v>2380</v>
      </c>
      <c r="C14" s="200"/>
      <c r="D14" s="200"/>
      <c r="E14" s="200"/>
      <c r="F14" s="200"/>
      <c r="G14" s="200"/>
      <c r="H14" s="200"/>
      <c r="I14" s="94"/>
      <c r="J14" s="94"/>
      <c r="K14" s="94"/>
    </row>
    <row r="15" spans="2:11">
      <c r="B15" s="134"/>
      <c r="C15" s="134"/>
      <c r="D15" s="134"/>
      <c r="E15" s="134"/>
      <c r="F15" s="134"/>
      <c r="G15" s="134"/>
      <c r="H15" s="134"/>
      <c r="I15" s="110"/>
      <c r="J15" s="110"/>
      <c r="K15" s="110"/>
    </row>
    <row r="16" spans="2:11">
      <c r="B16" s="200" t="s">
        <v>2381</v>
      </c>
      <c r="C16" s="200"/>
      <c r="D16" s="200"/>
      <c r="E16" s="200"/>
      <c r="F16" s="200"/>
      <c r="G16" s="200"/>
      <c r="H16" s="200"/>
      <c r="I16" s="94"/>
      <c r="J16" s="94"/>
      <c r="K16" s="94"/>
    </row>
    <row r="17" spans="2:11">
      <c r="B17" s="134"/>
      <c r="C17" s="134"/>
      <c r="D17" s="134"/>
      <c r="E17" s="134"/>
      <c r="F17" s="134"/>
      <c r="G17" s="134"/>
      <c r="H17" s="134"/>
      <c r="I17" s="110"/>
      <c r="J17" s="110"/>
      <c r="K17" s="110"/>
    </row>
    <row r="18" spans="2:11">
      <c r="B18" s="200" t="s">
        <v>2382</v>
      </c>
      <c r="C18" s="200"/>
      <c r="D18" s="200"/>
      <c r="E18" s="200"/>
      <c r="F18" s="200"/>
      <c r="G18" s="200"/>
      <c r="H18" s="200"/>
      <c r="I18" s="94"/>
      <c r="J18" s="94"/>
      <c r="K18" s="94"/>
    </row>
    <row r="19" spans="2:11">
      <c r="B19" s="134"/>
      <c r="C19" s="134"/>
      <c r="D19" s="134"/>
      <c r="E19" s="134"/>
      <c r="F19" s="134"/>
      <c r="G19" s="134"/>
      <c r="H19" s="134"/>
      <c r="I19" s="110"/>
      <c r="J19" s="110"/>
      <c r="K19" s="110"/>
    </row>
    <row r="20" spans="2:11">
      <c r="B20" s="200" t="s">
        <v>2383</v>
      </c>
      <c r="C20" s="200"/>
      <c r="D20" s="200"/>
      <c r="E20" s="200"/>
      <c r="F20" s="200"/>
      <c r="G20" s="200"/>
      <c r="H20" s="200"/>
      <c r="I20" s="94"/>
      <c r="J20" s="94"/>
      <c r="K20" s="94"/>
    </row>
    <row r="22" spans="2:11">
      <c r="B22" s="251" t="s">
        <v>2469</v>
      </c>
      <c r="C22" s="201"/>
      <c r="D22" s="201"/>
      <c r="E22" s="201"/>
      <c r="F22" s="201"/>
      <c r="G22" s="201"/>
      <c r="H22" s="201"/>
    </row>
    <row r="23" spans="2:11">
      <c r="B23" s="201"/>
      <c r="C23" s="201"/>
      <c r="D23" s="201"/>
      <c r="E23" s="201"/>
      <c r="F23" s="201"/>
      <c r="G23" s="201"/>
      <c r="H23" s="201"/>
    </row>
    <row r="45" spans="5:6" ht="26.25">
      <c r="E45" s="249"/>
      <c r="F45" s="249"/>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00000000-0004-0000-1000-000000000000}"/>
    <hyperlink ref="E45:F45" location="'INSTRUCCIONES II'!A5" display="Siguiente" xr:uid="{00000000-0004-0000-1000-000001000000}"/>
    <hyperlink ref="E45" location="'INSTRUCCIONES 2'!A1" display="Siguiente" xr:uid="{00000000-0004-0000-1000-000002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B3:I7"/>
  <sheetViews>
    <sheetView showGridLines="0" showRowColHeaders="0" workbookViewId="0"/>
  </sheetViews>
  <sheetFormatPr baseColWidth="10" defaultRowHeight="15"/>
  <cols>
    <col min="1" max="1" width="5.7109375" customWidth="1"/>
  </cols>
  <sheetData>
    <row r="3" spans="2:9" ht="19.5">
      <c r="B3" s="158" t="s">
        <v>1540</v>
      </c>
      <c r="C3" s="158"/>
      <c r="D3" s="158"/>
      <c r="E3" s="158"/>
      <c r="F3" s="158"/>
      <c r="G3" s="180"/>
      <c r="H3" s="180"/>
      <c r="I3" s="115"/>
    </row>
    <row r="4" spans="2:9">
      <c r="B4" s="102"/>
      <c r="C4" s="102"/>
      <c r="D4" s="102"/>
      <c r="E4" s="102"/>
      <c r="F4" s="102"/>
      <c r="G4" s="38"/>
      <c r="H4" s="39"/>
      <c r="I4" s="39"/>
    </row>
    <row r="5" spans="2:9">
      <c r="B5" s="39" t="s">
        <v>2437</v>
      </c>
    </row>
    <row r="6" spans="2:9">
      <c r="B6" s="39"/>
    </row>
    <row r="7" spans="2:9">
      <c r="B7" s="39" t="s">
        <v>2438</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B3:H11"/>
  <sheetViews>
    <sheetView showGridLines="0" showRowColHeaders="0" workbookViewId="0"/>
  </sheetViews>
  <sheetFormatPr baseColWidth="10" defaultRowHeight="15"/>
  <cols>
    <col min="1" max="1" width="5.7109375" customWidth="1"/>
  </cols>
  <sheetData>
    <row r="3" spans="2:8" ht="19.5">
      <c r="B3" s="158" t="s">
        <v>2464</v>
      </c>
      <c r="C3" s="158"/>
      <c r="D3" s="158"/>
      <c r="E3" s="158"/>
      <c r="F3" s="158"/>
      <c r="G3" s="180"/>
      <c r="H3" s="180"/>
    </row>
    <row r="5" spans="2:8">
      <c r="B5" s="179" t="s">
        <v>2442</v>
      </c>
      <c r="C5" s="179"/>
      <c r="D5" s="179"/>
      <c r="E5" s="179"/>
      <c r="F5" s="179"/>
      <c r="G5" s="252"/>
      <c r="H5" s="252"/>
    </row>
    <row r="6" spans="2:8">
      <c r="B6" s="179"/>
      <c r="C6" s="179"/>
      <c r="D6" s="179"/>
      <c r="E6" s="179"/>
      <c r="F6" s="179"/>
      <c r="G6" s="252"/>
      <c r="H6" s="252"/>
    </row>
    <row r="7" spans="2:8">
      <c r="B7" s="179"/>
      <c r="C7" s="179"/>
      <c r="D7" s="179"/>
      <c r="E7" s="179"/>
      <c r="F7" s="179"/>
      <c r="G7" s="252"/>
      <c r="H7" s="252"/>
    </row>
    <row r="8" spans="2:8">
      <c r="B8" s="179"/>
      <c r="C8" s="179"/>
      <c r="D8" s="179"/>
      <c r="E8" s="179"/>
      <c r="F8" s="179"/>
      <c r="G8" s="252"/>
      <c r="H8" s="252"/>
    </row>
    <row r="9" spans="2:8">
      <c r="B9" s="179"/>
      <c r="C9" s="179"/>
      <c r="D9" s="179"/>
      <c r="E9" s="179"/>
      <c r="F9" s="179"/>
      <c r="G9" s="252"/>
      <c r="H9" s="252"/>
    </row>
    <row r="10" spans="2:8">
      <c r="B10" s="179"/>
      <c r="C10" s="179"/>
      <c r="D10" s="179"/>
      <c r="E10" s="179"/>
      <c r="F10" s="179"/>
      <c r="G10" s="252"/>
      <c r="H10" s="252"/>
    </row>
    <row r="11" spans="2:8">
      <c r="B11" s="179"/>
      <c r="C11" s="179"/>
      <c r="D11" s="179"/>
      <c r="E11" s="179"/>
      <c r="F11" s="179"/>
      <c r="G11" s="252"/>
      <c r="H11" s="252"/>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D274"/>
  <sheetViews>
    <sheetView showGridLines="0" topLeftCell="C1" workbookViewId="0">
      <selection activeCell="C3" sqref="C3:C274"/>
    </sheetView>
  </sheetViews>
  <sheetFormatPr baseColWidth="10" defaultRowHeight="15"/>
  <cols>
    <col min="1" max="1" width="11.42578125" style="39"/>
    <col min="2" max="2" width="15.85546875" style="39" customWidth="1"/>
    <col min="3" max="3" width="188.85546875" style="39" bestFit="1" customWidth="1"/>
    <col min="4" max="4" width="24.28515625" style="39" bestFit="1" customWidth="1"/>
    <col min="5" max="16384" width="11.42578125" style="39"/>
  </cols>
  <sheetData>
    <row r="2" spans="2:4">
      <c r="B2" s="44" t="s">
        <v>2360</v>
      </c>
      <c r="C2" s="45" t="s">
        <v>2361</v>
      </c>
      <c r="D2" s="46" t="s">
        <v>2362</v>
      </c>
    </row>
    <row r="3" spans="2:4">
      <c r="B3" s="47" t="s">
        <v>1553</v>
      </c>
      <c r="C3" s="48" t="s">
        <v>1554</v>
      </c>
      <c r="D3" s="49" t="s">
        <v>1450</v>
      </c>
    </row>
    <row r="4" spans="2:4">
      <c r="B4" s="47" t="s">
        <v>2351</v>
      </c>
      <c r="C4" s="48" t="s">
        <v>2352</v>
      </c>
      <c r="D4" s="49" t="s">
        <v>2353</v>
      </c>
    </row>
    <row r="5" spans="2:4">
      <c r="B5" s="47" t="s">
        <v>1555</v>
      </c>
      <c r="C5" s="48" t="s">
        <v>1556</v>
      </c>
      <c r="D5" s="49" t="s">
        <v>1557</v>
      </c>
    </row>
    <row r="6" spans="2:4">
      <c r="B6" s="47" t="s">
        <v>1558</v>
      </c>
      <c r="C6" s="48" t="s">
        <v>1559</v>
      </c>
      <c r="D6" s="49" t="s">
        <v>1560</v>
      </c>
    </row>
    <row r="7" spans="2:4">
      <c r="B7" s="47" t="s">
        <v>1561</v>
      </c>
      <c r="C7" s="48" t="s">
        <v>1562</v>
      </c>
      <c r="D7" s="49" t="s">
        <v>1563</v>
      </c>
    </row>
    <row r="8" spans="2:4">
      <c r="B8" s="47" t="s">
        <v>1564</v>
      </c>
      <c r="C8" s="48" t="s">
        <v>1565</v>
      </c>
      <c r="D8" s="49" t="s">
        <v>1566</v>
      </c>
    </row>
    <row r="9" spans="2:4">
      <c r="B9" s="47" t="s">
        <v>1567</v>
      </c>
      <c r="C9" s="48" t="s">
        <v>1568</v>
      </c>
      <c r="D9" s="49" t="s">
        <v>1569</v>
      </c>
    </row>
    <row r="10" spans="2:4">
      <c r="B10" s="47" t="s">
        <v>1570</v>
      </c>
      <c r="C10" s="48" t="s">
        <v>1571</v>
      </c>
      <c r="D10" s="49" t="s">
        <v>1572</v>
      </c>
    </row>
    <row r="11" spans="2:4">
      <c r="B11" s="47" t="s">
        <v>1573</v>
      </c>
      <c r="C11" s="48" t="s">
        <v>1574</v>
      </c>
      <c r="D11" s="49" t="s">
        <v>1575</v>
      </c>
    </row>
    <row r="12" spans="2:4">
      <c r="B12" s="47" t="s">
        <v>1576</v>
      </c>
      <c r="C12" s="48" t="s">
        <v>1577</v>
      </c>
      <c r="D12" s="49" t="s">
        <v>1578</v>
      </c>
    </row>
    <row r="13" spans="2:4">
      <c r="B13" s="47" t="s">
        <v>2354</v>
      </c>
      <c r="C13" s="48" t="s">
        <v>2355</v>
      </c>
      <c r="D13" s="49" t="s">
        <v>2356</v>
      </c>
    </row>
    <row r="14" spans="2:4">
      <c r="B14" s="47" t="s">
        <v>1579</v>
      </c>
      <c r="C14" s="48" t="s">
        <v>1580</v>
      </c>
      <c r="D14" s="49" t="s">
        <v>1581</v>
      </c>
    </row>
    <row r="15" spans="2:4">
      <c r="B15" s="47" t="s">
        <v>1582</v>
      </c>
      <c r="C15" s="48" t="s">
        <v>1583</v>
      </c>
      <c r="D15" s="49" t="s">
        <v>1584</v>
      </c>
    </row>
    <row r="16" spans="2:4">
      <c r="B16" s="47" t="s">
        <v>1585</v>
      </c>
      <c r="C16" s="48" t="s">
        <v>1586</v>
      </c>
      <c r="D16" s="49" t="s">
        <v>1587</v>
      </c>
    </row>
    <row r="17" spans="2:4">
      <c r="B17" s="47" t="s">
        <v>1588</v>
      </c>
      <c r="C17" s="48" t="s">
        <v>1589</v>
      </c>
      <c r="D17" s="49" t="s">
        <v>1590</v>
      </c>
    </row>
    <row r="18" spans="2:4">
      <c r="B18" s="47" t="s">
        <v>1591</v>
      </c>
      <c r="C18" s="48" t="s">
        <v>1592</v>
      </c>
      <c r="D18" s="49" t="s">
        <v>1593</v>
      </c>
    </row>
    <row r="19" spans="2:4">
      <c r="B19" s="47" t="s">
        <v>1594</v>
      </c>
      <c r="C19" s="48" t="s">
        <v>1595</v>
      </c>
      <c r="D19" s="49" t="s">
        <v>1596</v>
      </c>
    </row>
    <row r="20" spans="2:4">
      <c r="B20" s="47" t="s">
        <v>1597</v>
      </c>
      <c r="C20" s="48" t="s">
        <v>1598</v>
      </c>
      <c r="D20" s="49" t="s">
        <v>1599</v>
      </c>
    </row>
    <row r="21" spans="2:4">
      <c r="B21" s="47" t="s">
        <v>1600</v>
      </c>
      <c r="C21" s="48" t="s">
        <v>1601</v>
      </c>
      <c r="D21" s="49" t="s">
        <v>1602</v>
      </c>
    </row>
    <row r="22" spans="2:4">
      <c r="B22" s="47" t="s">
        <v>1603</v>
      </c>
      <c r="C22" s="48" t="s">
        <v>1604</v>
      </c>
      <c r="D22" s="49" t="s">
        <v>1605</v>
      </c>
    </row>
    <row r="23" spans="2:4">
      <c r="B23" s="47" t="s">
        <v>1606</v>
      </c>
      <c r="C23" s="48" t="s">
        <v>1607</v>
      </c>
      <c r="D23" s="49" t="s">
        <v>1608</v>
      </c>
    </row>
    <row r="24" spans="2:4">
      <c r="B24" s="47" t="s">
        <v>1609</v>
      </c>
      <c r="C24" s="48" t="s">
        <v>1610</v>
      </c>
      <c r="D24" s="49" t="s">
        <v>1611</v>
      </c>
    </row>
    <row r="25" spans="2:4">
      <c r="B25" s="47" t="s">
        <v>1612</v>
      </c>
      <c r="C25" s="48" t="s">
        <v>1613</v>
      </c>
      <c r="D25" s="49" t="s">
        <v>1614</v>
      </c>
    </row>
    <row r="26" spans="2:4">
      <c r="B26" s="47" t="s">
        <v>1615</v>
      </c>
      <c r="C26" s="48" t="s">
        <v>1616</v>
      </c>
      <c r="D26" s="49" t="s">
        <v>1617</v>
      </c>
    </row>
    <row r="27" spans="2:4">
      <c r="B27" s="47" t="s">
        <v>1618</v>
      </c>
      <c r="C27" s="48" t="s">
        <v>1619</v>
      </c>
      <c r="D27" s="49" t="s">
        <v>1620</v>
      </c>
    </row>
    <row r="28" spans="2:4">
      <c r="B28" s="47" t="s">
        <v>1621</v>
      </c>
      <c r="C28" s="48" t="s">
        <v>1622</v>
      </c>
      <c r="D28" s="49" t="s">
        <v>1623</v>
      </c>
    </row>
    <row r="29" spans="2:4">
      <c r="B29" s="47" t="s">
        <v>1624</v>
      </c>
      <c r="C29" s="48" t="s">
        <v>1625</v>
      </c>
      <c r="D29" s="49" t="s">
        <v>1626</v>
      </c>
    </row>
    <row r="30" spans="2:4">
      <c r="B30" s="47" t="s">
        <v>1627</v>
      </c>
      <c r="C30" s="48" t="s">
        <v>1628</v>
      </c>
      <c r="D30" s="49" t="s">
        <v>1629</v>
      </c>
    </row>
    <row r="31" spans="2:4">
      <c r="B31" s="47" t="s">
        <v>1630</v>
      </c>
      <c r="C31" s="48" t="s">
        <v>1631</v>
      </c>
      <c r="D31" s="49" t="s">
        <v>1632</v>
      </c>
    </row>
    <row r="32" spans="2:4">
      <c r="B32" s="47" t="s">
        <v>1633</v>
      </c>
      <c r="C32" s="48" t="s">
        <v>1634</v>
      </c>
      <c r="D32" s="49" t="s">
        <v>1635</v>
      </c>
    </row>
    <row r="33" spans="2:4">
      <c r="B33" s="47" t="s">
        <v>1636</v>
      </c>
      <c r="C33" s="48" t="s">
        <v>1637</v>
      </c>
      <c r="D33" s="49" t="s">
        <v>1638</v>
      </c>
    </row>
    <row r="34" spans="2:4">
      <c r="B34" s="47" t="s">
        <v>1639</v>
      </c>
      <c r="C34" s="48" t="s">
        <v>1640</v>
      </c>
      <c r="D34" s="49" t="s">
        <v>1641</v>
      </c>
    </row>
    <row r="35" spans="2:4">
      <c r="B35" s="47" t="s">
        <v>1642</v>
      </c>
      <c r="C35" s="48" t="s">
        <v>1643</v>
      </c>
      <c r="D35" s="49" t="s">
        <v>1644</v>
      </c>
    </row>
    <row r="36" spans="2:4">
      <c r="B36" s="47" t="s">
        <v>2363</v>
      </c>
      <c r="C36" s="48" t="s">
        <v>1645</v>
      </c>
      <c r="D36" s="49" t="s">
        <v>1646</v>
      </c>
    </row>
    <row r="37" spans="2:4">
      <c r="B37" s="47" t="s">
        <v>1647</v>
      </c>
      <c r="C37" s="48" t="s">
        <v>1648</v>
      </c>
      <c r="D37" s="49" t="s">
        <v>1649</v>
      </c>
    </row>
    <row r="38" spans="2:4">
      <c r="B38" s="47" t="s">
        <v>2364</v>
      </c>
      <c r="C38" s="48" t="s">
        <v>1650</v>
      </c>
      <c r="D38" s="49" t="s">
        <v>1651</v>
      </c>
    </row>
    <row r="39" spans="2:4">
      <c r="B39" s="47" t="s">
        <v>1652</v>
      </c>
      <c r="C39" s="48" t="s">
        <v>1653</v>
      </c>
      <c r="D39" s="49" t="s">
        <v>1654</v>
      </c>
    </row>
    <row r="40" spans="2:4">
      <c r="B40" s="47" t="s">
        <v>1655</v>
      </c>
      <c r="C40" s="48" t="s">
        <v>1656</v>
      </c>
      <c r="D40" s="49" t="s">
        <v>1657</v>
      </c>
    </row>
    <row r="41" spans="2:4">
      <c r="B41" s="47" t="s">
        <v>1658</v>
      </c>
      <c r="C41" s="48" t="s">
        <v>1659</v>
      </c>
      <c r="D41" s="49" t="s">
        <v>1660</v>
      </c>
    </row>
    <row r="42" spans="2:4">
      <c r="B42" s="47" t="s">
        <v>1661</v>
      </c>
      <c r="C42" s="48" t="s">
        <v>1662</v>
      </c>
      <c r="D42" s="49" t="s">
        <v>1663</v>
      </c>
    </row>
    <row r="43" spans="2:4">
      <c r="B43" s="47" t="s">
        <v>1664</v>
      </c>
      <c r="C43" s="48" t="s">
        <v>1665</v>
      </c>
      <c r="D43" s="49" t="s">
        <v>1666</v>
      </c>
    </row>
    <row r="44" spans="2:4">
      <c r="B44" s="47" t="s">
        <v>1667</v>
      </c>
      <c r="C44" s="48" t="s">
        <v>1668</v>
      </c>
      <c r="D44" s="49" t="s">
        <v>1669</v>
      </c>
    </row>
    <row r="45" spans="2:4">
      <c r="B45" s="47" t="s">
        <v>1670</v>
      </c>
      <c r="C45" s="48" t="s">
        <v>1671</v>
      </c>
      <c r="D45" s="49" t="s">
        <v>1672</v>
      </c>
    </row>
    <row r="46" spans="2:4">
      <c r="B46" s="47" t="s">
        <v>1673</v>
      </c>
      <c r="C46" s="48" t="s">
        <v>1674</v>
      </c>
      <c r="D46" s="49" t="s">
        <v>1675</v>
      </c>
    </row>
    <row r="47" spans="2:4">
      <c r="B47" s="47" t="s">
        <v>1676</v>
      </c>
      <c r="C47" s="48" t="s">
        <v>1677</v>
      </c>
      <c r="D47" s="49" t="s">
        <v>1678</v>
      </c>
    </row>
    <row r="48" spans="2:4">
      <c r="B48" s="47" t="s">
        <v>1679</v>
      </c>
      <c r="C48" s="48" t="s">
        <v>1680</v>
      </c>
      <c r="D48" s="49" t="s">
        <v>1681</v>
      </c>
    </row>
    <row r="49" spans="2:4">
      <c r="B49" s="47" t="s">
        <v>2348</v>
      </c>
      <c r="C49" s="48" t="s">
        <v>2349</v>
      </c>
      <c r="D49" s="49" t="s">
        <v>2350</v>
      </c>
    </row>
    <row r="50" spans="2:4">
      <c r="B50" s="47" t="s">
        <v>1682</v>
      </c>
      <c r="C50" s="48" t="s">
        <v>1683</v>
      </c>
      <c r="D50" s="49" t="s">
        <v>1684</v>
      </c>
    </row>
    <row r="51" spans="2:4">
      <c r="B51" s="47" t="s">
        <v>1685</v>
      </c>
      <c r="C51" s="48" t="s">
        <v>1686</v>
      </c>
      <c r="D51" s="49" t="s">
        <v>1687</v>
      </c>
    </row>
    <row r="52" spans="2:4">
      <c r="B52" s="47" t="s">
        <v>1688</v>
      </c>
      <c r="C52" s="48" t="s">
        <v>1689</v>
      </c>
      <c r="D52" s="49" t="s">
        <v>1690</v>
      </c>
    </row>
    <row r="53" spans="2:4">
      <c r="B53" s="47" t="s">
        <v>1691</v>
      </c>
      <c r="C53" s="48" t="s">
        <v>1692</v>
      </c>
      <c r="D53" s="49" t="s">
        <v>1693</v>
      </c>
    </row>
    <row r="54" spans="2:4">
      <c r="B54" s="47" t="s">
        <v>1694</v>
      </c>
      <c r="C54" s="48" t="s">
        <v>1695</v>
      </c>
      <c r="D54" s="49" t="s">
        <v>1696</v>
      </c>
    </row>
    <row r="55" spans="2:4">
      <c r="B55" s="47" t="s">
        <v>1697</v>
      </c>
      <c r="C55" s="48" t="s">
        <v>1698</v>
      </c>
      <c r="D55" s="49" t="s">
        <v>1699</v>
      </c>
    </row>
    <row r="56" spans="2:4">
      <c r="B56" s="47" t="s">
        <v>1700</v>
      </c>
      <c r="C56" s="48" t="s">
        <v>1701</v>
      </c>
      <c r="D56" s="49" t="s">
        <v>1702</v>
      </c>
    </row>
    <row r="57" spans="2:4">
      <c r="B57" s="47" t="s">
        <v>1703</v>
      </c>
      <c r="C57" s="48" t="s">
        <v>1704</v>
      </c>
      <c r="D57" s="49" t="s">
        <v>1705</v>
      </c>
    </row>
    <row r="58" spans="2:4">
      <c r="B58" s="47" t="s">
        <v>1706</v>
      </c>
      <c r="C58" s="48" t="s">
        <v>1707</v>
      </c>
      <c r="D58" s="49" t="s">
        <v>1708</v>
      </c>
    </row>
    <row r="59" spans="2:4">
      <c r="B59" s="47" t="s">
        <v>1709</v>
      </c>
      <c r="C59" s="48" t="s">
        <v>1710</v>
      </c>
      <c r="D59" s="49" t="s">
        <v>1711</v>
      </c>
    </row>
    <row r="60" spans="2:4">
      <c r="B60" s="47" t="s">
        <v>1712</v>
      </c>
      <c r="C60" s="48" t="s">
        <v>1713</v>
      </c>
      <c r="D60" s="49" t="s">
        <v>1714</v>
      </c>
    </row>
    <row r="61" spans="2:4">
      <c r="B61" s="47" t="s">
        <v>1715</v>
      </c>
      <c r="C61" s="48" t="s">
        <v>1716</v>
      </c>
      <c r="D61" s="49" t="s">
        <v>1717</v>
      </c>
    </row>
    <row r="62" spans="2:4">
      <c r="B62" s="47" t="s">
        <v>1718</v>
      </c>
      <c r="C62" s="48" t="s">
        <v>1719</v>
      </c>
      <c r="D62" s="49" t="s">
        <v>1720</v>
      </c>
    </row>
    <row r="63" spans="2:4">
      <c r="B63" s="47" t="s">
        <v>1721</v>
      </c>
      <c r="C63" s="48" t="s">
        <v>1722</v>
      </c>
      <c r="D63" s="49" t="s">
        <v>1723</v>
      </c>
    </row>
    <row r="64" spans="2:4">
      <c r="B64" s="47" t="s">
        <v>1724</v>
      </c>
      <c r="C64" s="48" t="s">
        <v>1725</v>
      </c>
      <c r="D64" s="49" t="s">
        <v>1726</v>
      </c>
    </row>
    <row r="65" spans="2:4">
      <c r="B65" s="47" t="s">
        <v>1727</v>
      </c>
      <c r="C65" s="48" t="s">
        <v>1728</v>
      </c>
      <c r="D65" s="49" t="s">
        <v>1729</v>
      </c>
    </row>
    <row r="66" spans="2:4">
      <c r="B66" s="47" t="s">
        <v>1730</v>
      </c>
      <c r="C66" s="48" t="s">
        <v>1731</v>
      </c>
      <c r="D66" s="49" t="s">
        <v>1732</v>
      </c>
    </row>
    <row r="67" spans="2:4">
      <c r="B67" s="47" t="s">
        <v>1733</v>
      </c>
      <c r="C67" s="48" t="s">
        <v>1734</v>
      </c>
      <c r="D67" s="49" t="s">
        <v>1735</v>
      </c>
    </row>
    <row r="68" spans="2:4">
      <c r="B68" s="47" t="s">
        <v>1736</v>
      </c>
      <c r="C68" s="48" t="s">
        <v>1737</v>
      </c>
      <c r="D68" s="49" t="s">
        <v>1738</v>
      </c>
    </row>
    <row r="69" spans="2:4">
      <c r="B69" s="47" t="s">
        <v>1739</v>
      </c>
      <c r="C69" s="48" t="s">
        <v>1740</v>
      </c>
      <c r="D69" s="49" t="s">
        <v>1741</v>
      </c>
    </row>
    <row r="70" spans="2:4">
      <c r="B70" s="47" t="s">
        <v>1742</v>
      </c>
      <c r="C70" s="48" t="s">
        <v>1743</v>
      </c>
      <c r="D70" s="49" t="s">
        <v>1744</v>
      </c>
    </row>
    <row r="71" spans="2:4">
      <c r="B71" s="47" t="s">
        <v>1745</v>
      </c>
      <c r="C71" s="48" t="s">
        <v>1746</v>
      </c>
      <c r="D71" s="49" t="s">
        <v>1747</v>
      </c>
    </row>
    <row r="72" spans="2:4">
      <c r="B72" s="47" t="s">
        <v>1748</v>
      </c>
      <c r="C72" s="48" t="s">
        <v>1749</v>
      </c>
      <c r="D72" s="49" t="s">
        <v>1750</v>
      </c>
    </row>
    <row r="73" spans="2:4">
      <c r="B73" s="47" t="s">
        <v>1751</v>
      </c>
      <c r="C73" s="48" t="s">
        <v>1752</v>
      </c>
      <c r="D73" s="49" t="s">
        <v>1753</v>
      </c>
    </row>
    <row r="74" spans="2:4">
      <c r="B74" s="47" t="s">
        <v>1754</v>
      </c>
      <c r="C74" s="48" t="s">
        <v>1755</v>
      </c>
      <c r="D74" s="49" t="s">
        <v>1756</v>
      </c>
    </row>
    <row r="75" spans="2:4">
      <c r="B75" s="47" t="s">
        <v>1757</v>
      </c>
      <c r="C75" s="48" t="s">
        <v>1758</v>
      </c>
      <c r="D75" s="49" t="s">
        <v>1759</v>
      </c>
    </row>
    <row r="76" spans="2:4">
      <c r="B76" s="47" t="s">
        <v>1760</v>
      </c>
      <c r="C76" s="48" t="s">
        <v>1761</v>
      </c>
      <c r="D76" s="49" t="s">
        <v>1762</v>
      </c>
    </row>
    <row r="77" spans="2:4">
      <c r="B77" s="47" t="s">
        <v>1763</v>
      </c>
      <c r="C77" s="48" t="s">
        <v>1764</v>
      </c>
      <c r="D77" s="49" t="s">
        <v>1765</v>
      </c>
    </row>
    <row r="78" spans="2:4">
      <c r="B78" s="47" t="s">
        <v>1766</v>
      </c>
      <c r="C78" s="48" t="s">
        <v>1767</v>
      </c>
      <c r="D78" s="49" t="s">
        <v>1768</v>
      </c>
    </row>
    <row r="79" spans="2:4">
      <c r="B79" s="47" t="s">
        <v>1769</v>
      </c>
      <c r="C79" s="48" t="s">
        <v>1770</v>
      </c>
      <c r="D79" s="49" t="s">
        <v>1771</v>
      </c>
    </row>
    <row r="80" spans="2:4">
      <c r="B80" s="47" t="s">
        <v>1772</v>
      </c>
      <c r="C80" s="48" t="s">
        <v>1773</v>
      </c>
      <c r="D80" s="49" t="s">
        <v>1774</v>
      </c>
    </row>
    <row r="81" spans="2:4">
      <c r="B81" s="47" t="s">
        <v>1775</v>
      </c>
      <c r="C81" s="48" t="s">
        <v>1776</v>
      </c>
      <c r="D81" s="49" t="s">
        <v>1777</v>
      </c>
    </row>
    <row r="82" spans="2:4">
      <c r="B82" s="47" t="s">
        <v>1778</v>
      </c>
      <c r="C82" s="48" t="s">
        <v>1779</v>
      </c>
      <c r="D82" s="49" t="s">
        <v>1780</v>
      </c>
    </row>
    <row r="83" spans="2:4">
      <c r="B83" s="47" t="s">
        <v>1781</v>
      </c>
      <c r="C83" s="48" t="s">
        <v>1782</v>
      </c>
      <c r="D83" s="49" t="s">
        <v>1783</v>
      </c>
    </row>
    <row r="84" spans="2:4">
      <c r="B84" s="47" t="s">
        <v>1784</v>
      </c>
      <c r="C84" s="48" t="s">
        <v>1785</v>
      </c>
      <c r="D84" s="49" t="s">
        <v>1786</v>
      </c>
    </row>
    <row r="85" spans="2:4">
      <c r="B85" s="47" t="s">
        <v>2365</v>
      </c>
      <c r="C85" s="48" t="s">
        <v>1787</v>
      </c>
      <c r="D85" s="49" t="s">
        <v>1788</v>
      </c>
    </row>
    <row r="86" spans="2:4">
      <c r="B86" s="47" t="s">
        <v>1789</v>
      </c>
      <c r="C86" s="48" t="s">
        <v>1790</v>
      </c>
      <c r="D86" s="49" t="s">
        <v>1791</v>
      </c>
    </row>
    <row r="87" spans="2:4">
      <c r="B87" s="47" t="s">
        <v>1792</v>
      </c>
      <c r="C87" s="48" t="s">
        <v>1793</v>
      </c>
      <c r="D87" s="49" t="s">
        <v>1794</v>
      </c>
    </row>
    <row r="88" spans="2:4">
      <c r="B88" s="47" t="s">
        <v>1795</v>
      </c>
      <c r="C88" s="48" t="s">
        <v>1796</v>
      </c>
      <c r="D88" s="49" t="s">
        <v>1797</v>
      </c>
    </row>
    <row r="89" spans="2:4">
      <c r="B89" s="47" t="s">
        <v>1798</v>
      </c>
      <c r="C89" s="48" t="s">
        <v>1799</v>
      </c>
      <c r="D89" s="49" t="s">
        <v>1800</v>
      </c>
    </row>
    <row r="90" spans="2:4">
      <c r="B90" s="47" t="s">
        <v>1801</v>
      </c>
      <c r="C90" s="48" t="s">
        <v>1802</v>
      </c>
      <c r="D90" s="49" t="s">
        <v>1803</v>
      </c>
    </row>
    <row r="91" spans="2:4">
      <c r="B91" s="47" t="s">
        <v>1804</v>
      </c>
      <c r="C91" s="48" t="s">
        <v>1805</v>
      </c>
      <c r="D91" s="49" t="s">
        <v>1806</v>
      </c>
    </row>
    <row r="92" spans="2:4">
      <c r="B92" s="47" t="s">
        <v>1807</v>
      </c>
      <c r="C92" s="48" t="s">
        <v>1808</v>
      </c>
      <c r="D92" s="49" t="s">
        <v>1809</v>
      </c>
    </row>
    <row r="93" spans="2:4">
      <c r="B93" s="47" t="s">
        <v>1810</v>
      </c>
      <c r="C93" s="48" t="s">
        <v>1811</v>
      </c>
      <c r="D93" s="49" t="s">
        <v>1812</v>
      </c>
    </row>
    <row r="94" spans="2:4">
      <c r="B94" s="47" t="s">
        <v>1813</v>
      </c>
      <c r="C94" s="48" t="s">
        <v>1814</v>
      </c>
      <c r="D94" s="49" t="s">
        <v>1815</v>
      </c>
    </row>
    <row r="95" spans="2:4">
      <c r="B95" s="47" t="s">
        <v>1816</v>
      </c>
      <c r="C95" s="48" t="s">
        <v>1817</v>
      </c>
      <c r="D95" s="49" t="s">
        <v>1818</v>
      </c>
    </row>
    <row r="96" spans="2:4">
      <c r="B96" s="47" t="s">
        <v>1819</v>
      </c>
      <c r="C96" s="48" t="s">
        <v>1820</v>
      </c>
      <c r="D96" s="49" t="s">
        <v>1821</v>
      </c>
    </row>
    <row r="97" spans="2:4">
      <c r="B97" s="47" t="s">
        <v>1822</v>
      </c>
      <c r="C97" s="48" t="s">
        <v>1823</v>
      </c>
      <c r="D97" s="49" t="s">
        <v>1824</v>
      </c>
    </row>
    <row r="98" spans="2:4">
      <c r="B98" s="47" t="s">
        <v>1825</v>
      </c>
      <c r="C98" s="48" t="s">
        <v>1826</v>
      </c>
      <c r="D98" s="49" t="s">
        <v>1827</v>
      </c>
    </row>
    <row r="99" spans="2:4">
      <c r="B99" s="47" t="s">
        <v>1828</v>
      </c>
      <c r="C99" s="48" t="s">
        <v>1829</v>
      </c>
      <c r="D99" s="49" t="s">
        <v>1830</v>
      </c>
    </row>
    <row r="100" spans="2:4">
      <c r="B100" s="47" t="s">
        <v>1831</v>
      </c>
      <c r="C100" s="48" t="s">
        <v>1832</v>
      </c>
      <c r="D100" s="49" t="s">
        <v>1833</v>
      </c>
    </row>
    <row r="101" spans="2:4">
      <c r="B101" s="47" t="s">
        <v>1834</v>
      </c>
      <c r="C101" s="48" t="s">
        <v>1835</v>
      </c>
      <c r="D101" s="49" t="s">
        <v>1836</v>
      </c>
    </row>
    <row r="102" spans="2:4">
      <c r="B102" s="47" t="s">
        <v>1837</v>
      </c>
      <c r="C102" s="48" t="s">
        <v>1838</v>
      </c>
      <c r="D102" s="49" t="s">
        <v>1839</v>
      </c>
    </row>
    <row r="103" spans="2:4">
      <c r="B103" s="47" t="s">
        <v>1840</v>
      </c>
      <c r="C103" s="48" t="s">
        <v>1841</v>
      </c>
      <c r="D103" s="49" t="s">
        <v>1842</v>
      </c>
    </row>
    <row r="104" spans="2:4">
      <c r="B104" s="47" t="s">
        <v>1843</v>
      </c>
      <c r="C104" s="48" t="s">
        <v>1844</v>
      </c>
      <c r="D104" s="49" t="s">
        <v>1845</v>
      </c>
    </row>
    <row r="105" spans="2:4">
      <c r="B105" s="47" t="s">
        <v>2367</v>
      </c>
      <c r="C105" s="48" t="s">
        <v>2358</v>
      </c>
      <c r="D105" s="49" t="s">
        <v>2359</v>
      </c>
    </row>
    <row r="106" spans="2:4">
      <c r="B106" s="47" t="s">
        <v>1846</v>
      </c>
      <c r="C106" s="48" t="s">
        <v>1847</v>
      </c>
      <c r="D106" s="49" t="s">
        <v>1848</v>
      </c>
    </row>
    <row r="107" spans="2:4">
      <c r="B107" s="47" t="s">
        <v>1849</v>
      </c>
      <c r="C107" s="48" t="s">
        <v>1850</v>
      </c>
      <c r="D107" s="49" t="s">
        <v>1851</v>
      </c>
    </row>
    <row r="108" spans="2:4">
      <c r="B108" s="47" t="s">
        <v>1852</v>
      </c>
      <c r="C108" s="48" t="s">
        <v>1853</v>
      </c>
      <c r="D108" s="49" t="s">
        <v>1854</v>
      </c>
    </row>
    <row r="109" spans="2:4">
      <c r="B109" s="47" t="s">
        <v>1855</v>
      </c>
      <c r="C109" s="48" t="s">
        <v>1856</v>
      </c>
      <c r="D109" s="49" t="s">
        <v>1857</v>
      </c>
    </row>
    <row r="110" spans="2:4">
      <c r="B110" s="47" t="s">
        <v>1858</v>
      </c>
      <c r="C110" s="48" t="s">
        <v>1859</v>
      </c>
      <c r="D110" s="49" t="s">
        <v>1860</v>
      </c>
    </row>
    <row r="111" spans="2:4">
      <c r="B111" s="47" t="s">
        <v>1861</v>
      </c>
      <c r="C111" s="48" t="s">
        <v>1862</v>
      </c>
      <c r="D111" s="49" t="s">
        <v>1863</v>
      </c>
    </row>
    <row r="112" spans="2:4">
      <c r="B112" s="47" t="s">
        <v>1864</v>
      </c>
      <c r="C112" s="48" t="s">
        <v>1865</v>
      </c>
      <c r="D112" s="49" t="s">
        <v>1866</v>
      </c>
    </row>
    <row r="113" spans="2:4">
      <c r="B113" s="47" t="s">
        <v>1867</v>
      </c>
      <c r="C113" s="48" t="s">
        <v>1868</v>
      </c>
      <c r="D113" s="49" t="s">
        <v>1869</v>
      </c>
    </row>
    <row r="114" spans="2:4">
      <c r="B114" s="47" t="s">
        <v>1870</v>
      </c>
      <c r="C114" s="48" t="s">
        <v>1871</v>
      </c>
      <c r="D114" s="49" t="s">
        <v>1872</v>
      </c>
    </row>
    <row r="115" spans="2:4">
      <c r="B115" s="47" t="s">
        <v>1873</v>
      </c>
      <c r="C115" s="48" t="s">
        <v>1874</v>
      </c>
      <c r="D115" s="49" t="s">
        <v>1875</v>
      </c>
    </row>
    <row r="116" spans="2:4">
      <c r="B116" s="47" t="s">
        <v>1876</v>
      </c>
      <c r="C116" s="48" t="s">
        <v>1877</v>
      </c>
      <c r="D116" s="49" t="s">
        <v>1878</v>
      </c>
    </row>
    <row r="117" spans="2:4">
      <c r="B117" s="47" t="s">
        <v>1879</v>
      </c>
      <c r="C117" s="48" t="s">
        <v>1880</v>
      </c>
      <c r="D117" s="49" t="s">
        <v>1881</v>
      </c>
    </row>
    <row r="118" spans="2:4">
      <c r="B118" s="47" t="s">
        <v>1882</v>
      </c>
      <c r="C118" s="48" t="s">
        <v>1883</v>
      </c>
      <c r="D118" s="49" t="s">
        <v>1884</v>
      </c>
    </row>
    <row r="119" spans="2:4">
      <c r="B119" s="47" t="s">
        <v>1885</v>
      </c>
      <c r="C119" s="48" t="s">
        <v>1886</v>
      </c>
      <c r="D119" s="49" t="s">
        <v>1887</v>
      </c>
    </row>
    <row r="120" spans="2:4">
      <c r="B120" s="47" t="s">
        <v>1888</v>
      </c>
      <c r="C120" s="48" t="s">
        <v>1889</v>
      </c>
      <c r="D120" s="49" t="s">
        <v>1890</v>
      </c>
    </row>
    <row r="121" spans="2:4">
      <c r="B121" s="47" t="s">
        <v>1891</v>
      </c>
      <c r="C121" s="48" t="s">
        <v>1892</v>
      </c>
      <c r="D121" s="49" t="s">
        <v>1893</v>
      </c>
    </row>
    <row r="122" spans="2:4">
      <c r="B122" s="47" t="s">
        <v>1894</v>
      </c>
      <c r="C122" s="48" t="s">
        <v>1895</v>
      </c>
      <c r="D122" s="49" t="s">
        <v>1896</v>
      </c>
    </row>
    <row r="123" spans="2:4">
      <c r="B123" s="47" t="s">
        <v>1897</v>
      </c>
      <c r="C123" s="48" t="s">
        <v>1898</v>
      </c>
      <c r="D123" s="49" t="s">
        <v>1899</v>
      </c>
    </row>
    <row r="124" spans="2:4">
      <c r="B124" s="47" t="s">
        <v>1900</v>
      </c>
      <c r="C124" s="48" t="s">
        <v>1901</v>
      </c>
      <c r="D124" s="49" t="s">
        <v>1902</v>
      </c>
    </row>
    <row r="125" spans="2:4">
      <c r="B125" s="47" t="s">
        <v>1903</v>
      </c>
      <c r="C125" s="48" t="s">
        <v>1904</v>
      </c>
      <c r="D125" s="49" t="s">
        <v>1905</v>
      </c>
    </row>
    <row r="126" spans="2:4">
      <c r="B126" s="47" t="s">
        <v>1906</v>
      </c>
      <c r="C126" s="48" t="s">
        <v>1907</v>
      </c>
      <c r="D126" s="49" t="s">
        <v>1908</v>
      </c>
    </row>
    <row r="127" spans="2:4">
      <c r="B127" s="47" t="s">
        <v>1909</v>
      </c>
      <c r="C127" s="48" t="s">
        <v>1910</v>
      </c>
      <c r="D127" s="49" t="s">
        <v>1911</v>
      </c>
    </row>
    <row r="128" spans="2:4">
      <c r="B128" s="47" t="s">
        <v>1912</v>
      </c>
      <c r="C128" s="48" t="s">
        <v>1913</v>
      </c>
      <c r="D128" s="49" t="s">
        <v>1914</v>
      </c>
    </row>
    <row r="129" spans="2:4">
      <c r="B129" s="47" t="s">
        <v>1915</v>
      </c>
      <c r="C129" s="48" t="s">
        <v>1916</v>
      </c>
      <c r="D129" s="49" t="s">
        <v>1917</v>
      </c>
    </row>
    <row r="130" spans="2:4">
      <c r="B130" s="47" t="s">
        <v>1918</v>
      </c>
      <c r="C130" s="48" t="s">
        <v>1919</v>
      </c>
      <c r="D130" s="49" t="s">
        <v>1920</v>
      </c>
    </row>
    <row r="131" spans="2:4">
      <c r="B131" s="47" t="s">
        <v>1921</v>
      </c>
      <c r="C131" s="48" t="s">
        <v>1922</v>
      </c>
      <c r="D131" s="49" t="s">
        <v>1923</v>
      </c>
    </row>
    <row r="132" spans="2:4">
      <c r="B132" s="47" t="s">
        <v>1924</v>
      </c>
      <c r="C132" s="48" t="s">
        <v>1925</v>
      </c>
      <c r="D132" s="49" t="s">
        <v>1926</v>
      </c>
    </row>
    <row r="133" spans="2:4">
      <c r="B133" s="47" t="s">
        <v>1927</v>
      </c>
      <c r="C133" s="48" t="s">
        <v>1928</v>
      </c>
      <c r="D133" s="49" t="s">
        <v>1929</v>
      </c>
    </row>
    <row r="134" spans="2:4">
      <c r="B134" s="47" t="s">
        <v>1930</v>
      </c>
      <c r="C134" s="48" t="s">
        <v>1931</v>
      </c>
      <c r="D134" s="49" t="s">
        <v>1932</v>
      </c>
    </row>
    <row r="135" spans="2:4">
      <c r="B135" s="47" t="s">
        <v>1933</v>
      </c>
      <c r="C135" s="48" t="s">
        <v>1934</v>
      </c>
      <c r="D135" s="49" t="s">
        <v>1935</v>
      </c>
    </row>
    <row r="136" spans="2:4">
      <c r="B136" s="47" t="s">
        <v>1936</v>
      </c>
      <c r="C136" s="48" t="s">
        <v>1937</v>
      </c>
      <c r="D136" s="49" t="s">
        <v>1938</v>
      </c>
    </row>
    <row r="137" spans="2:4">
      <c r="B137" s="47" t="s">
        <v>1939</v>
      </c>
      <c r="C137" s="48" t="s">
        <v>1940</v>
      </c>
      <c r="D137" s="49" t="s">
        <v>1941</v>
      </c>
    </row>
    <row r="138" spans="2:4">
      <c r="B138" s="47" t="s">
        <v>1942</v>
      </c>
      <c r="C138" s="48" t="s">
        <v>1943</v>
      </c>
      <c r="D138" s="49" t="s">
        <v>1944</v>
      </c>
    </row>
    <row r="139" spans="2:4">
      <c r="B139" s="47" t="s">
        <v>1945</v>
      </c>
      <c r="C139" s="48" t="s">
        <v>1946</v>
      </c>
      <c r="D139" s="49" t="s">
        <v>1947</v>
      </c>
    </row>
    <row r="140" spans="2:4">
      <c r="B140" s="47" t="s">
        <v>1948</v>
      </c>
      <c r="C140" s="48" t="s">
        <v>1949</v>
      </c>
      <c r="D140" s="49" t="s">
        <v>1950</v>
      </c>
    </row>
    <row r="141" spans="2:4">
      <c r="B141" s="47" t="s">
        <v>1951</v>
      </c>
      <c r="C141" s="48" t="s">
        <v>1952</v>
      </c>
      <c r="D141" s="49" t="s">
        <v>1953</v>
      </c>
    </row>
    <row r="142" spans="2:4">
      <c r="B142" s="47" t="s">
        <v>1954</v>
      </c>
      <c r="C142" s="48" t="s">
        <v>1955</v>
      </c>
      <c r="D142" s="49" t="s">
        <v>1956</v>
      </c>
    </row>
    <row r="143" spans="2:4">
      <c r="B143" s="47" t="s">
        <v>1957</v>
      </c>
      <c r="C143" s="48" t="s">
        <v>1958</v>
      </c>
      <c r="D143" s="49" t="s">
        <v>1959</v>
      </c>
    </row>
    <row r="144" spans="2:4">
      <c r="B144" s="47" t="s">
        <v>1960</v>
      </c>
      <c r="C144" s="48" t="s">
        <v>1961</v>
      </c>
      <c r="D144" s="49" t="s">
        <v>1962</v>
      </c>
    </row>
    <row r="145" spans="2:4">
      <c r="B145" s="47" t="s">
        <v>1963</v>
      </c>
      <c r="C145" s="48" t="s">
        <v>1964</v>
      </c>
      <c r="D145" s="49" t="s">
        <v>1965</v>
      </c>
    </row>
    <row r="146" spans="2:4">
      <c r="B146" s="47" t="s">
        <v>2366</v>
      </c>
      <c r="C146" s="48" t="s">
        <v>2371</v>
      </c>
      <c r="D146" s="49" t="s">
        <v>2357</v>
      </c>
    </row>
    <row r="147" spans="2:4">
      <c r="B147" s="47" t="s">
        <v>1966</v>
      </c>
      <c r="C147" s="48" t="s">
        <v>1967</v>
      </c>
      <c r="D147" s="49" t="s">
        <v>1968</v>
      </c>
    </row>
    <row r="148" spans="2:4">
      <c r="B148" s="47" t="s">
        <v>1969</v>
      </c>
      <c r="C148" s="48" t="s">
        <v>1970</v>
      </c>
      <c r="D148" s="49" t="s">
        <v>1971</v>
      </c>
    </row>
    <row r="149" spans="2:4">
      <c r="B149" s="47" t="s">
        <v>1972</v>
      </c>
      <c r="C149" s="48" t="s">
        <v>1973</v>
      </c>
      <c r="D149" s="49" t="s">
        <v>1974</v>
      </c>
    </row>
    <row r="150" spans="2:4">
      <c r="B150" s="47" t="s">
        <v>1975</v>
      </c>
      <c r="C150" s="48" t="s">
        <v>1976</v>
      </c>
      <c r="D150" s="49" t="s">
        <v>1977</v>
      </c>
    </row>
    <row r="151" spans="2:4">
      <c r="B151" s="47" t="s">
        <v>1978</v>
      </c>
      <c r="C151" s="48" t="s">
        <v>1979</v>
      </c>
      <c r="D151" s="49" t="s">
        <v>1980</v>
      </c>
    </row>
    <row r="152" spans="2:4">
      <c r="B152" s="47" t="s">
        <v>1981</v>
      </c>
      <c r="C152" s="48" t="s">
        <v>1982</v>
      </c>
      <c r="D152" s="49" t="s">
        <v>1983</v>
      </c>
    </row>
    <row r="153" spans="2:4">
      <c r="B153" s="47" t="s">
        <v>1984</v>
      </c>
      <c r="C153" s="48" t="s">
        <v>1985</v>
      </c>
      <c r="D153" s="49" t="s">
        <v>1986</v>
      </c>
    </row>
    <row r="154" spans="2:4">
      <c r="B154" s="47" t="s">
        <v>1987</v>
      </c>
      <c r="C154" s="48" t="s">
        <v>1988</v>
      </c>
      <c r="D154" s="49" t="s">
        <v>1989</v>
      </c>
    </row>
    <row r="155" spans="2:4">
      <c r="B155" s="47" t="s">
        <v>1990</v>
      </c>
      <c r="C155" s="48" t="s">
        <v>1991</v>
      </c>
      <c r="D155" s="49" t="s">
        <v>1992</v>
      </c>
    </row>
    <row r="156" spans="2:4">
      <c r="B156" s="47" t="s">
        <v>1993</v>
      </c>
      <c r="C156" s="48" t="s">
        <v>1994</v>
      </c>
      <c r="D156" s="49" t="s">
        <v>1995</v>
      </c>
    </row>
    <row r="157" spans="2:4">
      <c r="B157" s="47" t="s">
        <v>1996</v>
      </c>
      <c r="C157" s="48" t="s">
        <v>1997</v>
      </c>
      <c r="D157" s="49" t="s">
        <v>1998</v>
      </c>
    </row>
    <row r="158" spans="2:4">
      <c r="B158" s="47" t="s">
        <v>1999</v>
      </c>
      <c r="C158" s="48" t="s">
        <v>2000</v>
      </c>
      <c r="D158" s="49" t="s">
        <v>2001</v>
      </c>
    </row>
    <row r="159" spans="2:4">
      <c r="B159" s="47" t="s">
        <v>2002</v>
      </c>
      <c r="C159" s="48" t="s">
        <v>2003</v>
      </c>
      <c r="D159" s="49" t="s">
        <v>2004</v>
      </c>
    </row>
    <row r="160" spans="2:4">
      <c r="B160" s="47" t="s">
        <v>2005</v>
      </c>
      <c r="C160" s="48" t="s">
        <v>2006</v>
      </c>
      <c r="D160" s="49" t="s">
        <v>2007</v>
      </c>
    </row>
    <row r="161" spans="2:4">
      <c r="B161" s="47" t="s">
        <v>2008</v>
      </c>
      <c r="C161" s="48" t="s">
        <v>2009</v>
      </c>
      <c r="D161" s="49" t="s">
        <v>2010</v>
      </c>
    </row>
    <row r="162" spans="2:4">
      <c r="B162" s="47" t="s">
        <v>2011</v>
      </c>
      <c r="C162" s="48" t="s">
        <v>2012</v>
      </c>
      <c r="D162" s="49" t="s">
        <v>2013</v>
      </c>
    </row>
    <row r="163" spans="2:4">
      <c r="B163" s="47" t="s">
        <v>2014</v>
      </c>
      <c r="C163" s="48" t="s">
        <v>2015</v>
      </c>
      <c r="D163" s="49" t="s">
        <v>2016</v>
      </c>
    </row>
    <row r="164" spans="2:4">
      <c r="B164" s="47" t="s">
        <v>2017</v>
      </c>
      <c r="C164" s="48" t="s">
        <v>2018</v>
      </c>
      <c r="D164" s="49" t="s">
        <v>2019</v>
      </c>
    </row>
    <row r="165" spans="2:4">
      <c r="B165" s="47" t="s">
        <v>2020</v>
      </c>
      <c r="C165" s="48" t="s">
        <v>2021</v>
      </c>
      <c r="D165" s="49" t="s">
        <v>2022</v>
      </c>
    </row>
    <row r="166" spans="2:4">
      <c r="B166" s="47" t="s">
        <v>2023</v>
      </c>
      <c r="C166" s="48" t="s">
        <v>2024</v>
      </c>
      <c r="D166" s="49" t="s">
        <v>2025</v>
      </c>
    </row>
    <row r="167" spans="2:4">
      <c r="B167" s="47" t="s">
        <v>2029</v>
      </c>
      <c r="C167" s="48" t="s">
        <v>2030</v>
      </c>
      <c r="D167" s="49" t="s">
        <v>2031</v>
      </c>
    </row>
    <row r="168" spans="2:4">
      <c r="B168" s="47" t="s">
        <v>2032</v>
      </c>
      <c r="C168" s="48" t="s">
        <v>2033</v>
      </c>
      <c r="D168" s="49" t="s">
        <v>2034</v>
      </c>
    </row>
    <row r="169" spans="2:4">
      <c r="B169" s="47" t="s">
        <v>2035</v>
      </c>
      <c r="C169" s="48" t="s">
        <v>2036</v>
      </c>
      <c r="D169" s="49" t="s">
        <v>2037</v>
      </c>
    </row>
    <row r="170" spans="2:4">
      <c r="B170" s="47" t="s">
        <v>2038</v>
      </c>
      <c r="C170" s="48" t="s">
        <v>2039</v>
      </c>
      <c r="D170" s="49" t="s">
        <v>2040</v>
      </c>
    </row>
    <row r="171" spans="2:4">
      <c r="B171" s="47" t="s">
        <v>2026</v>
      </c>
      <c r="C171" s="48" t="s">
        <v>2027</v>
      </c>
      <c r="D171" s="49" t="s">
        <v>2028</v>
      </c>
    </row>
    <row r="172" spans="2:4">
      <c r="B172" s="47" t="s">
        <v>2041</v>
      </c>
      <c r="C172" s="48" t="s">
        <v>2042</v>
      </c>
      <c r="D172" s="49" t="s">
        <v>2043</v>
      </c>
    </row>
    <row r="173" spans="2:4">
      <c r="B173" s="47" t="s">
        <v>2044</v>
      </c>
      <c r="C173" s="48" t="s">
        <v>2045</v>
      </c>
      <c r="D173" s="49" t="s">
        <v>2046</v>
      </c>
    </row>
    <row r="174" spans="2:4">
      <c r="B174" s="47" t="s">
        <v>2047</v>
      </c>
      <c r="C174" s="48" t="s">
        <v>2048</v>
      </c>
      <c r="D174" s="49" t="s">
        <v>2049</v>
      </c>
    </row>
    <row r="175" spans="2:4">
      <c r="B175" s="47" t="s">
        <v>2050</v>
      </c>
      <c r="C175" s="48" t="s">
        <v>2051</v>
      </c>
      <c r="D175" s="49" t="s">
        <v>2052</v>
      </c>
    </row>
    <row r="176" spans="2:4">
      <c r="B176" s="47" t="s">
        <v>2053</v>
      </c>
      <c r="C176" s="48" t="s">
        <v>2054</v>
      </c>
      <c r="D176" s="49" t="s">
        <v>2055</v>
      </c>
    </row>
    <row r="177" spans="2:4">
      <c r="B177" s="47" t="s">
        <v>2056</v>
      </c>
      <c r="C177" s="48" t="s">
        <v>2057</v>
      </c>
      <c r="D177" s="49" t="s">
        <v>2058</v>
      </c>
    </row>
    <row r="178" spans="2:4">
      <c r="B178" s="47" t="s">
        <v>2059</v>
      </c>
      <c r="C178" s="48" t="s">
        <v>2060</v>
      </c>
      <c r="D178" s="49" t="s">
        <v>2061</v>
      </c>
    </row>
    <row r="179" spans="2:4">
      <c r="B179" s="47" t="s">
        <v>2062</v>
      </c>
      <c r="C179" s="48" t="s">
        <v>2063</v>
      </c>
      <c r="D179" s="49" t="s">
        <v>2064</v>
      </c>
    </row>
    <row r="180" spans="2:4">
      <c r="B180" s="47" t="s">
        <v>2065</v>
      </c>
      <c r="C180" s="48" t="s">
        <v>2066</v>
      </c>
      <c r="D180" s="49" t="s">
        <v>2067</v>
      </c>
    </row>
    <row r="181" spans="2:4">
      <c r="B181" s="47" t="s">
        <v>2068</v>
      </c>
      <c r="C181" s="48" t="s">
        <v>2069</v>
      </c>
      <c r="D181" s="49" t="s">
        <v>2070</v>
      </c>
    </row>
    <row r="182" spans="2:4">
      <c r="B182" s="47" t="s">
        <v>2071</v>
      </c>
      <c r="C182" s="48" t="s">
        <v>2072</v>
      </c>
      <c r="D182" s="49" t="s">
        <v>2073</v>
      </c>
    </row>
    <row r="183" spans="2:4">
      <c r="B183" s="47" t="s">
        <v>2074</v>
      </c>
      <c r="C183" s="48" t="s">
        <v>2075</v>
      </c>
      <c r="D183" s="49" t="s">
        <v>2076</v>
      </c>
    </row>
    <row r="184" spans="2:4">
      <c r="B184" s="47" t="s">
        <v>2077</v>
      </c>
      <c r="C184" s="48" t="s">
        <v>2078</v>
      </c>
      <c r="D184" s="49" t="s">
        <v>2079</v>
      </c>
    </row>
    <row r="185" spans="2:4">
      <c r="B185" s="47" t="s">
        <v>2080</v>
      </c>
      <c r="C185" s="48" t="s">
        <v>2081</v>
      </c>
      <c r="D185" s="49" t="s">
        <v>2082</v>
      </c>
    </row>
    <row r="186" spans="2:4">
      <c r="B186" s="47" t="s">
        <v>2083</v>
      </c>
      <c r="C186" s="48" t="s">
        <v>2084</v>
      </c>
      <c r="D186" s="49" t="s">
        <v>2085</v>
      </c>
    </row>
    <row r="187" spans="2:4">
      <c r="B187" s="47" t="s">
        <v>2086</v>
      </c>
      <c r="C187" s="48" t="s">
        <v>2087</v>
      </c>
      <c r="D187" s="49" t="s">
        <v>2088</v>
      </c>
    </row>
    <row r="188" spans="2:4">
      <c r="B188" s="47" t="s">
        <v>2089</v>
      </c>
      <c r="C188" s="48" t="s">
        <v>2090</v>
      </c>
      <c r="D188" s="49" t="s">
        <v>2091</v>
      </c>
    </row>
    <row r="189" spans="2:4">
      <c r="B189" s="47" t="s">
        <v>2092</v>
      </c>
      <c r="C189" s="48" t="s">
        <v>2093</v>
      </c>
      <c r="D189" s="49" t="s">
        <v>2094</v>
      </c>
    </row>
    <row r="190" spans="2:4">
      <c r="B190" s="47" t="s">
        <v>2095</v>
      </c>
      <c r="C190" s="48" t="s">
        <v>2096</v>
      </c>
      <c r="D190" s="49" t="s">
        <v>2097</v>
      </c>
    </row>
    <row r="191" spans="2:4">
      <c r="B191" s="47" t="s">
        <v>2098</v>
      </c>
      <c r="C191" s="48" t="s">
        <v>2099</v>
      </c>
      <c r="D191" s="49" t="s">
        <v>2100</v>
      </c>
    </row>
    <row r="192" spans="2:4">
      <c r="B192" s="47" t="s">
        <v>2101</v>
      </c>
      <c r="C192" s="48" t="s">
        <v>2102</v>
      </c>
      <c r="D192" s="49" t="s">
        <v>2103</v>
      </c>
    </row>
    <row r="193" spans="2:4">
      <c r="B193" s="47" t="s">
        <v>2104</v>
      </c>
      <c r="C193" s="48" t="s">
        <v>2105</v>
      </c>
      <c r="D193" s="49" t="s">
        <v>2106</v>
      </c>
    </row>
    <row r="194" spans="2:4">
      <c r="B194" s="47" t="s">
        <v>2107</v>
      </c>
      <c r="C194" s="48" t="s">
        <v>2108</v>
      </c>
      <c r="D194" s="49" t="s">
        <v>2109</v>
      </c>
    </row>
    <row r="195" spans="2:4">
      <c r="B195" s="47" t="s">
        <v>2110</v>
      </c>
      <c r="C195" s="48" t="s">
        <v>2111</v>
      </c>
      <c r="D195" s="49" t="s">
        <v>2112</v>
      </c>
    </row>
    <row r="196" spans="2:4">
      <c r="B196" s="47" t="s">
        <v>2113</v>
      </c>
      <c r="C196" s="48" t="s">
        <v>2114</v>
      </c>
      <c r="D196" s="49" t="s">
        <v>2115</v>
      </c>
    </row>
    <row r="197" spans="2:4">
      <c r="B197" s="47" t="s">
        <v>2116</v>
      </c>
      <c r="C197" s="48" t="s">
        <v>2117</v>
      </c>
      <c r="D197" s="49" t="s">
        <v>2118</v>
      </c>
    </row>
    <row r="198" spans="2:4">
      <c r="B198" s="47" t="s">
        <v>2119</v>
      </c>
      <c r="C198" s="48" t="s">
        <v>2120</v>
      </c>
      <c r="D198" s="49" t="s">
        <v>2121</v>
      </c>
    </row>
    <row r="199" spans="2:4">
      <c r="B199" s="47" t="s">
        <v>2122</v>
      </c>
      <c r="C199" s="48" t="s">
        <v>2123</v>
      </c>
      <c r="D199" s="49" t="s">
        <v>2124</v>
      </c>
    </row>
    <row r="200" spans="2:4">
      <c r="B200" s="47" t="s">
        <v>2125</v>
      </c>
      <c r="C200" s="48" t="s">
        <v>2126</v>
      </c>
      <c r="D200" s="49" t="s">
        <v>2127</v>
      </c>
    </row>
    <row r="201" spans="2:4">
      <c r="B201" s="47" t="s">
        <v>2128</v>
      </c>
      <c r="C201" s="48" t="s">
        <v>2129</v>
      </c>
      <c r="D201" s="49" t="s">
        <v>2130</v>
      </c>
    </row>
    <row r="202" spans="2:4">
      <c r="B202" s="47" t="s">
        <v>2131</v>
      </c>
      <c r="C202" s="48" t="s">
        <v>2132</v>
      </c>
      <c r="D202" s="49" t="s">
        <v>2133</v>
      </c>
    </row>
    <row r="203" spans="2:4">
      <c r="B203" s="47" t="s">
        <v>2134</v>
      </c>
      <c r="C203" s="48" t="s">
        <v>2135</v>
      </c>
      <c r="D203" s="49" t="s">
        <v>2136</v>
      </c>
    </row>
    <row r="204" spans="2:4">
      <c r="B204" s="47" t="s">
        <v>2137</v>
      </c>
      <c r="C204" s="48" t="s">
        <v>2138</v>
      </c>
      <c r="D204" s="49" t="s">
        <v>2139</v>
      </c>
    </row>
    <row r="205" spans="2:4">
      <c r="B205" s="47" t="s">
        <v>2140</v>
      </c>
      <c r="C205" s="48" t="s">
        <v>2141</v>
      </c>
      <c r="D205" s="49" t="s">
        <v>2142</v>
      </c>
    </row>
    <row r="206" spans="2:4">
      <c r="B206" s="47" t="s">
        <v>2143</v>
      </c>
      <c r="C206" s="48" t="s">
        <v>2144</v>
      </c>
      <c r="D206" s="49" t="s">
        <v>2145</v>
      </c>
    </row>
    <row r="207" spans="2:4">
      <c r="B207" s="47" t="s">
        <v>2146</v>
      </c>
      <c r="C207" s="48" t="s">
        <v>2147</v>
      </c>
      <c r="D207" s="49" t="s">
        <v>2148</v>
      </c>
    </row>
    <row r="208" spans="2:4">
      <c r="B208" s="47" t="s">
        <v>2149</v>
      </c>
      <c r="C208" s="48" t="s">
        <v>2150</v>
      </c>
      <c r="D208" s="49" t="s">
        <v>2151</v>
      </c>
    </row>
    <row r="209" spans="2:4">
      <c r="B209" s="47" t="s">
        <v>2152</v>
      </c>
      <c r="C209" s="48" t="s">
        <v>2153</v>
      </c>
      <c r="D209" s="49" t="s">
        <v>2154</v>
      </c>
    </row>
    <row r="210" spans="2:4">
      <c r="B210" s="47" t="s">
        <v>2155</v>
      </c>
      <c r="C210" s="48" t="s">
        <v>2156</v>
      </c>
      <c r="D210" s="49" t="s">
        <v>2157</v>
      </c>
    </row>
    <row r="211" spans="2:4">
      <c r="B211" s="47" t="s">
        <v>2158</v>
      </c>
      <c r="C211" s="48" t="s">
        <v>2159</v>
      </c>
      <c r="D211" s="49" t="s">
        <v>2160</v>
      </c>
    </row>
    <row r="212" spans="2:4">
      <c r="B212" s="47" t="s">
        <v>2161</v>
      </c>
      <c r="C212" s="48" t="s">
        <v>2162</v>
      </c>
      <c r="D212" s="49" t="s">
        <v>2163</v>
      </c>
    </row>
    <row r="213" spans="2:4">
      <c r="B213" s="47" t="s">
        <v>2164</v>
      </c>
      <c r="C213" s="48" t="s">
        <v>2165</v>
      </c>
      <c r="D213" s="49" t="s">
        <v>2166</v>
      </c>
    </row>
    <row r="214" spans="2:4">
      <c r="B214" s="47" t="s">
        <v>2167</v>
      </c>
      <c r="C214" s="48" t="s">
        <v>2168</v>
      </c>
      <c r="D214" s="49" t="s">
        <v>2169</v>
      </c>
    </row>
    <row r="215" spans="2:4">
      <c r="B215" s="47" t="s">
        <v>2170</v>
      </c>
      <c r="C215" s="48" t="s">
        <v>2171</v>
      </c>
      <c r="D215" s="49" t="s">
        <v>2172</v>
      </c>
    </row>
    <row r="216" spans="2:4">
      <c r="B216" s="47" t="s">
        <v>2173</v>
      </c>
      <c r="C216" s="48" t="s">
        <v>2174</v>
      </c>
      <c r="D216" s="49" t="s">
        <v>2175</v>
      </c>
    </row>
    <row r="217" spans="2:4">
      <c r="B217" s="47" t="s">
        <v>2176</v>
      </c>
      <c r="C217" s="48" t="s">
        <v>2177</v>
      </c>
      <c r="D217" s="49" t="s">
        <v>2178</v>
      </c>
    </row>
    <row r="218" spans="2:4">
      <c r="B218" s="47" t="s">
        <v>2179</v>
      </c>
      <c r="C218" s="48" t="s">
        <v>2180</v>
      </c>
      <c r="D218" s="49" t="s">
        <v>2181</v>
      </c>
    </row>
    <row r="219" spans="2:4">
      <c r="B219" s="47" t="s">
        <v>2182</v>
      </c>
      <c r="C219" s="48" t="s">
        <v>2183</v>
      </c>
      <c r="D219" s="49" t="s">
        <v>2184</v>
      </c>
    </row>
    <row r="220" spans="2:4">
      <c r="B220" s="47" t="s">
        <v>2185</v>
      </c>
      <c r="C220" s="48" t="s">
        <v>2186</v>
      </c>
      <c r="D220" s="49" t="s">
        <v>2187</v>
      </c>
    </row>
    <row r="221" spans="2:4">
      <c r="B221" s="47" t="s">
        <v>2188</v>
      </c>
      <c r="C221" s="48" t="s">
        <v>2189</v>
      </c>
      <c r="D221" s="49" t="s">
        <v>2190</v>
      </c>
    </row>
    <row r="222" spans="2:4">
      <c r="B222" s="47" t="s">
        <v>2191</v>
      </c>
      <c r="C222" s="48" t="s">
        <v>2192</v>
      </c>
      <c r="D222" s="49" t="s">
        <v>2193</v>
      </c>
    </row>
    <row r="223" spans="2:4">
      <c r="B223" s="47" t="s">
        <v>2194</v>
      </c>
      <c r="C223" s="48" t="s">
        <v>2195</v>
      </c>
      <c r="D223" s="49" t="s">
        <v>2196</v>
      </c>
    </row>
    <row r="224" spans="2:4">
      <c r="B224" s="47" t="s">
        <v>2197</v>
      </c>
      <c r="C224" s="48" t="s">
        <v>2198</v>
      </c>
      <c r="D224" s="49" t="s">
        <v>2199</v>
      </c>
    </row>
    <row r="225" spans="2:4">
      <c r="B225" s="47" t="s">
        <v>2200</v>
      </c>
      <c r="C225" s="48" t="s">
        <v>2201</v>
      </c>
      <c r="D225" s="49" t="s">
        <v>2202</v>
      </c>
    </row>
    <row r="226" spans="2:4">
      <c r="B226" s="47" t="s">
        <v>2203</v>
      </c>
      <c r="C226" s="48" t="s">
        <v>2204</v>
      </c>
      <c r="D226" s="49" t="s">
        <v>2205</v>
      </c>
    </row>
    <row r="227" spans="2:4">
      <c r="B227" s="47" t="s">
        <v>2206</v>
      </c>
      <c r="C227" s="48" t="s">
        <v>2207</v>
      </c>
      <c r="D227" s="49" t="s">
        <v>2208</v>
      </c>
    </row>
    <row r="228" spans="2:4">
      <c r="B228" s="47" t="s">
        <v>2209</v>
      </c>
      <c r="C228" s="48" t="s">
        <v>2210</v>
      </c>
      <c r="D228" s="49" t="s">
        <v>2211</v>
      </c>
    </row>
    <row r="229" spans="2:4">
      <c r="B229" s="47" t="s">
        <v>2212</v>
      </c>
      <c r="C229" s="48" t="s">
        <v>2213</v>
      </c>
      <c r="D229" s="49" t="s">
        <v>2214</v>
      </c>
    </row>
    <row r="230" spans="2:4">
      <c r="B230" s="47" t="s">
        <v>2215</v>
      </c>
      <c r="C230" s="48" t="s">
        <v>2216</v>
      </c>
      <c r="D230" s="49" t="s">
        <v>2217</v>
      </c>
    </row>
    <row r="231" spans="2:4">
      <c r="B231" s="47" t="s">
        <v>2218</v>
      </c>
      <c r="C231" s="48" t="s">
        <v>2219</v>
      </c>
      <c r="D231" s="49" t="s">
        <v>1434</v>
      </c>
    </row>
    <row r="232" spans="2:4">
      <c r="B232" s="47" t="s">
        <v>2220</v>
      </c>
      <c r="C232" s="48" t="s">
        <v>2221</v>
      </c>
      <c r="D232" s="49" t="s">
        <v>2222</v>
      </c>
    </row>
    <row r="233" spans="2:4">
      <c r="B233" s="47" t="s">
        <v>2223</v>
      </c>
      <c r="C233" s="48" t="s">
        <v>2224</v>
      </c>
      <c r="D233" s="49" t="s">
        <v>2225</v>
      </c>
    </row>
    <row r="234" spans="2:4">
      <c r="B234" s="47" t="s">
        <v>2226</v>
      </c>
      <c r="C234" s="48" t="s">
        <v>2227</v>
      </c>
      <c r="D234" s="49" t="s">
        <v>2228</v>
      </c>
    </row>
    <row r="235" spans="2:4">
      <c r="B235" s="47" t="s">
        <v>2229</v>
      </c>
      <c r="C235" s="48" t="s">
        <v>2230</v>
      </c>
      <c r="D235" s="49" t="s">
        <v>2231</v>
      </c>
    </row>
    <row r="236" spans="2:4">
      <c r="B236" s="47" t="s">
        <v>2232</v>
      </c>
      <c r="C236" s="48" t="s">
        <v>2233</v>
      </c>
      <c r="D236" s="49" t="s">
        <v>2234</v>
      </c>
    </row>
    <row r="237" spans="2:4">
      <c r="B237" s="47" t="s">
        <v>2235</v>
      </c>
      <c r="C237" s="48" t="s">
        <v>2236</v>
      </c>
      <c r="D237" s="49" t="s">
        <v>2237</v>
      </c>
    </row>
    <row r="238" spans="2:4">
      <c r="B238" s="47" t="s">
        <v>2238</v>
      </c>
      <c r="C238" s="48" t="s">
        <v>2239</v>
      </c>
      <c r="D238" s="49" t="s">
        <v>2240</v>
      </c>
    </row>
    <row r="239" spans="2:4">
      <c r="B239" s="47" t="s">
        <v>2241</v>
      </c>
      <c r="C239" s="48" t="s">
        <v>2242</v>
      </c>
      <c r="D239" s="49" t="s">
        <v>2243</v>
      </c>
    </row>
    <row r="240" spans="2:4">
      <c r="B240" s="47" t="s">
        <v>2244</v>
      </c>
      <c r="C240" s="48" t="s">
        <v>2245</v>
      </c>
      <c r="D240" s="49" t="s">
        <v>2246</v>
      </c>
    </row>
    <row r="241" spans="2:4">
      <c r="B241" s="47" t="s">
        <v>2247</v>
      </c>
      <c r="C241" s="48" t="s">
        <v>2248</v>
      </c>
      <c r="D241" s="49" t="s">
        <v>2249</v>
      </c>
    </row>
    <row r="242" spans="2:4">
      <c r="B242" s="47" t="s">
        <v>2250</v>
      </c>
      <c r="C242" s="48" t="s">
        <v>2251</v>
      </c>
      <c r="D242" s="49" t="s">
        <v>2252</v>
      </c>
    </row>
    <row r="243" spans="2:4">
      <c r="B243" s="47" t="s">
        <v>2253</v>
      </c>
      <c r="C243" s="48" t="s">
        <v>2254</v>
      </c>
      <c r="D243" s="49" t="s">
        <v>2255</v>
      </c>
    </row>
    <row r="244" spans="2:4">
      <c r="B244" s="47" t="s">
        <v>2256</v>
      </c>
      <c r="C244" s="48" t="s">
        <v>2257</v>
      </c>
      <c r="D244" s="49" t="s">
        <v>2258</v>
      </c>
    </row>
    <row r="245" spans="2:4">
      <c r="B245" s="47" t="s">
        <v>2259</v>
      </c>
      <c r="C245" s="48" t="s">
        <v>2260</v>
      </c>
      <c r="D245" s="49" t="s">
        <v>2261</v>
      </c>
    </row>
    <row r="246" spans="2:4">
      <c r="B246" s="47" t="s">
        <v>2262</v>
      </c>
      <c r="C246" s="48" t="s">
        <v>2263</v>
      </c>
      <c r="D246" s="49" t="s">
        <v>2264</v>
      </c>
    </row>
    <row r="247" spans="2:4">
      <c r="B247" s="47" t="s">
        <v>2265</v>
      </c>
      <c r="C247" s="48" t="s">
        <v>2266</v>
      </c>
      <c r="D247" s="49" t="s">
        <v>2267</v>
      </c>
    </row>
    <row r="248" spans="2:4">
      <c r="B248" s="47" t="s">
        <v>2268</v>
      </c>
      <c r="C248" s="48" t="s">
        <v>2269</v>
      </c>
      <c r="D248" s="49" t="s">
        <v>2270</v>
      </c>
    </row>
    <row r="249" spans="2:4">
      <c r="B249" s="47" t="s">
        <v>2271</v>
      </c>
      <c r="C249" s="48" t="s">
        <v>2272</v>
      </c>
      <c r="D249" s="49" t="s">
        <v>473</v>
      </c>
    </row>
    <row r="250" spans="2:4">
      <c r="B250" s="47" t="s">
        <v>2273</v>
      </c>
      <c r="C250" s="48" t="s">
        <v>2274</v>
      </c>
      <c r="D250" s="49" t="s">
        <v>2275</v>
      </c>
    </row>
    <row r="251" spans="2:4">
      <c r="B251" s="47" t="s">
        <v>2276</v>
      </c>
      <c r="C251" s="48" t="s">
        <v>2277</v>
      </c>
      <c r="D251" s="49" t="s">
        <v>2278</v>
      </c>
    </row>
    <row r="252" spans="2:4">
      <c r="B252" s="47" t="s">
        <v>2279</v>
      </c>
      <c r="C252" s="48" t="s">
        <v>2280</v>
      </c>
      <c r="D252" s="49" t="s">
        <v>2281</v>
      </c>
    </row>
    <row r="253" spans="2:4">
      <c r="B253" s="47" t="s">
        <v>2282</v>
      </c>
      <c r="C253" s="48" t="s">
        <v>2283</v>
      </c>
      <c r="D253" s="49" t="s">
        <v>2284</v>
      </c>
    </row>
    <row r="254" spans="2:4">
      <c r="B254" s="47" t="s">
        <v>2285</v>
      </c>
      <c r="C254" s="48" t="s">
        <v>2286</v>
      </c>
      <c r="D254" s="49" t="s">
        <v>2287</v>
      </c>
    </row>
    <row r="255" spans="2:4">
      <c r="B255" s="47" t="s">
        <v>2288</v>
      </c>
      <c r="C255" s="48" t="s">
        <v>2289</v>
      </c>
      <c r="D255" s="49" t="s">
        <v>2290</v>
      </c>
    </row>
    <row r="256" spans="2:4">
      <c r="B256" s="47" t="s">
        <v>2291</v>
      </c>
      <c r="C256" s="48" t="s">
        <v>2292</v>
      </c>
      <c r="D256" s="49" t="s">
        <v>2293</v>
      </c>
    </row>
    <row r="257" spans="2:4">
      <c r="B257" s="47" t="s">
        <v>2294</v>
      </c>
      <c r="C257" s="48" t="s">
        <v>2295</v>
      </c>
      <c r="D257" s="49" t="s">
        <v>2296</v>
      </c>
    </row>
    <row r="258" spans="2:4">
      <c r="B258" s="47" t="s">
        <v>2297</v>
      </c>
      <c r="C258" s="48" t="s">
        <v>2298</v>
      </c>
      <c r="D258" s="49" t="s">
        <v>2299</v>
      </c>
    </row>
    <row r="259" spans="2:4">
      <c r="B259" s="47" t="s">
        <v>2300</v>
      </c>
      <c r="C259" s="48" t="s">
        <v>2301</v>
      </c>
      <c r="D259" s="49" t="s">
        <v>2302</v>
      </c>
    </row>
    <row r="260" spans="2:4">
      <c r="B260" s="47" t="s">
        <v>2327</v>
      </c>
      <c r="C260" s="48" t="s">
        <v>2328</v>
      </c>
      <c r="D260" s="49" t="s">
        <v>2329</v>
      </c>
    </row>
    <row r="261" spans="2:4">
      <c r="B261" s="47" t="s">
        <v>2303</v>
      </c>
      <c r="C261" s="48" t="s">
        <v>2304</v>
      </c>
      <c r="D261" s="49" t="s">
        <v>2305</v>
      </c>
    </row>
    <row r="262" spans="2:4">
      <c r="B262" s="47" t="s">
        <v>2306</v>
      </c>
      <c r="C262" s="48" t="s">
        <v>2307</v>
      </c>
      <c r="D262" s="49" t="s">
        <v>2308</v>
      </c>
    </row>
    <row r="263" spans="2:4">
      <c r="B263" s="47" t="s">
        <v>2309</v>
      </c>
      <c r="C263" s="48" t="s">
        <v>2310</v>
      </c>
      <c r="D263" s="49" t="s">
        <v>2311</v>
      </c>
    </row>
    <row r="264" spans="2:4">
      <c r="B264" s="47" t="s">
        <v>2312</v>
      </c>
      <c r="C264" s="48" t="s">
        <v>2313</v>
      </c>
      <c r="D264" s="49" t="s">
        <v>2314</v>
      </c>
    </row>
    <row r="265" spans="2:4">
      <c r="B265" s="47" t="s">
        <v>2315</v>
      </c>
      <c r="C265" s="48" t="s">
        <v>2316</v>
      </c>
      <c r="D265" s="49" t="s">
        <v>2317</v>
      </c>
    </row>
    <row r="266" spans="2:4">
      <c r="B266" s="47" t="s">
        <v>2318</v>
      </c>
      <c r="C266" s="48" t="s">
        <v>2319</v>
      </c>
      <c r="D266" s="49" t="s">
        <v>2320</v>
      </c>
    </row>
    <row r="267" spans="2:4">
      <c r="B267" s="47" t="s">
        <v>2321</v>
      </c>
      <c r="C267" s="48" t="s">
        <v>2322</v>
      </c>
      <c r="D267" s="49" t="s">
        <v>2323</v>
      </c>
    </row>
    <row r="268" spans="2:4">
      <c r="B268" s="47" t="s">
        <v>2324</v>
      </c>
      <c r="C268" s="48" t="s">
        <v>2325</v>
      </c>
      <c r="D268" s="49" t="s">
        <v>2326</v>
      </c>
    </row>
    <row r="269" spans="2:4">
      <c r="B269" s="47" t="s">
        <v>2330</v>
      </c>
      <c r="C269" s="48" t="s">
        <v>2331</v>
      </c>
      <c r="D269" s="49" t="s">
        <v>2332</v>
      </c>
    </row>
    <row r="270" spans="2:4">
      <c r="B270" s="47" t="s">
        <v>2333</v>
      </c>
      <c r="C270" s="48" t="s">
        <v>2334</v>
      </c>
      <c r="D270" s="49" t="s">
        <v>2335</v>
      </c>
    </row>
    <row r="271" spans="2:4">
      <c r="B271" s="47" t="s">
        <v>2336</v>
      </c>
      <c r="C271" s="48" t="s">
        <v>2337</v>
      </c>
      <c r="D271" s="49" t="s">
        <v>2338</v>
      </c>
    </row>
    <row r="272" spans="2:4">
      <c r="B272" s="47" t="s">
        <v>2339</v>
      </c>
      <c r="C272" s="48" t="s">
        <v>2340</v>
      </c>
      <c r="D272" s="49" t="s">
        <v>2341</v>
      </c>
    </row>
    <row r="273" spans="2:4">
      <c r="B273" s="47" t="s">
        <v>2342</v>
      </c>
      <c r="C273" s="48" t="s">
        <v>2343</v>
      </c>
      <c r="D273" s="49" t="s">
        <v>2344</v>
      </c>
    </row>
    <row r="274" spans="2:4">
      <c r="B274" s="50" t="s">
        <v>2345</v>
      </c>
      <c r="C274" s="51" t="s">
        <v>2346</v>
      </c>
      <c r="D274" s="52"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B3:J14"/>
  <sheetViews>
    <sheetView showGridLines="0" showRowColHeaders="0" workbookViewId="0"/>
  </sheetViews>
  <sheetFormatPr baseColWidth="10" defaultRowHeight="15"/>
  <cols>
    <col min="1" max="1" width="5.7109375" customWidth="1"/>
  </cols>
  <sheetData>
    <row r="3" spans="2:10" ht="18.75">
      <c r="B3" s="158" t="s">
        <v>1541</v>
      </c>
      <c r="C3" s="201"/>
      <c r="D3" s="201"/>
      <c r="E3" s="201"/>
      <c r="F3" s="201"/>
      <c r="G3" s="201"/>
      <c r="H3" s="201"/>
      <c r="I3" s="76"/>
      <c r="J3" s="76"/>
    </row>
    <row r="4" spans="2:10">
      <c r="B4" s="179" t="s">
        <v>2384</v>
      </c>
      <c r="C4" s="180"/>
      <c r="D4" s="180"/>
      <c r="E4" s="180"/>
      <c r="F4" s="180"/>
      <c r="G4" s="180"/>
      <c r="H4" s="180"/>
      <c r="I4" s="77"/>
      <c r="J4" s="77"/>
    </row>
    <row r="5" spans="2:10">
      <c r="B5" s="180"/>
      <c r="C5" s="180"/>
      <c r="D5" s="180"/>
      <c r="E5" s="180"/>
      <c r="F5" s="180"/>
      <c r="G5" s="180"/>
      <c r="H5" s="180"/>
      <c r="I5" s="77"/>
      <c r="J5" s="77"/>
    </row>
    <row r="6" spans="2:10">
      <c r="B6" s="180"/>
      <c r="C6" s="180"/>
      <c r="D6" s="180"/>
      <c r="E6" s="180"/>
      <c r="F6" s="180"/>
      <c r="G6" s="180"/>
      <c r="H6" s="180"/>
      <c r="I6" s="77"/>
      <c r="J6" s="77"/>
    </row>
    <row r="7" spans="2:10">
      <c r="B7" s="180"/>
      <c r="C7" s="180"/>
      <c r="D7" s="180"/>
      <c r="E7" s="180"/>
      <c r="F7" s="180"/>
      <c r="G7" s="180"/>
      <c r="H7" s="180"/>
      <c r="I7" s="77"/>
      <c r="J7" s="77"/>
    </row>
    <row r="8" spans="2:10">
      <c r="B8" s="180"/>
      <c r="C8" s="180"/>
      <c r="D8" s="180"/>
      <c r="E8" s="180"/>
      <c r="F8" s="180"/>
      <c r="G8" s="180"/>
      <c r="H8" s="180"/>
      <c r="I8" s="77"/>
      <c r="J8" s="77"/>
    </row>
    <row r="9" spans="2:10">
      <c r="B9" s="180"/>
      <c r="C9" s="180"/>
      <c r="D9" s="180"/>
      <c r="E9" s="180"/>
      <c r="F9" s="180"/>
      <c r="G9" s="180"/>
      <c r="H9" s="180"/>
      <c r="I9" s="77"/>
      <c r="J9" s="77"/>
    </row>
    <row r="10" spans="2:10">
      <c r="B10" s="180"/>
      <c r="C10" s="180"/>
      <c r="D10" s="180"/>
      <c r="E10" s="180"/>
      <c r="F10" s="180"/>
      <c r="G10" s="180"/>
      <c r="H10" s="180"/>
      <c r="I10" s="77"/>
      <c r="J10" s="77"/>
    </row>
    <row r="11" spans="2:10">
      <c r="B11" s="180"/>
      <c r="C11" s="180"/>
      <c r="D11" s="180"/>
      <c r="E11" s="180"/>
      <c r="F11" s="180"/>
      <c r="G11" s="180"/>
      <c r="H11" s="180"/>
      <c r="I11" s="77"/>
      <c r="J11" s="77"/>
    </row>
    <row r="12" spans="2:10">
      <c r="B12" s="101"/>
      <c r="C12" s="101"/>
      <c r="D12" s="101"/>
      <c r="E12" s="101"/>
      <c r="F12" s="116"/>
      <c r="G12" s="116"/>
      <c r="H12" s="116"/>
      <c r="I12" s="77"/>
      <c r="J12" s="77"/>
    </row>
    <row r="13" spans="2:10">
      <c r="B13" s="64"/>
      <c r="C13" s="64"/>
      <c r="D13" s="64"/>
      <c r="E13" s="64"/>
      <c r="F13" s="64"/>
      <c r="G13" s="64"/>
      <c r="H13" s="64"/>
    </row>
    <row r="14" spans="2:10">
      <c r="B14" s="64"/>
      <c r="C14" s="64"/>
      <c r="D14" s="64"/>
      <c r="E14" s="64"/>
      <c r="F14" s="64"/>
      <c r="G14" s="64"/>
      <c r="H14" s="6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A3:I12"/>
  <sheetViews>
    <sheetView showGridLines="0" showRowColHeaders="0" workbookViewId="0"/>
  </sheetViews>
  <sheetFormatPr baseColWidth="10" defaultRowHeight="15"/>
  <cols>
    <col min="1" max="1" width="5.7109375" customWidth="1"/>
  </cols>
  <sheetData>
    <row r="3" spans="1:9" ht="18.75">
      <c r="B3" s="158" t="s">
        <v>1542</v>
      </c>
      <c r="C3" s="180"/>
      <c r="D3" s="180"/>
      <c r="E3" s="180"/>
      <c r="F3" s="180"/>
      <c r="G3" s="180"/>
      <c r="H3" s="180"/>
      <c r="I3" s="78"/>
    </row>
    <row r="4" spans="1:9">
      <c r="A4" s="107"/>
      <c r="B4" s="253" t="s">
        <v>2385</v>
      </c>
      <c r="C4" s="201"/>
      <c r="D4" s="201"/>
      <c r="E4" s="201"/>
      <c r="F4" s="201"/>
      <c r="G4" s="201"/>
      <c r="H4" s="201"/>
      <c r="I4" s="77"/>
    </row>
    <row r="5" spans="1:9">
      <c r="A5" s="107"/>
      <c r="B5" s="201"/>
      <c r="C5" s="201"/>
      <c r="D5" s="201"/>
      <c r="E5" s="201"/>
      <c r="F5" s="201"/>
      <c r="G5" s="201"/>
      <c r="H5" s="201"/>
      <c r="I5" s="77"/>
    </row>
    <row r="6" spans="1:9">
      <c r="A6" s="107"/>
      <c r="B6" s="201"/>
      <c r="C6" s="201"/>
      <c r="D6" s="201"/>
      <c r="E6" s="201"/>
      <c r="F6" s="201"/>
      <c r="G6" s="201"/>
      <c r="H6" s="201"/>
      <c r="I6" s="77"/>
    </row>
    <row r="7" spans="1:9">
      <c r="B7" s="201"/>
      <c r="C7" s="201"/>
      <c r="D7" s="201"/>
      <c r="E7" s="201"/>
      <c r="F7" s="201"/>
      <c r="G7" s="201"/>
      <c r="H7" s="201"/>
      <c r="I7" s="77"/>
    </row>
    <row r="8" spans="1:9">
      <c r="B8" s="201"/>
      <c r="C8" s="201"/>
      <c r="D8" s="201"/>
      <c r="E8" s="201"/>
      <c r="F8" s="201"/>
      <c r="G8" s="201"/>
      <c r="H8" s="201"/>
      <c r="I8" s="77"/>
    </row>
    <row r="9" spans="1:9">
      <c r="B9" s="201"/>
      <c r="C9" s="201"/>
      <c r="D9" s="201"/>
      <c r="E9" s="201"/>
      <c r="F9" s="201"/>
      <c r="G9" s="201"/>
      <c r="H9" s="201"/>
      <c r="I9" s="77"/>
    </row>
    <row r="10" spans="1:9">
      <c r="B10" s="201"/>
      <c r="C10" s="201"/>
      <c r="D10" s="201"/>
      <c r="E10" s="201"/>
      <c r="F10" s="201"/>
      <c r="G10" s="201"/>
      <c r="H10" s="201"/>
    </row>
    <row r="11" spans="1:9">
      <c r="B11" s="201"/>
      <c r="C11" s="201"/>
      <c r="D11" s="201"/>
      <c r="E11" s="201"/>
      <c r="F11" s="201"/>
      <c r="G11" s="201"/>
      <c r="H11" s="201"/>
    </row>
    <row r="12" spans="1:9">
      <c r="B12" s="201"/>
      <c r="C12" s="201"/>
      <c r="D12" s="201"/>
      <c r="E12" s="201"/>
      <c r="F12" s="201"/>
      <c r="G12" s="201"/>
      <c r="H12" s="201"/>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B3:I15"/>
  <sheetViews>
    <sheetView showGridLines="0" showRowColHeaders="0" workbookViewId="0"/>
  </sheetViews>
  <sheetFormatPr baseColWidth="10" defaultRowHeight="15"/>
  <cols>
    <col min="1" max="1" width="5.7109375" customWidth="1"/>
  </cols>
  <sheetData>
    <row r="3" spans="2:9" ht="18.75">
      <c r="B3" s="254" t="s">
        <v>1543</v>
      </c>
      <c r="C3" s="180"/>
      <c r="D3" s="180"/>
      <c r="E3" s="180"/>
      <c r="F3" s="180"/>
      <c r="G3" s="180"/>
      <c r="H3" s="180"/>
      <c r="I3" s="97"/>
    </row>
    <row r="4" spans="2:9">
      <c r="B4" s="179" t="s">
        <v>2458</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80"/>
      <c r="C9" s="180"/>
      <c r="D9" s="180"/>
      <c r="E9" s="180"/>
      <c r="F9" s="180"/>
      <c r="G9" s="180"/>
      <c r="H9" s="180"/>
      <c r="I9" s="95"/>
    </row>
    <row r="10" spans="2:9">
      <c r="B10" s="180"/>
      <c r="C10" s="180"/>
      <c r="D10" s="180"/>
      <c r="E10" s="180"/>
      <c r="F10" s="180"/>
      <c r="G10" s="180"/>
      <c r="H10" s="180"/>
      <c r="I10" s="95"/>
    </row>
    <row r="11" spans="2:9">
      <c r="B11" s="176"/>
      <c r="C11" s="176"/>
      <c r="D11" s="176"/>
      <c r="E11" s="176"/>
      <c r="F11" s="176"/>
      <c r="G11" s="176"/>
      <c r="H11" s="176"/>
      <c r="I11" s="95"/>
    </row>
    <row r="12" spans="2:9">
      <c r="B12" s="176"/>
      <c r="C12" s="176"/>
      <c r="D12" s="176"/>
      <c r="E12" s="176"/>
      <c r="F12" s="176"/>
      <c r="G12" s="176"/>
      <c r="H12" s="176"/>
      <c r="I12" s="95"/>
    </row>
    <row r="13" spans="2:9">
      <c r="B13" s="176"/>
      <c r="C13" s="176"/>
      <c r="D13" s="176"/>
      <c r="E13" s="176"/>
      <c r="F13" s="176"/>
      <c r="G13" s="176"/>
      <c r="H13" s="176"/>
      <c r="I13" s="95"/>
    </row>
    <row r="14" spans="2:9">
      <c r="B14" s="176"/>
      <c r="C14" s="176"/>
      <c r="D14" s="176"/>
      <c r="E14" s="176"/>
      <c r="F14" s="176"/>
      <c r="G14" s="176"/>
      <c r="H14" s="176"/>
    </row>
    <row r="15" spans="2:9">
      <c r="B15" s="176"/>
      <c r="C15" s="176"/>
      <c r="D15" s="176"/>
      <c r="E15" s="176"/>
      <c r="F15" s="176"/>
      <c r="G15" s="176"/>
      <c r="H15" s="176"/>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B3:J9"/>
  <sheetViews>
    <sheetView showGridLines="0" showRowColHeaders="0" workbookViewId="0"/>
  </sheetViews>
  <sheetFormatPr baseColWidth="10" defaultRowHeight="15"/>
  <cols>
    <col min="1" max="1" width="5.7109375" customWidth="1"/>
  </cols>
  <sheetData>
    <row r="3" spans="2:10" ht="18.75">
      <c r="B3" s="158" t="s">
        <v>1544</v>
      </c>
      <c r="C3" s="180"/>
      <c r="D3" s="180"/>
      <c r="E3" s="180"/>
      <c r="F3" s="180"/>
      <c r="G3" s="180"/>
      <c r="H3" s="180"/>
      <c r="I3" s="97"/>
      <c r="J3" s="97"/>
    </row>
    <row r="4" spans="2:10">
      <c r="B4" s="179" t="s">
        <v>2452</v>
      </c>
      <c r="C4" s="180"/>
      <c r="D4" s="180"/>
      <c r="E4" s="180"/>
      <c r="F4" s="180"/>
      <c r="G4" s="180"/>
      <c r="H4" s="180"/>
      <c r="I4" s="116"/>
      <c r="J4" s="116"/>
    </row>
    <row r="5" spans="2:10">
      <c r="B5" s="180"/>
      <c r="C5" s="180"/>
      <c r="D5" s="180"/>
      <c r="E5" s="180"/>
      <c r="F5" s="180"/>
      <c r="G5" s="180"/>
      <c r="H5" s="180"/>
      <c r="I5" s="116"/>
      <c r="J5" s="116"/>
    </row>
    <row r="6" spans="2:10">
      <c r="B6" s="180"/>
      <c r="C6" s="180"/>
      <c r="D6" s="180"/>
      <c r="E6" s="180"/>
      <c r="F6" s="180"/>
      <c r="G6" s="180"/>
      <c r="H6" s="180"/>
      <c r="I6" s="116"/>
      <c r="J6" s="116"/>
    </row>
    <row r="7" spans="2:10">
      <c r="B7" s="180"/>
      <c r="C7" s="180"/>
      <c r="D7" s="180"/>
      <c r="E7" s="180"/>
      <c r="F7" s="180"/>
      <c r="G7" s="180"/>
      <c r="H7" s="180"/>
      <c r="I7" s="116"/>
      <c r="J7" s="116"/>
    </row>
    <row r="8" spans="2:10">
      <c r="B8" s="180"/>
      <c r="C8" s="180"/>
      <c r="D8" s="180"/>
      <c r="E8" s="180"/>
      <c r="F8" s="180"/>
      <c r="G8" s="180"/>
      <c r="H8" s="180"/>
      <c r="I8" s="116"/>
      <c r="J8" s="116"/>
    </row>
    <row r="9" spans="2:10">
      <c r="B9" s="116"/>
      <c r="C9" s="116"/>
      <c r="D9" s="116"/>
      <c r="E9" s="116"/>
      <c r="F9" s="116"/>
      <c r="G9" s="116"/>
      <c r="H9" s="116"/>
      <c r="I9" s="116"/>
      <c r="J9" s="116"/>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dimension ref="B3:I13"/>
  <sheetViews>
    <sheetView showGridLines="0" showRowColHeaders="0" workbookViewId="0"/>
  </sheetViews>
  <sheetFormatPr baseColWidth="10" defaultRowHeight="15"/>
  <cols>
    <col min="1" max="1" width="5.7109375" customWidth="1"/>
  </cols>
  <sheetData>
    <row r="3" spans="2:9" ht="19.5">
      <c r="B3" s="208" t="s">
        <v>1545</v>
      </c>
      <c r="C3" s="176"/>
      <c r="D3" s="176"/>
      <c r="E3" s="176"/>
      <c r="F3" s="176"/>
      <c r="G3" s="176"/>
      <c r="H3" s="176"/>
      <c r="I3" s="118"/>
    </row>
    <row r="4" spans="2:9">
      <c r="B4" s="179" t="s">
        <v>2388</v>
      </c>
      <c r="C4" s="180"/>
      <c r="D4" s="180"/>
      <c r="E4" s="180"/>
      <c r="F4" s="180"/>
      <c r="G4" s="180"/>
      <c r="H4" s="180"/>
      <c r="I4" s="116"/>
    </row>
    <row r="5" spans="2:9">
      <c r="B5" s="180"/>
      <c r="C5" s="180"/>
      <c r="D5" s="180"/>
      <c r="E5" s="180"/>
      <c r="F5" s="180"/>
      <c r="G5" s="180"/>
      <c r="H5" s="180"/>
      <c r="I5" s="116"/>
    </row>
    <row r="6" spans="2:9">
      <c r="B6" s="180"/>
      <c r="C6" s="180"/>
      <c r="D6" s="180"/>
      <c r="E6" s="180"/>
      <c r="F6" s="180"/>
      <c r="G6" s="180"/>
      <c r="H6" s="180"/>
      <c r="I6" s="116"/>
    </row>
    <row r="7" spans="2:9">
      <c r="B7" s="180"/>
      <c r="C7" s="180"/>
      <c r="D7" s="180"/>
      <c r="E7" s="180"/>
      <c r="F7" s="180"/>
      <c r="G7" s="180"/>
      <c r="H7" s="180"/>
      <c r="I7" s="116"/>
    </row>
    <row r="8" spans="2:9">
      <c r="B8" s="180"/>
      <c r="C8" s="180"/>
      <c r="D8" s="180"/>
      <c r="E8" s="180"/>
      <c r="F8" s="180"/>
      <c r="G8" s="180"/>
      <c r="H8" s="180"/>
      <c r="I8" s="116"/>
    </row>
    <row r="9" spans="2:9">
      <c r="B9" s="180"/>
      <c r="C9" s="180"/>
      <c r="D9" s="180"/>
      <c r="E9" s="180"/>
      <c r="F9" s="180"/>
      <c r="G9" s="180"/>
      <c r="H9" s="180"/>
      <c r="I9" s="116"/>
    </row>
    <row r="10" spans="2:9">
      <c r="B10" s="180"/>
      <c r="C10" s="180"/>
      <c r="D10" s="180"/>
      <c r="E10" s="180"/>
      <c r="F10" s="180"/>
      <c r="G10" s="180"/>
      <c r="H10" s="180"/>
      <c r="I10" s="116"/>
    </row>
    <row r="11" spans="2:9">
      <c r="B11" s="180"/>
      <c r="C11" s="180"/>
      <c r="D11" s="180"/>
      <c r="E11" s="180"/>
      <c r="F11" s="180"/>
      <c r="G11" s="180"/>
      <c r="H11" s="180"/>
      <c r="I11" s="116"/>
    </row>
    <row r="12" spans="2:9">
      <c r="B12" s="95"/>
      <c r="C12" s="95"/>
      <c r="D12" s="95"/>
      <c r="E12" s="95"/>
      <c r="F12" s="95"/>
      <c r="G12" s="95"/>
      <c r="H12" s="95"/>
      <c r="I12" s="116"/>
    </row>
    <row r="13" spans="2:9">
      <c r="B13" s="95"/>
      <c r="C13" s="95"/>
      <c r="D13" s="95"/>
      <c r="E13" s="95"/>
      <c r="F13" s="95"/>
      <c r="G13" s="95"/>
      <c r="H13" s="95"/>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6"/>
  <dimension ref="B3:I9"/>
  <sheetViews>
    <sheetView showGridLines="0" showRowColHeaders="0" workbookViewId="0"/>
  </sheetViews>
  <sheetFormatPr baseColWidth="10" defaultRowHeight="15"/>
  <cols>
    <col min="1" max="1" width="5.7109375" customWidth="1"/>
  </cols>
  <sheetData>
    <row r="3" spans="2:9" ht="18.75">
      <c r="B3" s="254" t="s">
        <v>1546</v>
      </c>
      <c r="C3" s="180"/>
      <c r="D3" s="180"/>
      <c r="E3" s="180"/>
      <c r="F3" s="180"/>
      <c r="G3" s="180"/>
      <c r="H3" s="180"/>
      <c r="I3" s="97"/>
    </row>
    <row r="4" spans="2:9">
      <c r="B4" s="255" t="s">
        <v>2453</v>
      </c>
      <c r="C4" s="256"/>
      <c r="D4" s="256"/>
      <c r="E4" s="256"/>
      <c r="F4" s="256"/>
      <c r="G4" s="256"/>
      <c r="H4" s="256"/>
      <c r="I4" s="95"/>
    </row>
    <row r="5" spans="2:9">
      <c r="B5" s="256"/>
      <c r="C5" s="256"/>
      <c r="D5" s="256"/>
      <c r="E5" s="256"/>
      <c r="F5" s="256"/>
      <c r="G5" s="256"/>
      <c r="H5" s="256"/>
      <c r="I5" s="95"/>
    </row>
    <row r="6" spans="2:9">
      <c r="B6" s="256"/>
      <c r="C6" s="256"/>
      <c r="D6" s="256"/>
      <c r="E6" s="256"/>
      <c r="F6" s="256"/>
      <c r="G6" s="256"/>
      <c r="H6" s="256"/>
    </row>
    <row r="7" spans="2:9">
      <c r="B7" s="256"/>
      <c r="C7" s="256"/>
      <c r="D7" s="256"/>
      <c r="E7" s="256"/>
      <c r="F7" s="256"/>
      <c r="G7" s="256"/>
      <c r="H7" s="256"/>
    </row>
    <row r="8" spans="2:9">
      <c r="B8" s="256"/>
      <c r="C8" s="256"/>
      <c r="D8" s="256"/>
      <c r="E8" s="256"/>
      <c r="F8" s="256"/>
      <c r="G8" s="256"/>
      <c r="H8" s="256"/>
    </row>
    <row r="9" spans="2:9">
      <c r="B9" s="256"/>
      <c r="C9" s="256"/>
      <c r="D9" s="256"/>
      <c r="E9" s="256"/>
      <c r="F9" s="256"/>
      <c r="G9" s="256"/>
      <c r="H9" s="256"/>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7"/>
  <dimension ref="A3:I10"/>
  <sheetViews>
    <sheetView showGridLines="0" showRowColHeaders="0" workbookViewId="0"/>
  </sheetViews>
  <sheetFormatPr baseColWidth="10" defaultRowHeight="15"/>
  <cols>
    <col min="1" max="1" width="5.7109375" customWidth="1"/>
  </cols>
  <sheetData>
    <row r="3" spans="1:9" ht="18.75">
      <c r="B3" s="254" t="s">
        <v>2389</v>
      </c>
      <c r="C3" s="180"/>
      <c r="D3" s="180"/>
      <c r="E3" s="180"/>
      <c r="F3" s="180"/>
      <c r="G3" s="180"/>
      <c r="H3" s="180"/>
      <c r="I3" s="97"/>
    </row>
    <row r="4" spans="1:9">
      <c r="A4" s="64"/>
      <c r="B4" s="179" t="s">
        <v>2468</v>
      </c>
      <c r="C4" s="180"/>
      <c r="D4" s="180"/>
      <c r="E4" s="180"/>
      <c r="F4" s="180"/>
      <c r="G4" s="180"/>
      <c r="H4" s="180"/>
      <c r="I4" s="95"/>
    </row>
    <row r="5" spans="1:9">
      <c r="B5" s="180"/>
      <c r="C5" s="180"/>
      <c r="D5" s="180"/>
      <c r="E5" s="180"/>
      <c r="F5" s="180"/>
      <c r="G5" s="180"/>
      <c r="H5" s="180"/>
      <c r="I5" s="95"/>
    </row>
    <row r="6" spans="1:9">
      <c r="B6" s="180"/>
      <c r="C6" s="180"/>
      <c r="D6" s="180"/>
      <c r="E6" s="180"/>
      <c r="F6" s="180"/>
      <c r="G6" s="180"/>
      <c r="H6" s="180"/>
      <c r="I6" s="95"/>
    </row>
    <row r="7" spans="1:9">
      <c r="B7" s="180"/>
      <c r="C7" s="180"/>
      <c r="D7" s="180"/>
      <c r="E7" s="180"/>
      <c r="F7" s="180"/>
      <c r="G7" s="180"/>
      <c r="H7" s="180"/>
      <c r="I7" s="95"/>
    </row>
    <row r="8" spans="1:9">
      <c r="B8" s="180"/>
      <c r="C8" s="180"/>
      <c r="D8" s="180"/>
      <c r="E8" s="180"/>
      <c r="F8" s="180"/>
      <c r="G8" s="180"/>
      <c r="H8" s="180"/>
    </row>
    <row r="9" spans="1:9">
      <c r="B9" s="180"/>
      <c r="C9" s="180"/>
      <c r="D9" s="180"/>
      <c r="E9" s="180"/>
      <c r="F9" s="180"/>
      <c r="G9" s="180"/>
      <c r="H9" s="180"/>
    </row>
    <row r="10" spans="1:9">
      <c r="B10" s="180"/>
      <c r="C10" s="180"/>
      <c r="D10" s="180"/>
      <c r="E10" s="180"/>
      <c r="F10" s="180"/>
      <c r="G10" s="180"/>
      <c r="H10" s="180"/>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8"/>
  <dimension ref="B3:I12"/>
  <sheetViews>
    <sheetView showGridLines="0" showRowColHeaders="0" workbookViewId="0"/>
  </sheetViews>
  <sheetFormatPr baseColWidth="10" defaultRowHeight="15"/>
  <cols>
    <col min="1" max="1" width="5.7109375" customWidth="1"/>
  </cols>
  <sheetData>
    <row r="3" spans="2:9" ht="18.75">
      <c r="B3" s="158" t="s">
        <v>2391</v>
      </c>
      <c r="C3" s="180"/>
      <c r="D3" s="180"/>
      <c r="E3" s="180"/>
      <c r="F3" s="180"/>
      <c r="G3" s="180"/>
      <c r="H3" s="180"/>
      <c r="I3" s="97"/>
    </row>
    <row r="4" spans="2:9">
      <c r="B4" s="253" t="s">
        <v>2386</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80"/>
      <c r="C9" s="180"/>
      <c r="D9" s="180"/>
      <c r="E9" s="180"/>
      <c r="F9" s="180"/>
      <c r="G9" s="180"/>
      <c r="H9" s="180"/>
      <c r="I9" s="95"/>
    </row>
    <row r="10" spans="2:9">
      <c r="B10" s="180"/>
      <c r="C10" s="180"/>
      <c r="D10" s="180"/>
      <c r="E10" s="180"/>
      <c r="F10" s="180"/>
      <c r="G10" s="180"/>
      <c r="H10" s="180"/>
      <c r="I10" s="95"/>
    </row>
    <row r="11" spans="2:9">
      <c r="B11" s="180"/>
      <c r="C11" s="180"/>
      <c r="D11" s="180"/>
      <c r="E11" s="180"/>
      <c r="F11" s="180"/>
      <c r="G11" s="180"/>
      <c r="H11" s="180"/>
    </row>
    <row r="12" spans="2:9">
      <c r="B12" s="180"/>
      <c r="C12" s="180"/>
      <c r="D12" s="180"/>
      <c r="E12" s="180"/>
      <c r="F12" s="180"/>
      <c r="G12" s="180"/>
      <c r="H12" s="180"/>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dimension ref="B3:I15"/>
  <sheetViews>
    <sheetView showGridLines="0" showRowColHeaders="0" workbookViewId="0"/>
  </sheetViews>
  <sheetFormatPr baseColWidth="10" defaultRowHeight="15"/>
  <cols>
    <col min="1" max="1" width="5.7109375" customWidth="1"/>
  </cols>
  <sheetData>
    <row r="3" spans="2:9" ht="18.75">
      <c r="B3" s="158" t="s">
        <v>1547</v>
      </c>
      <c r="C3" s="180"/>
      <c r="D3" s="180"/>
      <c r="E3" s="180"/>
      <c r="F3" s="180"/>
      <c r="G3" s="180"/>
      <c r="H3" s="180"/>
      <c r="I3" s="97"/>
    </row>
    <row r="4" spans="2:9">
      <c r="B4" s="179" t="s">
        <v>2459</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76"/>
      <c r="C9" s="176"/>
      <c r="D9" s="176"/>
      <c r="E9" s="176"/>
      <c r="F9" s="176"/>
      <c r="G9" s="176"/>
      <c r="H9" s="176"/>
      <c r="I9" s="95"/>
    </row>
    <row r="10" spans="2:9">
      <c r="B10" s="176"/>
      <c r="C10" s="176"/>
      <c r="D10" s="176"/>
      <c r="E10" s="176"/>
      <c r="F10" s="176"/>
      <c r="G10" s="176"/>
      <c r="H10" s="176"/>
      <c r="I10" s="95"/>
    </row>
    <row r="11" spans="2:9">
      <c r="B11" s="176"/>
      <c r="C11" s="176"/>
      <c r="D11" s="176"/>
      <c r="E11" s="176"/>
      <c r="F11" s="176"/>
      <c r="G11" s="176"/>
      <c r="H11" s="176"/>
      <c r="I11" s="95"/>
    </row>
    <row r="12" spans="2:9">
      <c r="B12" s="176"/>
      <c r="C12" s="176"/>
      <c r="D12" s="176"/>
      <c r="E12" s="176"/>
      <c r="F12" s="176"/>
      <c r="G12" s="176"/>
      <c r="H12" s="176"/>
      <c r="I12" s="95"/>
    </row>
    <row r="13" spans="2:9">
      <c r="B13" s="176"/>
      <c r="C13" s="176"/>
      <c r="D13" s="176"/>
      <c r="E13" s="176"/>
      <c r="F13" s="176"/>
      <c r="G13" s="176"/>
      <c r="H13" s="176"/>
      <c r="I13" s="110"/>
    </row>
    <row r="14" spans="2:9">
      <c r="B14" s="176"/>
      <c r="C14" s="176"/>
      <c r="D14" s="176"/>
      <c r="E14" s="176"/>
      <c r="F14" s="176"/>
      <c r="G14" s="176"/>
      <c r="H14" s="176"/>
    </row>
    <row r="15" spans="2:9">
      <c r="B15" s="176"/>
      <c r="C15" s="176"/>
      <c r="D15" s="176"/>
      <c r="E15" s="176"/>
      <c r="F15" s="176"/>
      <c r="G15" s="176"/>
      <c r="H15" s="176"/>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0"/>
  <dimension ref="A3:I11"/>
  <sheetViews>
    <sheetView showGridLines="0" showRowColHeaders="0" workbookViewId="0"/>
  </sheetViews>
  <sheetFormatPr baseColWidth="10" defaultRowHeight="15"/>
  <cols>
    <col min="1" max="1" width="5.7109375" customWidth="1"/>
  </cols>
  <sheetData>
    <row r="3" spans="1:9" ht="18.75">
      <c r="B3" s="158" t="s">
        <v>1548</v>
      </c>
      <c r="C3" s="180"/>
      <c r="D3" s="180"/>
      <c r="E3" s="180"/>
      <c r="F3" s="180"/>
      <c r="G3" s="180"/>
      <c r="H3" s="180"/>
      <c r="I3" s="97"/>
    </row>
    <row r="4" spans="1:9">
      <c r="A4" s="107"/>
      <c r="B4" s="253" t="s">
        <v>2387</v>
      </c>
      <c r="C4" s="180"/>
      <c r="D4" s="180"/>
      <c r="E4" s="180"/>
      <c r="F4" s="180"/>
      <c r="G4" s="180"/>
      <c r="H4" s="180"/>
      <c r="I4" s="119"/>
    </row>
    <row r="5" spans="1:9">
      <c r="A5" s="107"/>
      <c r="B5" s="180"/>
      <c r="C5" s="180"/>
      <c r="D5" s="180"/>
      <c r="E5" s="180"/>
      <c r="F5" s="180"/>
      <c r="G5" s="180"/>
      <c r="H5" s="180"/>
      <c r="I5" s="119"/>
    </row>
    <row r="6" spans="1:9">
      <c r="A6" s="107"/>
      <c r="B6" s="180"/>
      <c r="C6" s="180"/>
      <c r="D6" s="180"/>
      <c r="E6" s="180"/>
      <c r="F6" s="180"/>
      <c r="G6" s="180"/>
      <c r="H6" s="180"/>
      <c r="I6" s="119"/>
    </row>
    <row r="7" spans="1:9">
      <c r="A7" s="107"/>
      <c r="B7" s="180"/>
      <c r="C7" s="180"/>
      <c r="D7" s="180"/>
      <c r="E7" s="180"/>
      <c r="F7" s="180"/>
      <c r="G7" s="180"/>
      <c r="H7" s="180"/>
      <c r="I7" s="119"/>
    </row>
    <row r="8" spans="1:9">
      <c r="A8" s="107"/>
      <c r="B8" s="180"/>
      <c r="C8" s="180"/>
      <c r="D8" s="180"/>
      <c r="E8" s="180"/>
      <c r="F8" s="180"/>
      <c r="G8" s="180"/>
      <c r="H8" s="180"/>
      <c r="I8" s="119"/>
    </row>
    <row r="9" spans="1:9">
      <c r="A9" s="107"/>
      <c r="B9" s="180"/>
      <c r="C9" s="180"/>
      <c r="D9" s="180"/>
      <c r="E9" s="180"/>
      <c r="F9" s="180"/>
      <c r="G9" s="180"/>
      <c r="H9" s="180"/>
      <c r="I9" s="119"/>
    </row>
    <row r="10" spans="1:9">
      <c r="A10" s="107"/>
      <c r="B10" s="119"/>
      <c r="C10" s="119"/>
      <c r="D10" s="119"/>
      <c r="E10" s="119"/>
      <c r="F10" s="119"/>
      <c r="G10" s="119"/>
      <c r="H10" s="119"/>
      <c r="I10" s="119"/>
    </row>
    <row r="11" spans="1:9">
      <c r="A11" s="107"/>
      <c r="B11" s="120"/>
      <c r="C11" s="120"/>
      <c r="D11" s="120"/>
      <c r="E11" s="120"/>
      <c r="F11" s="120"/>
      <c r="G11" s="120"/>
      <c r="H11" s="120"/>
      <c r="I11" s="120"/>
    </row>
  </sheetData>
  <sheetProtection algorithmName="SHA-512" hashValue="4l3k3EadHdOs6RVPot0Bx12qnFmjii//YyYcS2/96IlOTD2gJVQlUnEuV/J03kAIqNoNcbEYdSnQ1t6BCFWufw==" saltValue="n7WTiEsr4SZ5/7WHv+sBMQ=="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6:N19"/>
  <sheetViews>
    <sheetView showGridLines="0" showRowColHeaders="0" zoomScale="90" zoomScaleNormal="90" workbookViewId="0">
      <selection activeCell="B17" sqref="B17:N17"/>
    </sheetView>
  </sheetViews>
  <sheetFormatPr baseColWidth="10" defaultRowHeight="15"/>
  <cols>
    <col min="1" max="1" width="5.7109375" style="39" customWidth="1"/>
    <col min="2" max="16384" width="11.42578125" style="39"/>
  </cols>
  <sheetData>
    <row r="6" spans="2:14">
      <c r="B6" s="149"/>
      <c r="C6" s="149"/>
      <c r="D6" s="149"/>
      <c r="E6" s="149"/>
      <c r="F6" s="149"/>
      <c r="G6" s="149"/>
      <c r="H6" s="149"/>
      <c r="I6" s="149"/>
      <c r="J6" s="149"/>
      <c r="K6" s="149"/>
      <c r="L6" s="149"/>
      <c r="M6" s="149"/>
      <c r="N6" s="149"/>
    </row>
    <row r="8" spans="2:14" ht="105" customHeight="1">
      <c r="B8" s="147" t="s">
        <v>1518</v>
      </c>
      <c r="C8" s="148"/>
      <c r="D8" s="148"/>
      <c r="E8" s="148"/>
      <c r="F8" s="148"/>
      <c r="G8" s="148"/>
      <c r="H8" s="148"/>
      <c r="I8" s="148"/>
      <c r="J8" s="148"/>
      <c r="K8" s="148"/>
      <c r="L8" s="148"/>
      <c r="M8" s="148"/>
      <c r="N8" s="148"/>
    </row>
    <row r="9" spans="2:14" ht="36.75">
      <c r="B9" s="74"/>
      <c r="C9" s="74"/>
      <c r="D9" s="74"/>
      <c r="E9" s="74"/>
      <c r="F9" s="74"/>
      <c r="G9" s="74"/>
      <c r="H9" s="74"/>
      <c r="I9" s="74"/>
      <c r="J9" s="74"/>
      <c r="K9" s="74"/>
      <c r="L9" s="74"/>
      <c r="M9" s="74"/>
      <c r="N9" s="74"/>
    </row>
    <row r="10" spans="2:14">
      <c r="B10" s="55"/>
    </row>
    <row r="11" spans="2:14" ht="19.5">
      <c r="B11" s="150" t="s">
        <v>1502</v>
      </c>
      <c r="C11" s="151"/>
      <c r="D11" s="152" t="s">
        <v>2280</v>
      </c>
      <c r="E11" s="153"/>
      <c r="F11" s="153"/>
      <c r="G11" s="153"/>
      <c r="H11" s="153"/>
      <c r="I11" s="153"/>
      <c r="J11" s="153"/>
      <c r="K11" s="153"/>
      <c r="L11" s="153"/>
      <c r="M11" s="153"/>
      <c r="N11" s="153"/>
    </row>
    <row r="12" spans="2:14" ht="19.5">
      <c r="B12" s="53"/>
      <c r="C12" s="53"/>
      <c r="D12" s="156" t="s">
        <v>2456</v>
      </c>
      <c r="E12" s="157"/>
      <c r="F12" s="157"/>
      <c r="G12" s="157"/>
      <c r="H12" s="157"/>
      <c r="I12" s="157"/>
      <c r="J12" s="157"/>
      <c r="K12" s="157"/>
      <c r="L12" s="157"/>
      <c r="M12" s="157"/>
      <c r="N12" s="157"/>
    </row>
    <row r="13" spans="2:14" ht="19.5">
      <c r="B13" s="53"/>
      <c r="C13" s="53"/>
      <c r="D13" s="157"/>
      <c r="E13" s="157"/>
      <c r="F13" s="157"/>
      <c r="G13" s="157"/>
      <c r="H13" s="157"/>
      <c r="I13" s="157"/>
      <c r="J13" s="157"/>
      <c r="K13" s="157"/>
      <c r="L13" s="157"/>
      <c r="M13" s="157"/>
      <c r="N13" s="157"/>
    </row>
    <row r="14" spans="2:14">
      <c r="B14" s="54"/>
      <c r="C14" s="54"/>
      <c r="D14" s="54"/>
      <c r="E14" s="54"/>
      <c r="F14" s="54"/>
      <c r="G14" s="54"/>
      <c r="H14" s="54"/>
      <c r="I14" s="54"/>
      <c r="J14" s="54"/>
      <c r="K14" s="54"/>
      <c r="L14" s="54"/>
      <c r="M14" s="54"/>
      <c r="N14" s="54"/>
    </row>
    <row r="15" spans="2:14" ht="26.25">
      <c r="B15" s="154" t="s">
        <v>1552</v>
      </c>
      <c r="C15" s="154"/>
      <c r="D15" s="154"/>
      <c r="E15" s="154"/>
      <c r="F15" s="154"/>
      <c r="G15" s="154"/>
      <c r="H15" s="154"/>
      <c r="I15" s="154"/>
      <c r="J15" s="154"/>
      <c r="K15" s="154"/>
      <c r="L15" s="154"/>
      <c r="M15" s="154"/>
      <c r="N15" s="154"/>
    </row>
    <row r="16" spans="2:14">
      <c r="B16" s="54"/>
      <c r="C16" s="54"/>
      <c r="D16" s="54"/>
      <c r="E16" s="54"/>
      <c r="F16" s="54"/>
      <c r="G16" s="54"/>
      <c r="H16" s="54"/>
      <c r="I16" s="54"/>
      <c r="J16" s="54"/>
      <c r="K16" s="54"/>
      <c r="L16" s="54"/>
      <c r="M16" s="54"/>
      <c r="N16" s="54"/>
    </row>
    <row r="17" spans="2:14" ht="26.25">
      <c r="B17" s="155" t="s">
        <v>2373</v>
      </c>
      <c r="C17" s="155"/>
      <c r="D17" s="155"/>
      <c r="E17" s="155"/>
      <c r="F17" s="155"/>
      <c r="G17" s="155"/>
      <c r="H17" s="155"/>
      <c r="I17" s="155"/>
      <c r="J17" s="155"/>
      <c r="K17" s="155"/>
      <c r="L17" s="155"/>
      <c r="M17" s="155"/>
      <c r="N17" s="155"/>
    </row>
    <row r="19" spans="2:14" ht="26.25">
      <c r="B19" s="146" t="s">
        <v>2436</v>
      </c>
      <c r="C19" s="146"/>
      <c r="D19" s="146"/>
      <c r="E19" s="146"/>
      <c r="F19" s="146"/>
      <c r="G19" s="146"/>
      <c r="H19" s="146"/>
      <c r="I19" s="146"/>
      <c r="J19" s="146"/>
      <c r="K19" s="146"/>
      <c r="L19" s="146"/>
      <c r="M19" s="146"/>
      <c r="N19" s="146"/>
    </row>
  </sheetData>
  <sheetProtection algorithmName="SHA-512" hashValue="duxwTrHPWPPu9Y/x30IZOs3i+VSe4ak7LJpq3QY/81M6W6bYR/WJv+lnPGe6sHqnuBEMhiVzf9lr0Xt04cG05A==" saltValue="eUDf7Zc3g3eiYIl64W3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00000000-0002-0000-0200-000000000000}">
      <formula1>ENTIDADES</formula1>
    </dataValidation>
  </dataValidations>
  <hyperlinks>
    <hyperlink ref="B17" location="'CICLO PDA'!A1" display="CICLO DE LA PREVENCIÓN DEL DAÑO ANTIJURÍDICO" xr:uid="{00000000-0004-0000-0200-000000000000}"/>
    <hyperlink ref="B19" location="DEFINICIÓN!A1" display="DEFINICIÓN" xr:uid="{00000000-0004-0000-0200-000001000000}"/>
    <hyperlink ref="B15" location="'ANTES DE EMPEZAR'!A1" display="ANTES DE EMPEZAR" xr:uid="{00000000-0004-0000-0200-000002000000}"/>
    <hyperlink ref="B19:N19" location="LINEAMIENTOS!A1" display="LINEAMIENTOS" xr:uid="{00000000-0004-0000-0200-000003000000}"/>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1"/>
  <dimension ref="B3:I18"/>
  <sheetViews>
    <sheetView showGridLines="0" showRowColHeaders="0" workbookViewId="0"/>
  </sheetViews>
  <sheetFormatPr baseColWidth="10" defaultRowHeight="15"/>
  <cols>
    <col min="1" max="1" width="5.7109375" customWidth="1"/>
  </cols>
  <sheetData>
    <row r="3" spans="2:9">
      <c r="B3" s="158" t="s">
        <v>1550</v>
      </c>
      <c r="C3" s="180"/>
      <c r="D3" s="180"/>
      <c r="E3" s="180"/>
      <c r="F3" s="180"/>
      <c r="G3" s="180"/>
      <c r="H3" s="180"/>
      <c r="I3" s="180"/>
    </row>
    <row r="4" spans="2:9">
      <c r="B4" s="257" t="s">
        <v>2435</v>
      </c>
      <c r="C4" s="180"/>
      <c r="D4" s="180"/>
      <c r="E4" s="180"/>
      <c r="F4" s="180"/>
      <c r="G4" s="180"/>
      <c r="H4" s="180"/>
      <c r="I4" s="180"/>
    </row>
    <row r="5" spans="2:9">
      <c r="B5" s="180"/>
      <c r="C5" s="180"/>
      <c r="D5" s="180"/>
      <c r="E5" s="180"/>
      <c r="F5" s="180"/>
      <c r="G5" s="180"/>
      <c r="H5" s="180"/>
      <c r="I5" s="180"/>
    </row>
    <row r="6" spans="2:9">
      <c r="B6" s="180"/>
      <c r="C6" s="180"/>
      <c r="D6" s="180"/>
      <c r="E6" s="180"/>
      <c r="F6" s="180"/>
      <c r="G6" s="180"/>
      <c r="H6" s="180"/>
      <c r="I6" s="180"/>
    </row>
    <row r="7" spans="2:9">
      <c r="B7" s="180"/>
      <c r="C7" s="180"/>
      <c r="D7" s="180"/>
      <c r="E7" s="180"/>
      <c r="F7" s="180"/>
      <c r="G7" s="180"/>
      <c r="H7" s="180"/>
      <c r="I7" s="180"/>
    </row>
    <row r="8" spans="2:9">
      <c r="B8" s="180"/>
      <c r="C8" s="180"/>
      <c r="D8" s="180"/>
      <c r="E8" s="180"/>
      <c r="F8" s="180"/>
      <c r="G8" s="180"/>
      <c r="H8" s="180"/>
      <c r="I8" s="180"/>
    </row>
    <row r="9" spans="2:9">
      <c r="B9" s="180"/>
      <c r="C9" s="180"/>
      <c r="D9" s="180"/>
      <c r="E9" s="180"/>
      <c r="F9" s="180"/>
      <c r="G9" s="180"/>
      <c r="H9" s="180"/>
      <c r="I9" s="180"/>
    </row>
    <row r="10" spans="2:9">
      <c r="B10" s="180"/>
      <c r="C10" s="180"/>
      <c r="D10" s="180"/>
      <c r="E10" s="180"/>
      <c r="F10" s="180"/>
      <c r="G10" s="180"/>
      <c r="H10" s="180"/>
      <c r="I10" s="180"/>
    </row>
    <row r="11" spans="2:9">
      <c r="B11" s="180"/>
      <c r="C11" s="180"/>
      <c r="D11" s="180"/>
      <c r="E11" s="180"/>
      <c r="F11" s="180"/>
      <c r="G11" s="180"/>
      <c r="H11" s="180"/>
      <c r="I11" s="180"/>
    </row>
    <row r="12" spans="2:9">
      <c r="B12" s="180"/>
      <c r="C12" s="180"/>
      <c r="D12" s="180"/>
      <c r="E12" s="180"/>
      <c r="F12" s="180"/>
      <c r="G12" s="180"/>
      <c r="H12" s="180"/>
      <c r="I12" s="180"/>
    </row>
    <row r="13" spans="2:9">
      <c r="B13" s="180"/>
      <c r="C13" s="180"/>
      <c r="D13" s="180"/>
      <c r="E13" s="180"/>
      <c r="F13" s="180"/>
      <c r="G13" s="180"/>
      <c r="H13" s="180"/>
      <c r="I13" s="180"/>
    </row>
    <row r="14" spans="2:9">
      <c r="B14" s="180"/>
      <c r="C14" s="180"/>
      <c r="D14" s="180"/>
      <c r="E14" s="180"/>
      <c r="F14" s="180"/>
      <c r="G14" s="180"/>
      <c r="H14" s="180"/>
      <c r="I14" s="180"/>
    </row>
    <row r="15" spans="2:9">
      <c r="B15" s="180"/>
      <c r="C15" s="180"/>
      <c r="D15" s="180"/>
      <c r="E15" s="180"/>
      <c r="F15" s="180"/>
      <c r="G15" s="180"/>
      <c r="H15" s="180"/>
      <c r="I15" s="180"/>
    </row>
    <row r="16" spans="2:9">
      <c r="B16" s="180"/>
      <c r="C16" s="180"/>
      <c r="D16" s="180"/>
      <c r="E16" s="180"/>
      <c r="F16" s="180"/>
      <c r="G16" s="180"/>
      <c r="H16" s="180"/>
      <c r="I16" s="180"/>
    </row>
    <row r="17" spans="2:9">
      <c r="B17" s="180"/>
      <c r="C17" s="180"/>
      <c r="D17" s="180"/>
      <c r="E17" s="180"/>
      <c r="F17" s="180"/>
      <c r="G17" s="180"/>
      <c r="H17" s="180"/>
      <c r="I17" s="180"/>
    </row>
    <row r="18" spans="2:9">
      <c r="B18" s="180"/>
      <c r="C18" s="180"/>
      <c r="D18" s="180"/>
      <c r="E18" s="180"/>
      <c r="F18" s="180"/>
      <c r="G18" s="180"/>
      <c r="H18" s="180"/>
      <c r="I18" s="180"/>
    </row>
  </sheetData>
  <sheetProtection algorithmName="SHA-512" hashValue="pc/5+tSO4SqdGQbgQssED9iPDcUndX3jgAfenX4nWpclrYIUcVSa8QBcnwgd+acpvumRBAbWflLhZma0AhBoGw==" saltValue="rLMjjOH6pdfMqXuaxfXVhA=="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2"/>
  <dimension ref="B3:J19"/>
  <sheetViews>
    <sheetView showGridLines="0" showRowColHeaders="0" workbookViewId="0"/>
  </sheetViews>
  <sheetFormatPr baseColWidth="10" defaultRowHeight="15"/>
  <cols>
    <col min="1" max="1" width="5.7109375" customWidth="1"/>
  </cols>
  <sheetData>
    <row r="3" spans="2:10" ht="18.75">
      <c r="B3" s="158" t="s">
        <v>1549</v>
      </c>
      <c r="C3" s="180"/>
      <c r="D3" s="180"/>
      <c r="E3" s="180"/>
      <c r="F3" s="180"/>
      <c r="G3" s="180"/>
      <c r="H3" s="180"/>
      <c r="I3" s="97"/>
      <c r="J3" s="97"/>
    </row>
    <row r="4" spans="2:10">
      <c r="B4" s="257" t="s">
        <v>2465</v>
      </c>
      <c r="C4" s="180"/>
      <c r="D4" s="180"/>
      <c r="E4" s="180"/>
      <c r="F4" s="180"/>
      <c r="G4" s="180"/>
      <c r="H4" s="180"/>
      <c r="I4" s="95"/>
      <c r="J4" s="95"/>
    </row>
    <row r="5" spans="2:10">
      <c r="B5" s="180"/>
      <c r="C5" s="180"/>
      <c r="D5" s="180"/>
      <c r="E5" s="180"/>
      <c r="F5" s="180"/>
      <c r="G5" s="180"/>
      <c r="H5" s="180"/>
      <c r="I5" s="95"/>
      <c r="J5" s="95"/>
    </row>
    <row r="6" spans="2:10">
      <c r="B6" s="180"/>
      <c r="C6" s="180"/>
      <c r="D6" s="180"/>
      <c r="E6" s="180"/>
      <c r="F6" s="180"/>
      <c r="G6" s="180"/>
      <c r="H6" s="180"/>
      <c r="I6" s="95"/>
      <c r="J6" s="95"/>
    </row>
    <row r="7" spans="2:10">
      <c r="B7" s="180"/>
      <c r="C7" s="180"/>
      <c r="D7" s="180"/>
      <c r="E7" s="180"/>
      <c r="F7" s="180"/>
      <c r="G7" s="180"/>
      <c r="H7" s="180"/>
      <c r="I7" s="95"/>
      <c r="J7" s="95"/>
    </row>
    <row r="8" spans="2:10">
      <c r="B8" s="180"/>
      <c r="C8" s="180"/>
      <c r="D8" s="180"/>
      <c r="E8" s="180"/>
      <c r="F8" s="180"/>
      <c r="G8" s="180"/>
      <c r="H8" s="180"/>
      <c r="I8" s="95"/>
      <c r="J8" s="95"/>
    </row>
    <row r="9" spans="2:10">
      <c r="B9" s="180"/>
      <c r="C9" s="180"/>
      <c r="D9" s="180"/>
      <c r="E9" s="180"/>
      <c r="F9" s="180"/>
      <c r="G9" s="180"/>
      <c r="H9" s="180"/>
      <c r="I9" s="95"/>
      <c r="J9" s="95"/>
    </row>
    <row r="10" spans="2:10">
      <c r="B10" s="180"/>
      <c r="C10" s="180"/>
      <c r="D10" s="180"/>
      <c r="E10" s="180"/>
      <c r="F10" s="180"/>
      <c r="G10" s="180"/>
      <c r="H10" s="180"/>
      <c r="I10" s="95"/>
      <c r="J10" s="95"/>
    </row>
    <row r="11" spans="2:10">
      <c r="B11" s="180"/>
      <c r="C11" s="180"/>
      <c r="D11" s="180"/>
      <c r="E11" s="180"/>
      <c r="F11" s="180"/>
      <c r="G11" s="180"/>
      <c r="H11" s="180"/>
      <c r="I11" s="95"/>
      <c r="J11" s="95"/>
    </row>
    <row r="12" spans="2:10">
      <c r="B12" s="180"/>
      <c r="C12" s="180"/>
      <c r="D12" s="180"/>
      <c r="E12" s="180"/>
      <c r="F12" s="180"/>
      <c r="G12" s="180"/>
      <c r="H12" s="180"/>
      <c r="I12" s="95"/>
      <c r="J12" s="95"/>
    </row>
    <row r="13" spans="2:10">
      <c r="B13" s="180"/>
      <c r="C13" s="180"/>
      <c r="D13" s="180"/>
      <c r="E13" s="180"/>
      <c r="F13" s="180"/>
      <c r="G13" s="180"/>
      <c r="H13" s="180"/>
      <c r="I13" s="95"/>
      <c r="J13" s="95"/>
    </row>
    <row r="14" spans="2:10">
      <c r="B14" s="180"/>
      <c r="C14" s="180"/>
      <c r="D14" s="180"/>
      <c r="E14" s="180"/>
      <c r="F14" s="180"/>
      <c r="G14" s="180"/>
      <c r="H14" s="180"/>
      <c r="I14" s="95"/>
      <c r="J14" s="95"/>
    </row>
    <row r="15" spans="2:10">
      <c r="B15" s="180"/>
      <c r="C15" s="180"/>
      <c r="D15" s="180"/>
      <c r="E15" s="180"/>
      <c r="F15" s="180"/>
      <c r="G15" s="180"/>
      <c r="H15" s="180"/>
      <c r="I15" s="95"/>
      <c r="J15" s="95"/>
    </row>
    <row r="16" spans="2:10">
      <c r="B16" s="180"/>
      <c r="C16" s="180"/>
      <c r="D16" s="180"/>
      <c r="E16" s="180"/>
      <c r="F16" s="180"/>
      <c r="G16" s="180"/>
      <c r="H16" s="180"/>
      <c r="I16" s="95"/>
      <c r="J16" s="95"/>
    </row>
    <row r="17" spans="2:10">
      <c r="B17" s="180"/>
      <c r="C17" s="180"/>
      <c r="D17" s="180"/>
      <c r="E17" s="180"/>
      <c r="F17" s="180"/>
      <c r="G17" s="180"/>
      <c r="H17" s="180"/>
      <c r="I17" s="95"/>
      <c r="J17" s="95"/>
    </row>
    <row r="18" spans="2:10">
      <c r="B18" s="180"/>
      <c r="C18" s="180"/>
      <c r="D18" s="180"/>
      <c r="E18" s="180"/>
      <c r="F18" s="180"/>
      <c r="G18" s="180"/>
      <c r="H18" s="180"/>
      <c r="I18" s="95"/>
      <c r="J18" s="95"/>
    </row>
    <row r="19" spans="2:10">
      <c r="B19" s="180"/>
      <c r="C19" s="180"/>
      <c r="D19" s="180"/>
      <c r="E19" s="180"/>
      <c r="F19" s="180"/>
      <c r="G19" s="180"/>
      <c r="H19" s="180"/>
    </row>
  </sheetData>
  <sheetProtection algorithmName="SHA-512" hashValue="cXGcslaKu54dldTWbZkpVaS801G6DCmmcqybbsM7CSKQNWDfq49Xq1grix59mT0ZE5wearm8D9IXvCQjU+8L2Q==" saltValue="JS0iKq/tcK6FaALnlSbwAg=="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B3:I18"/>
  <sheetViews>
    <sheetView showGridLines="0" showRowColHeaders="0" workbookViewId="0"/>
  </sheetViews>
  <sheetFormatPr baseColWidth="10" defaultRowHeight="15"/>
  <cols>
    <col min="1" max="1" width="5.7109375" customWidth="1"/>
  </cols>
  <sheetData>
    <row r="3" spans="2:9" ht="18.75">
      <c r="B3" s="158" t="s">
        <v>1551</v>
      </c>
      <c r="C3" s="180"/>
      <c r="D3" s="180"/>
      <c r="E3" s="180"/>
      <c r="F3" s="180"/>
      <c r="G3" s="180"/>
      <c r="H3" s="180"/>
      <c r="I3" s="97"/>
    </row>
    <row r="4" spans="2:9">
      <c r="B4" s="257" t="s">
        <v>2390</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80"/>
      <c r="C9" s="180"/>
      <c r="D9" s="180"/>
      <c r="E9" s="180"/>
      <c r="F9" s="180"/>
      <c r="G9" s="180"/>
      <c r="H9" s="180"/>
      <c r="I9" s="95"/>
    </row>
    <row r="10" spans="2:9">
      <c r="B10" s="180"/>
      <c r="C10" s="180"/>
      <c r="D10" s="180"/>
      <c r="E10" s="180"/>
      <c r="F10" s="180"/>
      <c r="G10" s="180"/>
      <c r="H10" s="180"/>
      <c r="I10" s="95"/>
    </row>
    <row r="11" spans="2:9">
      <c r="B11" s="180"/>
      <c r="C11" s="180"/>
      <c r="D11" s="180"/>
      <c r="E11" s="180"/>
      <c r="F11" s="180"/>
      <c r="G11" s="180"/>
      <c r="H11" s="180"/>
      <c r="I11" s="95"/>
    </row>
    <row r="12" spans="2:9">
      <c r="B12" s="180"/>
      <c r="C12" s="180"/>
      <c r="D12" s="180"/>
      <c r="E12" s="180"/>
      <c r="F12" s="180"/>
      <c r="G12" s="180"/>
      <c r="H12" s="180"/>
      <c r="I12" s="95"/>
    </row>
    <row r="13" spans="2:9">
      <c r="B13" s="180"/>
      <c r="C13" s="180"/>
      <c r="D13" s="180"/>
      <c r="E13" s="180"/>
      <c r="F13" s="180"/>
      <c r="G13" s="180"/>
      <c r="H13" s="180"/>
      <c r="I13" s="95"/>
    </row>
    <row r="14" spans="2:9">
      <c r="B14" s="180"/>
      <c r="C14" s="180"/>
      <c r="D14" s="180"/>
      <c r="E14" s="180"/>
      <c r="F14" s="180"/>
      <c r="G14" s="180"/>
      <c r="H14" s="180"/>
      <c r="I14" s="95"/>
    </row>
    <row r="15" spans="2:9">
      <c r="B15" s="180"/>
      <c r="C15" s="180"/>
      <c r="D15" s="180"/>
      <c r="E15" s="180"/>
      <c r="F15" s="180"/>
      <c r="G15" s="180"/>
      <c r="H15" s="180"/>
      <c r="I15" s="95"/>
    </row>
    <row r="16" spans="2:9">
      <c r="B16" s="180"/>
      <c r="C16" s="180"/>
      <c r="D16" s="180"/>
      <c r="E16" s="180"/>
      <c r="F16" s="180"/>
      <c r="G16" s="180"/>
      <c r="H16" s="180"/>
      <c r="I16" s="95"/>
    </row>
    <row r="17" spans="2:9">
      <c r="B17" s="180"/>
      <c r="C17" s="180"/>
      <c r="D17" s="180"/>
      <c r="E17" s="180"/>
      <c r="F17" s="180"/>
      <c r="G17" s="180"/>
      <c r="H17" s="180"/>
      <c r="I17" s="95"/>
    </row>
    <row r="18" spans="2:9">
      <c r="B18" s="95"/>
      <c r="C18" s="95"/>
      <c r="D18" s="95"/>
      <c r="E18" s="95"/>
      <c r="F18" s="95"/>
      <c r="G18" s="95"/>
      <c r="H18" s="95"/>
      <c r="I18" s="95"/>
    </row>
  </sheetData>
  <sheetProtection algorithmName="SHA-512" hashValue="GEii2MpJcLFmNIxVPAqshhKxsE/sZ081HcDXYXbeTr+EHbkI1StQHEFtZledxtkkBGp7kiiXdA6wgWVqIPSwcQ==" saltValue="RgLUKfE4IFp+ddIKf1ps/g=="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4"/>
  <dimension ref="B3:I18"/>
  <sheetViews>
    <sheetView showGridLines="0" showRowColHeaders="0" workbookViewId="0"/>
  </sheetViews>
  <sheetFormatPr baseColWidth="10" defaultRowHeight="15"/>
  <cols>
    <col min="1" max="1" width="5.7109375" customWidth="1"/>
  </cols>
  <sheetData>
    <row r="3" spans="2:9" ht="18.75">
      <c r="B3" s="158" t="s">
        <v>2454</v>
      </c>
      <c r="C3" s="180"/>
      <c r="D3" s="180"/>
      <c r="E3" s="180"/>
      <c r="F3" s="180"/>
      <c r="G3" s="180"/>
      <c r="H3" s="180"/>
      <c r="I3" s="97"/>
    </row>
    <row r="4" spans="2:9">
      <c r="B4" s="179" t="s">
        <v>1535</v>
      </c>
      <c r="C4" s="252"/>
      <c r="D4" s="252"/>
      <c r="E4" s="252"/>
      <c r="F4" s="252"/>
      <c r="G4" s="252"/>
      <c r="H4" s="252"/>
      <c r="I4" s="95"/>
    </row>
    <row r="5" spans="2:9">
      <c r="B5" s="252"/>
      <c r="C5" s="252"/>
      <c r="D5" s="252"/>
      <c r="E5" s="252"/>
      <c r="F5" s="252"/>
      <c r="G5" s="252"/>
      <c r="H5" s="252"/>
      <c r="I5" s="95"/>
    </row>
    <row r="6" spans="2:9">
      <c r="B6" s="252"/>
      <c r="C6" s="252"/>
      <c r="D6" s="252"/>
      <c r="E6" s="252"/>
      <c r="F6" s="252"/>
      <c r="G6" s="252"/>
      <c r="H6" s="252"/>
      <c r="I6" s="95"/>
    </row>
    <row r="7" spans="2:9">
      <c r="B7" s="252"/>
      <c r="C7" s="252"/>
      <c r="D7" s="252"/>
      <c r="E7" s="252"/>
      <c r="F7" s="252"/>
      <c r="G7" s="252"/>
      <c r="H7" s="252"/>
      <c r="I7" s="95"/>
    </row>
    <row r="8" spans="2:9">
      <c r="B8" s="252"/>
      <c r="C8" s="252"/>
      <c r="D8" s="252"/>
      <c r="E8" s="252"/>
      <c r="F8" s="252"/>
      <c r="G8" s="252"/>
      <c r="H8" s="252"/>
      <c r="I8" s="95"/>
    </row>
    <row r="9" spans="2:9">
      <c r="B9" s="252"/>
      <c r="C9" s="252"/>
      <c r="D9" s="252"/>
      <c r="E9" s="252"/>
      <c r="F9" s="252"/>
      <c r="G9" s="252"/>
      <c r="H9" s="252"/>
      <c r="I9" s="95"/>
    </row>
    <row r="10" spans="2:9">
      <c r="B10" s="252"/>
      <c r="C10" s="252"/>
      <c r="D10" s="252"/>
      <c r="E10" s="252"/>
      <c r="F10" s="252"/>
      <c r="G10" s="252"/>
      <c r="H10" s="252"/>
      <c r="I10" s="95"/>
    </row>
    <row r="11" spans="2:9">
      <c r="B11" s="252"/>
      <c r="C11" s="252"/>
      <c r="D11" s="252"/>
      <c r="E11" s="252"/>
      <c r="F11" s="252"/>
      <c r="G11" s="252"/>
      <c r="H11" s="252"/>
      <c r="I11" s="95"/>
    </row>
    <row r="12" spans="2:9">
      <c r="B12" s="252"/>
      <c r="C12" s="252"/>
      <c r="D12" s="252"/>
      <c r="E12" s="252"/>
      <c r="F12" s="252"/>
      <c r="G12" s="252"/>
      <c r="H12" s="252"/>
      <c r="I12" s="95"/>
    </row>
    <row r="13" spans="2:9">
      <c r="B13" s="252"/>
      <c r="C13" s="252"/>
      <c r="D13" s="252"/>
      <c r="E13" s="252"/>
      <c r="F13" s="252"/>
      <c r="G13" s="252"/>
      <c r="H13" s="252"/>
      <c r="I13" s="95"/>
    </row>
    <row r="14" spans="2:9">
      <c r="B14" s="252"/>
      <c r="C14" s="252"/>
      <c r="D14" s="252"/>
      <c r="E14" s="252"/>
      <c r="F14" s="252"/>
      <c r="G14" s="252"/>
      <c r="H14" s="252"/>
      <c r="I14" s="95"/>
    </row>
    <row r="15" spans="2:9">
      <c r="B15" s="252"/>
      <c r="C15" s="252"/>
      <c r="D15" s="252"/>
      <c r="E15" s="252"/>
      <c r="F15" s="252"/>
      <c r="G15" s="252"/>
      <c r="H15" s="252"/>
      <c r="I15" s="95"/>
    </row>
    <row r="16" spans="2:9">
      <c r="B16" s="252"/>
      <c r="C16" s="252"/>
      <c r="D16" s="252"/>
      <c r="E16" s="252"/>
      <c r="F16" s="252"/>
      <c r="G16" s="252"/>
      <c r="H16" s="252"/>
      <c r="I16" s="95"/>
    </row>
    <row r="17" spans="2:9">
      <c r="B17" s="252"/>
      <c r="C17" s="252"/>
      <c r="D17" s="252"/>
      <c r="E17" s="252"/>
      <c r="F17" s="252"/>
      <c r="G17" s="252"/>
      <c r="H17" s="252"/>
      <c r="I17" s="95"/>
    </row>
    <row r="18" spans="2:9">
      <c r="B18" s="95"/>
      <c r="C18" s="95"/>
      <c r="D18" s="95"/>
      <c r="E18" s="95"/>
      <c r="F18" s="95"/>
      <c r="G18" s="95"/>
      <c r="H18" s="95"/>
      <c r="I18" s="95"/>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22"/>
  <sheetViews>
    <sheetView showGridLines="0" showRowColHeaders="0" workbookViewId="0"/>
  </sheetViews>
  <sheetFormatPr baseColWidth="10" defaultRowHeight="15"/>
  <cols>
    <col min="1" max="1" width="5.7109375" customWidth="1"/>
    <col min="2" max="6" width="25.7109375" customWidth="1"/>
  </cols>
  <sheetData>
    <row r="1" spans="2:6" ht="16.5">
      <c r="B1" s="93"/>
    </row>
    <row r="3" spans="2:6" ht="19.5">
      <c r="B3" s="158" t="s">
        <v>1552</v>
      </c>
      <c r="C3" s="158"/>
      <c r="D3" s="158"/>
      <c r="E3" s="158"/>
      <c r="F3" s="158"/>
    </row>
    <row r="4" spans="2:6">
      <c r="B4" s="38"/>
      <c r="C4" s="38"/>
      <c r="D4" s="38"/>
      <c r="E4" s="38"/>
      <c r="F4" s="38"/>
    </row>
    <row r="5" spans="2:6" ht="15.75">
      <c r="B5" s="159" t="s">
        <v>1491</v>
      </c>
      <c r="C5" s="160"/>
      <c r="D5" s="160"/>
      <c r="E5" s="160"/>
      <c r="F5" s="160"/>
    </row>
    <row r="6" spans="2:6">
      <c r="B6" s="38"/>
      <c r="C6" s="38"/>
      <c r="D6" s="38"/>
      <c r="E6" s="38"/>
      <c r="F6" s="38"/>
    </row>
    <row r="7" spans="2:6">
      <c r="B7" s="161" t="s">
        <v>2460</v>
      </c>
      <c r="C7" s="161"/>
      <c r="D7" s="161"/>
      <c r="E7" s="161"/>
      <c r="F7" s="161"/>
    </row>
    <row r="8" spans="2:6">
      <c r="B8" s="161"/>
      <c r="C8" s="161"/>
      <c r="D8" s="161"/>
      <c r="E8" s="161"/>
      <c r="F8" s="161"/>
    </row>
    <row r="9" spans="2:6">
      <c r="B9" s="161"/>
      <c r="C9" s="161"/>
      <c r="D9" s="161"/>
      <c r="E9" s="161"/>
      <c r="F9" s="161"/>
    </row>
    <row r="10" spans="2:6">
      <c r="B10" s="161"/>
      <c r="C10" s="161"/>
      <c r="D10" s="161"/>
      <c r="E10" s="161"/>
      <c r="F10" s="161"/>
    </row>
    <row r="11" spans="2:6">
      <c r="B11" s="161"/>
      <c r="C11" s="161"/>
      <c r="D11" s="161"/>
      <c r="E11" s="161"/>
      <c r="F11" s="161"/>
    </row>
    <row r="12" spans="2:6">
      <c r="B12" s="38"/>
      <c r="C12" s="38"/>
      <c r="D12" s="38"/>
      <c r="E12" s="38"/>
      <c r="F12" s="38"/>
    </row>
    <row r="13" spans="2:6" ht="15.75">
      <c r="B13" s="159" t="s">
        <v>1519</v>
      </c>
      <c r="C13" s="160"/>
      <c r="D13" s="160"/>
      <c r="E13" s="160"/>
      <c r="F13" s="160"/>
    </row>
    <row r="14" spans="2:6">
      <c r="B14" s="38"/>
      <c r="C14" s="38"/>
      <c r="D14" s="38"/>
      <c r="E14" s="38"/>
      <c r="F14" s="38"/>
    </row>
    <row r="15" spans="2:6">
      <c r="B15" s="162" t="s">
        <v>1536</v>
      </c>
      <c r="C15" s="162"/>
      <c r="D15" s="162"/>
      <c r="E15" s="162"/>
      <c r="F15" s="162"/>
    </row>
    <row r="16" spans="2:6">
      <c r="B16" s="162"/>
      <c r="C16" s="162"/>
      <c r="D16" s="162"/>
      <c r="E16" s="162"/>
      <c r="F16" s="162"/>
    </row>
    <row r="17" spans="2:6">
      <c r="B17" s="162"/>
      <c r="C17" s="162"/>
      <c r="D17" s="162"/>
      <c r="E17" s="162"/>
      <c r="F17" s="162"/>
    </row>
    <row r="18" spans="2:6">
      <c r="B18" s="162"/>
      <c r="C18" s="162"/>
      <c r="D18" s="162"/>
      <c r="E18" s="162"/>
      <c r="F18" s="162"/>
    </row>
    <row r="19" spans="2:6">
      <c r="B19" s="162"/>
      <c r="C19" s="162"/>
      <c r="D19" s="162"/>
      <c r="E19" s="162"/>
      <c r="F19" s="162"/>
    </row>
    <row r="20" spans="2:6">
      <c r="B20" s="38"/>
      <c r="C20" s="38"/>
      <c r="D20" s="38"/>
      <c r="E20" s="38"/>
      <c r="F20" s="38"/>
    </row>
    <row r="21" spans="2:6">
      <c r="B21" s="38"/>
      <c r="C21" s="38"/>
      <c r="D21" s="38"/>
      <c r="E21" s="38"/>
      <c r="F21" s="38"/>
    </row>
    <row r="22" spans="2:6">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L4"/>
  <sheetViews>
    <sheetView showGridLines="0" showRowColHeaders="0" zoomScaleNormal="100" workbookViewId="0"/>
  </sheetViews>
  <sheetFormatPr baseColWidth="10" defaultRowHeight="15"/>
  <cols>
    <col min="1" max="1" width="5.7109375" customWidth="1"/>
    <col min="2" max="12" width="12.7109375" customWidth="1"/>
    <col min="13" max="13" width="5.85546875" customWidth="1"/>
  </cols>
  <sheetData>
    <row r="1" spans="2:12" ht="24">
      <c r="B1" s="165"/>
      <c r="C1" s="165"/>
    </row>
    <row r="3" spans="2:12" ht="24">
      <c r="B3" s="166" t="s">
        <v>1537</v>
      </c>
      <c r="C3" s="164"/>
      <c r="D3" s="164"/>
      <c r="E3" s="164"/>
      <c r="F3" s="164"/>
      <c r="G3" s="164"/>
      <c r="H3" s="164"/>
      <c r="I3" s="164"/>
      <c r="J3" s="164"/>
      <c r="K3" s="164"/>
      <c r="L3" s="164"/>
    </row>
    <row r="4" spans="2:12" ht="19.5">
      <c r="B4" s="163" t="s">
        <v>2461</v>
      </c>
      <c r="C4" s="164"/>
      <c r="D4" s="164"/>
      <c r="E4" s="164"/>
      <c r="F4" s="164"/>
      <c r="G4" s="164"/>
      <c r="H4" s="164"/>
      <c r="I4" s="164"/>
      <c r="J4" s="164"/>
      <c r="K4" s="164"/>
      <c r="L4" s="164"/>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I20"/>
  <sheetViews>
    <sheetView showGridLines="0" showRowColHeaders="0" zoomScaleNormal="100" workbookViewId="0"/>
  </sheetViews>
  <sheetFormatPr baseColWidth="10" defaultRowHeight="15"/>
  <cols>
    <col min="1" max="1" width="5.7109375" customWidth="1"/>
    <col min="2" max="5" width="30.7109375" customWidth="1"/>
  </cols>
  <sheetData>
    <row r="1" spans="2:9" ht="19.5">
      <c r="B1" s="109"/>
      <c r="C1" s="80"/>
    </row>
    <row r="3" spans="2:9">
      <c r="B3" s="167" t="s">
        <v>2439</v>
      </c>
      <c r="C3" s="167"/>
      <c r="D3" s="167"/>
      <c r="E3" s="167"/>
      <c r="F3" s="168"/>
      <c r="G3" s="168"/>
      <c r="H3" s="168"/>
      <c r="I3" s="168"/>
    </row>
    <row r="4" spans="2:9">
      <c r="B4" s="167"/>
      <c r="C4" s="167"/>
      <c r="D4" s="167"/>
      <c r="E4" s="167"/>
      <c r="F4" s="168"/>
      <c r="G4" s="168"/>
      <c r="H4" s="168"/>
      <c r="I4" s="168"/>
    </row>
    <row r="5" spans="2:9">
      <c r="B5" s="169" t="s">
        <v>1525</v>
      </c>
      <c r="C5" s="169"/>
      <c r="D5" s="169"/>
      <c r="E5" s="169"/>
      <c r="F5" s="170"/>
      <c r="G5" s="170"/>
      <c r="H5" s="170"/>
      <c r="I5" s="170"/>
    </row>
    <row r="6" spans="2:9">
      <c r="B6" s="169"/>
      <c r="C6" s="169"/>
      <c r="D6" s="169"/>
      <c r="E6" s="169"/>
      <c r="F6" s="170"/>
      <c r="G6" s="170"/>
      <c r="H6" s="170"/>
      <c r="I6" s="170"/>
    </row>
    <row r="7" spans="2:9">
      <c r="B7" s="169"/>
      <c r="C7" s="169"/>
      <c r="D7" s="169"/>
      <c r="E7" s="169"/>
      <c r="F7" s="170"/>
      <c r="G7" s="170"/>
      <c r="H7" s="170"/>
      <c r="I7" s="170"/>
    </row>
    <row r="8" spans="2:9">
      <c r="B8" s="169"/>
      <c r="C8" s="169"/>
      <c r="D8" s="169"/>
      <c r="E8" s="169"/>
      <c r="F8" s="170"/>
      <c r="G8" s="170"/>
      <c r="H8" s="170"/>
      <c r="I8" s="170"/>
    </row>
    <row r="9" spans="2:9">
      <c r="B9" s="169"/>
      <c r="C9" s="169"/>
      <c r="D9" s="169"/>
      <c r="E9" s="169"/>
      <c r="F9" s="170"/>
      <c r="G9" s="170"/>
      <c r="H9" s="170"/>
      <c r="I9" s="170"/>
    </row>
    <row r="10" spans="2:9">
      <c r="B10" s="169"/>
      <c r="C10" s="169"/>
      <c r="D10" s="169"/>
      <c r="E10" s="169"/>
      <c r="F10" s="170"/>
      <c r="G10" s="170"/>
      <c r="H10" s="170"/>
      <c r="I10" s="170"/>
    </row>
    <row r="11" spans="2:9">
      <c r="B11" s="169"/>
      <c r="C11" s="169"/>
      <c r="D11" s="169"/>
      <c r="E11" s="169"/>
      <c r="F11" s="170"/>
      <c r="G11" s="170"/>
      <c r="H11" s="170"/>
      <c r="I11" s="170"/>
    </row>
    <row r="12" spans="2:9">
      <c r="B12" s="169"/>
      <c r="C12" s="169"/>
      <c r="D12" s="169"/>
      <c r="E12" s="169"/>
      <c r="F12" s="170"/>
      <c r="G12" s="170"/>
      <c r="H12" s="170"/>
      <c r="I12" s="170"/>
    </row>
    <row r="13" spans="2:9">
      <c r="B13" s="169"/>
      <c r="C13" s="169"/>
      <c r="D13" s="169"/>
      <c r="E13" s="169"/>
      <c r="F13" s="170"/>
      <c r="G13" s="170"/>
      <c r="H13" s="170"/>
      <c r="I13" s="170"/>
    </row>
    <row r="14" spans="2:9">
      <c r="B14" s="169"/>
      <c r="C14" s="169"/>
      <c r="D14" s="169"/>
      <c r="E14" s="169"/>
      <c r="F14" s="170"/>
      <c r="G14" s="170"/>
      <c r="H14" s="170"/>
      <c r="I14" s="170"/>
    </row>
    <row r="15" spans="2:9">
      <c r="B15" s="169"/>
      <c r="C15" s="169"/>
      <c r="D15" s="169"/>
      <c r="E15" s="169"/>
      <c r="F15" s="170"/>
      <c r="G15" s="170"/>
      <c r="H15" s="170"/>
      <c r="I15" s="170"/>
    </row>
    <row r="16" spans="2:9">
      <c r="B16" s="169"/>
      <c r="C16" s="169"/>
      <c r="D16" s="169"/>
      <c r="E16" s="169"/>
      <c r="F16" s="170"/>
      <c r="G16" s="170"/>
      <c r="H16" s="170"/>
      <c r="I16" s="170"/>
    </row>
    <row r="17" spans="2:9">
      <c r="B17" s="169"/>
      <c r="C17" s="169"/>
      <c r="D17" s="169"/>
      <c r="E17" s="169"/>
      <c r="F17" s="170"/>
      <c r="G17" s="170"/>
      <c r="H17" s="170"/>
      <c r="I17" s="170"/>
    </row>
    <row r="18" spans="2:9">
      <c r="B18" s="169"/>
      <c r="C18" s="169"/>
      <c r="D18" s="169"/>
      <c r="E18" s="169"/>
      <c r="F18" s="170"/>
      <c r="G18" s="170"/>
      <c r="H18" s="170"/>
      <c r="I18" s="170"/>
    </row>
    <row r="19" spans="2:9">
      <c r="B19" s="171"/>
      <c r="C19" s="171"/>
      <c r="D19" s="171"/>
      <c r="E19" s="171"/>
      <c r="F19" s="171"/>
      <c r="G19" s="171"/>
      <c r="H19" s="171"/>
      <c r="I19" s="171"/>
    </row>
    <row r="20" spans="2:9">
      <c r="B20" s="171"/>
      <c r="C20" s="171"/>
      <c r="D20" s="171"/>
      <c r="E20" s="171"/>
      <c r="F20" s="171"/>
      <c r="G20" s="171"/>
      <c r="H20" s="171"/>
      <c r="I20" s="171"/>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3:J27"/>
  <sheetViews>
    <sheetView showGridLines="0" showRowColHeaders="0" topLeftCell="A16" zoomScaleNormal="100" workbookViewId="0"/>
  </sheetViews>
  <sheetFormatPr baseColWidth="10" defaultRowHeight="15"/>
  <cols>
    <col min="1" max="1" width="5.7109375" customWidth="1"/>
    <col min="2" max="10" width="17.7109375" customWidth="1"/>
  </cols>
  <sheetData>
    <row r="3" spans="2:10" ht="24">
      <c r="B3" s="172" t="s">
        <v>2440</v>
      </c>
      <c r="C3" s="172"/>
      <c r="D3" s="172"/>
      <c r="E3" s="172"/>
      <c r="F3" s="172"/>
      <c r="G3" s="173"/>
      <c r="H3" s="173"/>
      <c r="I3" s="173"/>
      <c r="J3" s="173"/>
    </row>
    <row r="5" spans="2:10">
      <c r="B5" s="179" t="s">
        <v>2462</v>
      </c>
      <c r="C5" s="179"/>
      <c r="D5" s="179"/>
      <c r="E5" s="179"/>
      <c r="F5" s="179"/>
      <c r="G5" s="180"/>
      <c r="H5" s="180"/>
      <c r="I5" s="180"/>
      <c r="J5" s="180"/>
    </row>
    <row r="6" spans="2:10">
      <c r="B6" s="179"/>
      <c r="C6" s="179"/>
      <c r="D6" s="179"/>
      <c r="E6" s="179"/>
      <c r="F6" s="179"/>
      <c r="G6" s="180"/>
      <c r="H6" s="180"/>
      <c r="I6" s="180"/>
      <c r="J6" s="180"/>
    </row>
    <row r="7" spans="2:10">
      <c r="B7" s="179"/>
      <c r="C7" s="179"/>
      <c r="D7" s="179"/>
      <c r="E7" s="179"/>
      <c r="F7" s="179"/>
      <c r="G7" s="180"/>
      <c r="H7" s="180"/>
      <c r="I7" s="180"/>
      <c r="J7" s="180"/>
    </row>
    <row r="8" spans="2:10">
      <c r="B8" s="179"/>
      <c r="C8" s="179"/>
      <c r="D8" s="179"/>
      <c r="E8" s="179"/>
      <c r="F8" s="179"/>
      <c r="G8" s="180"/>
      <c r="H8" s="180"/>
      <c r="I8" s="180"/>
      <c r="J8" s="180"/>
    </row>
    <row r="9" spans="2:10">
      <c r="B9" s="180"/>
      <c r="C9" s="180"/>
      <c r="D9" s="180"/>
      <c r="E9" s="180"/>
      <c r="F9" s="180"/>
      <c r="G9" s="180"/>
      <c r="H9" s="180"/>
      <c r="I9" s="180"/>
      <c r="J9" s="180"/>
    </row>
    <row r="10" spans="2:10">
      <c r="B10" s="180"/>
      <c r="C10" s="180"/>
      <c r="D10" s="180"/>
      <c r="E10" s="180"/>
      <c r="F10" s="180"/>
      <c r="G10" s="180"/>
      <c r="H10" s="180"/>
      <c r="I10" s="180"/>
      <c r="J10" s="180"/>
    </row>
    <row r="11" spans="2:10">
      <c r="B11" s="38"/>
      <c r="C11" s="38"/>
      <c r="D11" s="38"/>
      <c r="E11" s="38"/>
      <c r="F11" s="38"/>
    </row>
    <row r="20" spans="2:10">
      <c r="B20" s="39" t="s">
        <v>2455</v>
      </c>
    </row>
    <row r="22" spans="2:10" ht="15.75">
      <c r="B22" s="174" t="s">
        <v>1501</v>
      </c>
      <c r="C22" s="175"/>
      <c r="D22" s="176"/>
      <c r="E22" s="176"/>
      <c r="F22" s="176"/>
      <c r="G22" s="174" t="s">
        <v>2372</v>
      </c>
      <c r="H22" s="175"/>
      <c r="I22" s="175"/>
      <c r="J22" s="176"/>
    </row>
    <row r="23" spans="2:10">
      <c r="B23" s="181" t="s">
        <v>1526</v>
      </c>
      <c r="C23" s="182"/>
      <c r="D23" s="176"/>
      <c r="E23" s="176"/>
      <c r="F23" s="176"/>
      <c r="G23" s="177" t="s">
        <v>2405</v>
      </c>
      <c r="H23" s="178"/>
      <c r="I23" s="178"/>
      <c r="J23" s="176"/>
    </row>
    <row r="24" spans="2:10">
      <c r="B24" s="183" t="s">
        <v>1527</v>
      </c>
      <c r="C24" s="184"/>
      <c r="D24" s="176"/>
      <c r="E24" s="176"/>
      <c r="F24" s="176"/>
      <c r="G24" s="185" t="s">
        <v>1528</v>
      </c>
      <c r="H24" s="186"/>
      <c r="I24" s="186"/>
      <c r="J24" s="176"/>
    </row>
    <row r="25" spans="2:10">
      <c r="B25" s="181" t="s">
        <v>1529</v>
      </c>
      <c r="C25" s="182"/>
      <c r="D25" s="176"/>
      <c r="E25" s="176"/>
      <c r="F25" s="176"/>
      <c r="G25" s="177" t="s">
        <v>1530</v>
      </c>
      <c r="H25" s="178"/>
      <c r="I25" s="178"/>
      <c r="J25" s="176"/>
    </row>
    <row r="26" spans="2:10">
      <c r="B26" s="183" t="s">
        <v>1531</v>
      </c>
      <c r="C26" s="184"/>
      <c r="D26" s="176"/>
      <c r="E26" s="176"/>
      <c r="F26" s="176"/>
      <c r="G26" s="185" t="s">
        <v>1532</v>
      </c>
      <c r="H26" s="186"/>
      <c r="I26" s="186"/>
      <c r="J26" s="176"/>
    </row>
    <row r="27" spans="2:10">
      <c r="B27" s="181" t="s">
        <v>1534</v>
      </c>
      <c r="C27" s="182"/>
      <c r="D27" s="176"/>
      <c r="E27" s="176"/>
      <c r="F27" s="176"/>
      <c r="G27" s="177" t="s">
        <v>1533</v>
      </c>
      <c r="H27" s="178"/>
      <c r="I27" s="178"/>
      <c r="J27" s="176"/>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4:P34"/>
  <sheetViews>
    <sheetView showGridLines="0" topLeftCell="F1" zoomScale="78" zoomScaleNormal="78" workbookViewId="0">
      <selection activeCell="K13" sqref="K13"/>
    </sheetView>
  </sheetViews>
  <sheetFormatPr baseColWidth="10" defaultRowHeight="15"/>
  <cols>
    <col min="1" max="1" width="5.7109375" customWidth="1"/>
    <col min="2" max="2" width="22.85546875"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customWidth="1"/>
  </cols>
  <sheetData>
    <row r="4" spans="2:16" ht="24">
      <c r="B4" s="187" t="s">
        <v>2393</v>
      </c>
      <c r="C4" s="188"/>
      <c r="D4" s="188"/>
      <c r="E4" s="135"/>
      <c r="F4" s="135"/>
      <c r="G4" s="104"/>
      <c r="H4" s="93"/>
      <c r="I4" s="38"/>
      <c r="J4" s="38"/>
      <c r="K4" s="105"/>
      <c r="L4" s="38"/>
      <c r="M4" s="38"/>
      <c r="N4" s="38"/>
      <c r="O4" s="38"/>
      <c r="P4" s="38"/>
    </row>
    <row r="5" spans="2:16" ht="24">
      <c r="B5" s="135"/>
      <c r="C5" s="135"/>
      <c r="D5" s="135"/>
      <c r="E5" s="135"/>
      <c r="F5" s="135"/>
      <c r="G5" s="104"/>
      <c r="H5" s="93"/>
      <c r="I5" s="38"/>
      <c r="J5" s="38"/>
      <c r="K5" s="105"/>
      <c r="L5" s="38"/>
      <c r="M5" s="38"/>
      <c r="N5" s="38"/>
      <c r="O5" s="38"/>
      <c r="P5" s="38"/>
    </row>
    <row r="6" spans="2:16" ht="24">
      <c r="B6" s="136" t="s">
        <v>2457</v>
      </c>
      <c r="C6" s="103"/>
      <c r="D6" s="103"/>
      <c r="E6" s="103"/>
      <c r="F6" s="103"/>
      <c r="G6" s="103"/>
      <c r="H6" s="99"/>
      <c r="I6" s="99"/>
      <c r="J6" s="99"/>
      <c r="K6" s="103"/>
      <c r="L6" s="99"/>
      <c r="M6" s="99"/>
      <c r="N6" s="99"/>
      <c r="O6" s="38"/>
      <c r="P6" s="38"/>
    </row>
    <row r="7" spans="2:16">
      <c r="B7" s="189" t="s">
        <v>1493</v>
      </c>
      <c r="C7" s="191" t="s">
        <v>2443</v>
      </c>
      <c r="D7" s="193" t="s">
        <v>2463</v>
      </c>
      <c r="E7" s="191" t="s">
        <v>1524</v>
      </c>
      <c r="F7" s="193" t="s">
        <v>2402</v>
      </c>
      <c r="G7" s="191" t="s">
        <v>2444</v>
      </c>
      <c r="H7" s="197" t="s">
        <v>2445</v>
      </c>
      <c r="I7" s="198" t="s">
        <v>2446</v>
      </c>
      <c r="J7" s="190"/>
      <c r="K7" s="193" t="s">
        <v>2447</v>
      </c>
      <c r="L7" s="193" t="s">
        <v>2448</v>
      </c>
      <c r="M7" s="197" t="s">
        <v>2449</v>
      </c>
      <c r="N7" s="193" t="s">
        <v>2450</v>
      </c>
      <c r="O7" s="194" t="s">
        <v>2451</v>
      </c>
      <c r="P7" s="193" t="s">
        <v>1522</v>
      </c>
    </row>
    <row r="8" spans="2:16">
      <c r="B8" s="190"/>
      <c r="C8" s="192"/>
      <c r="D8" s="191"/>
      <c r="E8" s="192"/>
      <c r="F8" s="191"/>
      <c r="G8" s="192"/>
      <c r="H8" s="197"/>
      <c r="I8" s="75" t="s">
        <v>1</v>
      </c>
      <c r="J8" s="75" t="s">
        <v>1478</v>
      </c>
      <c r="K8" s="191"/>
      <c r="L8" s="191"/>
      <c r="M8" s="199"/>
      <c r="N8" s="191"/>
      <c r="O8" s="194"/>
      <c r="P8" s="191"/>
    </row>
    <row r="9" spans="2:16">
      <c r="B9" s="106" t="s">
        <v>1538</v>
      </c>
      <c r="C9" s="56" t="s">
        <v>1538</v>
      </c>
      <c r="D9" s="56" t="s">
        <v>1538</v>
      </c>
      <c r="E9" s="56" t="s">
        <v>1538</v>
      </c>
      <c r="F9" s="56" t="s">
        <v>1538</v>
      </c>
      <c r="G9" s="56" t="s">
        <v>1538</v>
      </c>
      <c r="H9" s="56" t="s">
        <v>1538</v>
      </c>
      <c r="I9" s="195" t="s">
        <v>1538</v>
      </c>
      <c r="J9" s="196"/>
      <c r="K9" s="56"/>
      <c r="L9" s="56" t="s">
        <v>1538</v>
      </c>
      <c r="M9" s="56" t="s">
        <v>1538</v>
      </c>
      <c r="N9" s="56" t="s">
        <v>1538</v>
      </c>
      <c r="O9" s="56" t="s">
        <v>1538</v>
      </c>
      <c r="P9" s="56" t="s">
        <v>1538</v>
      </c>
    </row>
    <row r="10" spans="2:16" ht="165">
      <c r="B10" s="121" t="s">
        <v>1494</v>
      </c>
      <c r="C10" s="122" t="s">
        <v>104</v>
      </c>
      <c r="D10" s="122" t="s">
        <v>2472</v>
      </c>
      <c r="E10" s="122" t="s">
        <v>2473</v>
      </c>
      <c r="F10" s="123">
        <v>1</v>
      </c>
      <c r="G10" s="122" t="s">
        <v>1505</v>
      </c>
      <c r="H10" s="128"/>
      <c r="I10" s="125">
        <v>43846</v>
      </c>
      <c r="J10" s="125">
        <v>44012</v>
      </c>
      <c r="K10" s="124">
        <v>1</v>
      </c>
      <c r="L10" s="121" t="s">
        <v>1515</v>
      </c>
      <c r="M10" s="121"/>
      <c r="N10" s="145" t="s">
        <v>2475</v>
      </c>
      <c r="O10" s="145" t="s">
        <v>2471</v>
      </c>
      <c r="P10" s="128" t="s">
        <v>1487</v>
      </c>
    </row>
    <row r="11" spans="2:16" ht="90">
      <c r="B11" s="121"/>
      <c r="C11" s="122"/>
      <c r="D11" s="122"/>
      <c r="E11" s="122"/>
      <c r="F11" s="123"/>
      <c r="G11" s="123"/>
      <c r="H11" s="123"/>
      <c r="I11" s="125"/>
      <c r="J11" s="125"/>
      <c r="K11" s="124">
        <v>2</v>
      </c>
      <c r="L11" s="121" t="s">
        <v>2375</v>
      </c>
      <c r="M11" s="121" t="s">
        <v>2470</v>
      </c>
      <c r="N11" s="122" t="s">
        <v>2476</v>
      </c>
      <c r="O11" s="145" t="s">
        <v>2471</v>
      </c>
      <c r="P11" s="128" t="s">
        <v>1489</v>
      </c>
    </row>
    <row r="12" spans="2:16" ht="135">
      <c r="B12" s="121"/>
      <c r="C12" s="122"/>
      <c r="D12" s="122"/>
      <c r="E12" s="122" t="s">
        <v>2474</v>
      </c>
      <c r="F12" s="123">
        <v>1</v>
      </c>
      <c r="G12" s="122" t="s">
        <v>1505</v>
      </c>
      <c r="H12" s="123"/>
      <c r="I12" s="125">
        <v>43846</v>
      </c>
      <c r="J12" s="125">
        <v>44012</v>
      </c>
      <c r="K12" s="124">
        <v>1</v>
      </c>
      <c r="L12" s="121" t="s">
        <v>1515</v>
      </c>
      <c r="M12" s="121"/>
      <c r="N12" s="145" t="s">
        <v>2475</v>
      </c>
      <c r="O12" s="145" t="s">
        <v>2471</v>
      </c>
      <c r="P12" s="128" t="s">
        <v>1487</v>
      </c>
    </row>
    <row r="13" spans="2:16" ht="90">
      <c r="B13" s="121"/>
      <c r="C13" s="122"/>
      <c r="D13" s="122"/>
      <c r="E13" s="122"/>
      <c r="F13" s="123"/>
      <c r="G13" s="122"/>
      <c r="H13" s="128"/>
      <c r="I13" s="125"/>
      <c r="J13" s="125"/>
      <c r="K13" s="124">
        <v>2</v>
      </c>
      <c r="L13" s="121" t="s">
        <v>2375</v>
      </c>
      <c r="M13" s="121" t="s">
        <v>2470</v>
      </c>
      <c r="N13" s="122" t="s">
        <v>2476</v>
      </c>
      <c r="O13" s="145" t="s">
        <v>2471</v>
      </c>
      <c r="P13" s="128" t="s">
        <v>1489</v>
      </c>
    </row>
    <row r="14" spans="2:16">
      <c r="B14" s="121"/>
      <c r="C14" s="122"/>
      <c r="D14" s="122"/>
      <c r="E14" s="122"/>
      <c r="F14" s="123"/>
      <c r="G14" s="122"/>
      <c r="H14" s="128"/>
      <c r="I14" s="125"/>
      <c r="J14" s="125"/>
      <c r="K14" s="124"/>
      <c r="L14" s="121"/>
      <c r="M14" s="128"/>
      <c r="N14" s="128"/>
      <c r="O14" s="129"/>
      <c r="P14" s="128"/>
    </row>
    <row r="15" spans="2:16">
      <c r="B15" s="121"/>
      <c r="C15" s="122"/>
      <c r="D15" s="122"/>
      <c r="E15" s="122"/>
      <c r="F15" s="123"/>
      <c r="G15" s="122"/>
      <c r="H15" s="128"/>
      <c r="I15" s="125"/>
      <c r="J15" s="125"/>
      <c r="K15" s="124"/>
      <c r="L15" s="121"/>
      <c r="M15" s="128"/>
      <c r="N15" s="128"/>
      <c r="O15" s="129"/>
      <c r="P15" s="128"/>
    </row>
    <row r="16" spans="2:16">
      <c r="B16" s="121"/>
      <c r="C16" s="122"/>
      <c r="D16" s="122"/>
      <c r="E16" s="122"/>
      <c r="F16" s="123"/>
      <c r="G16" s="122"/>
      <c r="H16" s="128"/>
      <c r="I16" s="125"/>
      <c r="J16" s="125"/>
      <c r="K16" s="124"/>
      <c r="L16" s="121"/>
      <c r="M16" s="128"/>
      <c r="N16" s="128"/>
      <c r="O16" s="129"/>
      <c r="P16" s="128"/>
    </row>
    <row r="17" spans="2:16">
      <c r="B17" s="121"/>
      <c r="C17" s="122"/>
      <c r="D17" s="122"/>
      <c r="E17" s="122"/>
      <c r="F17" s="123"/>
      <c r="G17" s="122"/>
      <c r="H17" s="128"/>
      <c r="I17" s="125"/>
      <c r="J17" s="125"/>
      <c r="K17" s="124"/>
      <c r="L17" s="121"/>
      <c r="M17" s="128"/>
      <c r="N17" s="128"/>
      <c r="O17" s="129"/>
      <c r="P17" s="128"/>
    </row>
    <row r="18" spans="2:16">
      <c r="B18" s="121"/>
      <c r="C18" s="122"/>
      <c r="D18" s="122"/>
      <c r="E18" s="122"/>
      <c r="F18" s="123"/>
      <c r="G18" s="122"/>
      <c r="H18" s="128"/>
      <c r="I18" s="125"/>
      <c r="J18" s="125"/>
      <c r="K18" s="124"/>
      <c r="L18" s="121"/>
      <c r="M18" s="128"/>
      <c r="N18" s="128"/>
      <c r="O18" s="129"/>
      <c r="P18" s="128"/>
    </row>
    <row r="19" spans="2:16">
      <c r="B19" s="121"/>
      <c r="C19" s="122"/>
      <c r="D19" s="122"/>
      <c r="E19" s="122"/>
      <c r="F19" s="123"/>
      <c r="G19" s="122"/>
      <c r="H19" s="128"/>
      <c r="I19" s="125"/>
      <c r="J19" s="125"/>
      <c r="K19" s="124"/>
      <c r="L19" s="121"/>
      <c r="M19" s="128"/>
      <c r="N19" s="128"/>
      <c r="O19" s="129"/>
      <c r="P19" s="128"/>
    </row>
    <row r="20" spans="2:16">
      <c r="B20" s="121"/>
      <c r="C20" s="122"/>
      <c r="D20" s="122"/>
      <c r="E20" s="122"/>
      <c r="F20" s="123"/>
      <c r="G20" s="122"/>
      <c r="H20" s="128"/>
      <c r="I20" s="125"/>
      <c r="J20" s="125"/>
      <c r="K20" s="124"/>
      <c r="L20" s="121"/>
      <c r="M20" s="128"/>
      <c r="N20" s="128"/>
      <c r="O20" s="129"/>
      <c r="P20" s="128"/>
    </row>
    <row r="21" spans="2:16">
      <c r="B21" s="126"/>
      <c r="C21" s="126"/>
      <c r="D21" s="126"/>
      <c r="E21" s="126"/>
      <c r="F21" s="126"/>
      <c r="G21" s="126"/>
      <c r="H21" s="126"/>
      <c r="I21" s="126"/>
      <c r="J21" s="126"/>
      <c r="K21" s="126"/>
      <c r="L21" s="126"/>
      <c r="M21" s="126"/>
      <c r="N21" s="126"/>
      <c r="O21" s="126"/>
      <c r="P21" s="126"/>
    </row>
    <row r="22" spans="2:16">
      <c r="B22" s="126"/>
      <c r="C22" s="126"/>
      <c r="D22" s="126"/>
      <c r="E22" s="126"/>
      <c r="F22" s="126"/>
      <c r="G22" s="126"/>
      <c r="H22" s="126"/>
      <c r="I22" s="126"/>
      <c r="J22" s="126"/>
      <c r="K22" s="126"/>
      <c r="L22" s="126"/>
      <c r="M22" s="126"/>
      <c r="N22" s="126"/>
      <c r="O22" s="126"/>
      <c r="P22" s="126"/>
    </row>
    <row r="23" spans="2:16">
      <c r="B23" s="127"/>
      <c r="C23" s="127"/>
      <c r="D23" s="127"/>
      <c r="E23" s="127"/>
      <c r="F23" s="127"/>
      <c r="G23" s="127"/>
      <c r="H23" s="127"/>
      <c r="I23" s="127"/>
      <c r="J23" s="127"/>
      <c r="K23" s="127"/>
      <c r="L23" s="127"/>
      <c r="M23" s="127"/>
      <c r="N23" s="127"/>
      <c r="O23" s="127"/>
      <c r="P23" s="127"/>
    </row>
    <row r="24" spans="2:16">
      <c r="B24" s="127"/>
      <c r="C24" s="127"/>
      <c r="D24" s="127"/>
      <c r="E24" s="127"/>
      <c r="F24" s="127"/>
      <c r="G24" s="127"/>
      <c r="H24" s="127"/>
      <c r="I24" s="127"/>
      <c r="J24" s="127"/>
      <c r="K24" s="127"/>
      <c r="L24" s="127"/>
      <c r="M24" s="127"/>
      <c r="N24" s="127"/>
      <c r="O24" s="127"/>
      <c r="P24" s="127"/>
    </row>
    <row r="25" spans="2:16">
      <c r="B25" s="127"/>
      <c r="C25" s="127"/>
      <c r="D25" s="127"/>
      <c r="E25" s="127"/>
      <c r="F25" s="127"/>
      <c r="G25" s="127"/>
      <c r="H25" s="127"/>
      <c r="I25" s="127"/>
      <c r="J25" s="127"/>
      <c r="K25" s="127"/>
      <c r="L25" s="127"/>
      <c r="M25" s="127"/>
      <c r="N25" s="127"/>
      <c r="O25" s="127"/>
      <c r="P25" s="127"/>
    </row>
    <row r="26" spans="2:16">
      <c r="B26" s="127"/>
      <c r="C26" s="127"/>
      <c r="D26" s="127"/>
      <c r="E26" s="127"/>
      <c r="F26" s="127"/>
      <c r="G26" s="127"/>
      <c r="H26" s="127"/>
      <c r="I26" s="127"/>
      <c r="J26" s="127"/>
      <c r="K26" s="127"/>
      <c r="L26" s="127"/>
      <c r="M26" s="127"/>
      <c r="N26" s="127"/>
      <c r="O26" s="127"/>
      <c r="P26" s="127"/>
    </row>
    <row r="27" spans="2:16">
      <c r="B27" s="127"/>
      <c r="C27" s="127"/>
      <c r="D27" s="127"/>
      <c r="E27" s="127"/>
      <c r="F27" s="127"/>
      <c r="G27" s="127"/>
      <c r="H27" s="127"/>
      <c r="I27" s="127"/>
      <c r="J27" s="127"/>
      <c r="K27" s="127"/>
      <c r="L27" s="127"/>
      <c r="M27" s="127"/>
      <c r="N27" s="127"/>
      <c r="O27" s="127"/>
      <c r="P27" s="127"/>
    </row>
    <row r="28" spans="2:16">
      <c r="B28" s="127"/>
      <c r="C28" s="127"/>
      <c r="D28" s="127"/>
      <c r="E28" s="127"/>
      <c r="F28" s="127"/>
      <c r="G28" s="127"/>
      <c r="H28" s="127"/>
      <c r="I28" s="127"/>
      <c r="J28" s="127"/>
      <c r="K28" s="127"/>
      <c r="L28" s="127"/>
      <c r="M28" s="127"/>
      <c r="N28" s="127"/>
      <c r="O28" s="127"/>
      <c r="P28" s="127"/>
    </row>
    <row r="29" spans="2:16">
      <c r="B29" s="127"/>
      <c r="C29" s="127"/>
      <c r="D29" s="127"/>
      <c r="E29" s="127"/>
      <c r="F29" s="127"/>
      <c r="G29" s="127"/>
      <c r="H29" s="127"/>
      <c r="I29" s="127"/>
      <c r="J29" s="127"/>
      <c r="K29" s="127"/>
      <c r="L29" s="127"/>
      <c r="M29" s="127"/>
      <c r="N29" s="127"/>
      <c r="O29" s="127"/>
      <c r="P29" s="127"/>
    </row>
    <row r="30" spans="2:16">
      <c r="B30" s="127"/>
      <c r="C30" s="127"/>
      <c r="D30" s="127"/>
      <c r="E30" s="127"/>
      <c r="F30" s="127"/>
      <c r="G30" s="127"/>
      <c r="H30" s="127"/>
      <c r="I30" s="127"/>
      <c r="J30" s="127"/>
      <c r="K30" s="127"/>
      <c r="L30" s="127"/>
      <c r="M30" s="127"/>
      <c r="N30" s="127"/>
      <c r="O30" s="127"/>
      <c r="P30" s="127"/>
    </row>
    <row r="31" spans="2:16">
      <c r="B31" s="127"/>
      <c r="C31" s="127"/>
      <c r="D31" s="127"/>
      <c r="E31" s="127"/>
      <c r="F31" s="127"/>
      <c r="G31" s="127"/>
      <c r="H31" s="127"/>
      <c r="I31" s="127"/>
      <c r="J31" s="127"/>
      <c r="K31" s="127"/>
      <c r="L31" s="127"/>
      <c r="M31" s="127"/>
      <c r="N31" s="127"/>
      <c r="O31" s="127"/>
      <c r="P31" s="127"/>
    </row>
    <row r="32" spans="2:16">
      <c r="B32" s="127"/>
      <c r="C32" s="127"/>
      <c r="D32" s="127"/>
      <c r="E32" s="127"/>
      <c r="F32" s="127"/>
      <c r="G32" s="127"/>
      <c r="H32" s="127"/>
      <c r="I32" s="127"/>
      <c r="J32" s="127"/>
      <c r="K32" s="127"/>
      <c r="L32" s="127"/>
      <c r="M32" s="127"/>
      <c r="N32" s="127"/>
      <c r="O32" s="127"/>
      <c r="P32" s="127"/>
    </row>
    <row r="33" spans="2:16">
      <c r="B33" s="127"/>
      <c r="C33" s="127"/>
      <c r="D33" s="127"/>
      <c r="E33" s="127"/>
      <c r="F33" s="127"/>
      <c r="G33" s="127"/>
      <c r="H33" s="127"/>
      <c r="I33" s="127"/>
      <c r="J33" s="127"/>
      <c r="K33" s="127"/>
      <c r="L33" s="127"/>
      <c r="M33" s="127"/>
      <c r="N33" s="127"/>
      <c r="O33" s="127"/>
      <c r="P33" s="127"/>
    </row>
    <row r="34" spans="2:16">
      <c r="B34" s="127"/>
      <c r="C34" s="127"/>
      <c r="D34" s="127"/>
      <c r="E34" s="127"/>
      <c r="F34" s="127"/>
      <c r="G34" s="127"/>
      <c r="H34" s="127"/>
      <c r="I34" s="127"/>
      <c r="J34" s="127"/>
      <c r="K34" s="127"/>
      <c r="L34" s="127"/>
      <c r="M34" s="127"/>
      <c r="N34" s="127"/>
      <c r="O34" s="127"/>
      <c r="P34" s="127"/>
    </row>
  </sheetData>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487" yWindow="640" count="15">
    <dataValidation type="custom" allowBlank="1" showInputMessage="1" showErrorMessage="1" prompt="Si marco otra medida, escríbala" sqref="H10:H20" xr:uid="{00000000-0002-0000-0700-000000000000}">
      <formula1>G10="Otra (escríbala en la siguiente columna)"</formula1>
    </dataValidation>
    <dataValidation allowBlank="1" showInputMessage="1" showErrorMessage="1" prompt="Si seleccionó &quot;otro&quot; en el mecanismo, descríbalo en el campo." sqref="M7:M8" xr:uid="{00000000-0002-0000-0700-000001000000}"/>
    <dataValidation allowBlank="1" showInputMessage="1" showErrorMessage="1" prompt="Enumere los mecanismos para cada medida._x000a_Si requiere varios mecanismos para una misma medida, diligencie varias filas. " sqref="K7:K8" xr:uid="{00000000-0002-0000-0700-000002000000}"/>
    <dataValidation allowBlank="1" showInputMessage="1" showErrorMessage="1" prompt="Si seleccionó &quot;otra&quot; en la medida, descríbala en el campo." sqref="H7:H8" xr:uid="{00000000-0002-0000-0700-000003000000}"/>
    <dataValidation allowBlank="1" showInputMessage="1" showErrorMessage="1" prompt="Enumere la medida a tomar para cada subcausa._x000a_Si la medida se repite para la misma subcausa, por tener varios mecanismos, el número de la medida debe ser el mismo." sqref="F7:F8" xr:uid="{00000000-0002-0000-0700-000004000000}"/>
    <dataValidation allowBlank="1" showInputMessage="1" showErrorMessage="1" prompt="Describa brevemente el sustento del insumo y causa seleccionados." sqref="D7:D8" xr:uid="{00000000-0002-0000-0700-000005000000}"/>
    <dataValidation allowBlank="1" showInputMessage="1" showErrorMessage="1" prompt="Seleccione la causa eKOGUI del listado desplegable" sqref="C7:C8" xr:uid="{00000000-0002-0000-0700-000006000000}"/>
    <dataValidation type="custom" allowBlank="1" showInputMessage="1" showErrorMessage="1" prompt="Si marco otro mecanismo, escríbalo" sqref="M10:M20" xr:uid="{00000000-0002-0000-0700-000007000000}">
      <formula1>L10="Otro (escríbala en la siguiente columna)"</formula1>
    </dataValidation>
    <dataValidation allowBlank="1" showInputMessage="1" showErrorMessage="1" error="Debe seleccionar una causa del listado de e-kogi" prompt="Describa brevemente el sustento del insumo y causa seleccionados." sqref="D10:D20" xr:uid="{00000000-0002-0000-0700-000008000000}"/>
    <dataValidation allowBlank="1" showInputMessage="1" showErrorMessage="1" prompt="Explicación de la forma como se cumplirá el mecanismo " sqref="N7:N8" xr:uid="{00000000-0002-0000-0700-000009000000}"/>
    <dataValidation allowBlank="1" showInputMessage="1" showErrorMessage="1" prompt="¿Cómo cumplo la medida definida?_x000a_Seleccione el mecanismo de la lista desplegable." sqref="L7:L8" xr:uid="{00000000-0002-0000-0700-00000A000000}"/>
    <dataValidation allowBlank="1" showInputMessage="1" showErrorMessage="1" prompt="¿Qué debe hacerse para prevenir la subcausa? _x000a_Seleccione la medida del listado desplegable._x000a_Si requiere más de una medida por subcausa, diligencie varias filas." sqref="G7:G8" xr:uid="{00000000-0002-0000-0700-00000B000000}"/>
    <dataValidation allowBlank="1" showInputMessage="1" showErrorMessage="1" prompt="Texto libre" sqref="E10:E20" xr:uid="{00000000-0002-0000-0700-00000C000000}"/>
    <dataValidation allowBlank="1" showInputMessage="1" showErrorMessage="1" prompt="         Identifique la falencia o falla" sqref="E7:E8" xr:uid="{00000000-0002-0000-0700-00000D000000}"/>
    <dataValidation allowBlank="1" showInputMessage="1" showErrorMessage="1" prompt="Seleccione el insumo del listado desplegable en cada celda" sqref="B7:B8" xr:uid="{00000000-0002-0000-0700-00000E000000}"/>
  </dataValidations>
  <hyperlinks>
    <hyperlink ref="B9" location="INSUMOS!A1" display="Ayuda" xr:uid="{00000000-0004-0000-0700-000000000000}"/>
    <hyperlink ref="C9" location="'CAUSA e-KOGUI'!A1" display="Ayuda" xr:uid="{00000000-0004-0000-0700-000001000000}"/>
    <hyperlink ref="D9" location="SUSTENTO!A1" display="Ayuda" xr:uid="{00000000-0004-0000-0700-000002000000}"/>
    <hyperlink ref="E9" location="SUBCAUSA!A1" display="Ayuda" xr:uid="{00000000-0004-0000-0700-000003000000}"/>
    <hyperlink ref="F9" location="N°MEDIDA!A1" display="Ayuda" xr:uid="{00000000-0004-0000-0700-000004000000}"/>
    <hyperlink ref="G9" location="MEDIDA!A1" display="Ayuda" xr:uid="{00000000-0004-0000-0700-000005000000}"/>
    <hyperlink ref="H9" location="'OTRA MEDIDA'!A1" display="Ayuda" xr:uid="{00000000-0004-0000-0700-000006000000}"/>
    <hyperlink ref="L9" location="MECANISMO!A1" display="Ayuda" xr:uid="{00000000-0004-0000-0700-000007000000}"/>
    <hyperlink ref="M9" location="'OTRO MECANISMO'!A1" display="Ayuda" xr:uid="{00000000-0004-0000-0700-000008000000}"/>
    <hyperlink ref="N9" location="'EJECUCIÓN DEL MECANISMO'!A1" display="Ayuda" xr:uid="{00000000-0004-0000-0700-000009000000}"/>
    <hyperlink ref="I9" location="'PERIODO DE IMPLEMENTACIÓN'!A1" display="Ayuda" xr:uid="{00000000-0004-0000-0700-00000A000000}"/>
    <hyperlink ref="O9" location="'ÁREA RESPONSABLE'!A1" display="Ayuda" xr:uid="{00000000-0004-0000-0700-00000B000000}"/>
    <hyperlink ref="P9" location="DIVULGACIÓN!A1" display="Ayuda" xr:uid="{00000000-0004-0000-0700-00000C000000}"/>
    <hyperlink ref="I9:J9" location="'PERÍODO IMPLEMENTACIÓN'!A1" display="Ayuda" xr:uid="{00000000-0004-0000-0700-00000D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87" yWindow="640" count="9">
        <x14:dataValidation type="list" allowBlank="1" showInputMessage="1" showErrorMessage="1" xr:uid="{00000000-0002-0000-0700-00000F000000}">
          <x14:formula1>
            <xm:f>LISTAS!$J$2:$J$9</xm:f>
          </x14:formula1>
          <xm:sqref>B10:B20</xm:sqref>
        </x14:dataValidation>
        <x14:dataValidation type="list" allowBlank="1" showInputMessage="1" showErrorMessage="1" prompt="¿Como realizará la divulagacion de la PPDA la interior de la entidad? " xr:uid="{00000000-0002-0000-0700-000010000000}">
          <x14:formula1>
            <xm:f>LISTAS!$K$2:$K$7</xm:f>
          </x14:formula1>
          <xm:sqref>P10 P12</xm:sqref>
        </x14:dataValidation>
        <x14:dataValidation type="list" allowBlank="1" showInputMessage="1" showErrorMessage="1" prompt="Seleccione el mecanismo" xr:uid="{00000000-0002-0000-0700-000011000000}">
          <x14:formula1>
            <xm:f>LISTAS!$F$2:$F$8</xm:f>
          </x14:formula1>
          <xm:sqref>L10:L20</xm:sqref>
        </x14:dataValidation>
        <x14:dataValidation type="list" allowBlank="1" showInputMessage="1" showErrorMessage="1" prompt="¿Como realizará la divulagacion de la PPDA la interior de la entidad? " xr:uid="{00000000-0002-0000-0700-000012000000}">
          <x14:formula1>
            <xm:f>LISTAS!$K$2:$K$3</xm:f>
          </x14:formula1>
          <xm:sqref>P11 P13:P20</xm:sqref>
        </x14:dataValidation>
        <x14:dataValidation type="list" showInputMessage="1" showErrorMessage="1" prompt="Seleccione la medida" xr:uid="{00000000-0002-0000-0700-000013000000}">
          <x14:formula1>
            <xm:f>LISTAS!$E$2:$E$8</xm:f>
          </x14:formula1>
          <xm:sqref>G10:G20</xm:sqref>
        </x14:dataValidation>
        <x14:dataValidation type="list" allowBlank="1" showInputMessage="1" showErrorMessage="1" error="Seleccione un número" prompt="Enumere la medida a tomar para cada subcausa." xr:uid="{00000000-0002-0000-0700-000014000000}">
          <x14:formula1>
            <xm:f>LISTAS!$D$2:$D$11</xm:f>
          </x14:formula1>
          <xm:sqref>F10:F20</xm:sqref>
        </x14:dataValidation>
        <x14:dataValidation type="list" allowBlank="1" showInputMessage="1" showErrorMessage="1" error="Debe seleccionar una causa del listado de e-kogi" prompt="Seleccione la causa " xr:uid="{00000000-0002-0000-0700-000015000000}">
          <x14:formula1>
            <xm:f>CAUSAS!$B$3:$B$695</xm:f>
          </x14:formula1>
          <xm:sqref>C10:C20</xm:sqref>
        </x14:dataValidation>
        <x14:dataValidation type="list" allowBlank="1" showInputMessage="1" showErrorMessage="1" error="Seleccione un número" prompt="Enumere los mecanismos a tomar " xr:uid="{00000000-0002-0000-0700-000016000000}">
          <x14:formula1>
            <xm:f>LISTAS!$D$2:$D$11</xm:f>
          </x14:formula1>
          <xm:sqref>K10:K20</xm:sqref>
        </x14:dataValidation>
        <x14:dataValidation type="date" allowBlank="1" showInputMessage="1" showErrorMessage="1" error="El formato para definir la fecha es Día - Mes- Año" prompt="Día / Mes / Año" xr:uid="{00000000-0002-0000-0700-000017000000}">
          <x14:formula1>
            <xm:f>LISTAS!F1048575</xm:f>
          </x14:formula1>
          <x14:formula2>
            <xm:f>LISTAS!F1048576</xm:f>
          </x14:formula2>
          <xm:sqref>I10:J20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3:J20"/>
  <sheetViews>
    <sheetView showGridLines="0" showRowColHeaders="0" topLeftCell="A10" zoomScaleNormal="100" workbookViewId="0"/>
  </sheetViews>
  <sheetFormatPr baseColWidth="10" defaultRowHeight="15"/>
  <cols>
    <col min="1" max="1" width="5.7109375" customWidth="1"/>
  </cols>
  <sheetData>
    <row r="3" spans="2:10" ht="24">
      <c r="B3" s="172" t="s">
        <v>2392</v>
      </c>
      <c r="C3" s="172"/>
      <c r="D3" s="172"/>
      <c r="E3" s="172"/>
      <c r="F3" s="172"/>
      <c r="G3" s="173"/>
      <c r="H3" s="173"/>
      <c r="I3" s="173"/>
      <c r="J3" s="173"/>
    </row>
    <row r="5" spans="2:10" ht="24.75" customHeight="1">
      <c r="B5" s="39" t="s">
        <v>2411</v>
      </c>
    </row>
    <row r="6" spans="2:10">
      <c r="B6" s="39"/>
    </row>
    <row r="7" spans="2:10">
      <c r="B7" s="200" t="s">
        <v>2412</v>
      </c>
      <c r="C7" s="201"/>
      <c r="D7" s="201"/>
      <c r="E7" s="201"/>
      <c r="F7" s="201"/>
      <c r="G7" s="201"/>
      <c r="H7" s="201"/>
      <c r="I7" s="201"/>
      <c r="J7" s="201"/>
    </row>
    <row r="8" spans="2:10">
      <c r="B8" s="201"/>
      <c r="C8" s="201"/>
      <c r="D8" s="201"/>
      <c r="E8" s="201"/>
      <c r="F8" s="201"/>
      <c r="G8" s="201"/>
      <c r="H8" s="201"/>
      <c r="I8" s="201"/>
      <c r="J8" s="201"/>
    </row>
    <row r="20" spans="2:3">
      <c r="B20" s="79"/>
      <c r="C20" s="79"/>
    </row>
  </sheetData>
  <sheetProtection algorithmName="SHA-512" hashValue="4NLGop79U1udKvxHnTQBBsXwky4nZxNgBD2zIDWedoOnZqjOKtu2VqRmzLgBMB/TR5dAt2NQEthqtoHb6X+mjA==" saltValue="w3fBj6QlhUnwRmGOT6pNSw=="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UNIDADV</cp:lastModifiedBy>
  <cp:lastPrinted>2019-10-04T21:18:44Z</cp:lastPrinted>
  <dcterms:created xsi:type="dcterms:W3CDTF">2019-04-08T20:16:01Z</dcterms:created>
  <dcterms:modified xsi:type="dcterms:W3CDTF">2020-06-02T20:50:11Z</dcterms:modified>
</cp:coreProperties>
</file>