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uario\Desktop\20-05-2020 Victimizantes\"/>
    </mc:Choice>
  </mc:AlternateContent>
  <workbookProtection workbookAlgorithmName="SHA-512" workbookHashValue="HRvsiCfmjQYMn8npQESuzevNg2UNeiSPONz67HkR5ow8bl0jVb3xeQM4jngZNMwx3CGNDULgAQqoa2Mu0JvWOg==" workbookSaltValue="3mpKz0VeRUGaninLslWkXw==" workbookSpinCount="100000" lockStructure="1"/>
  <bookViews>
    <workbookView xWindow="0" yWindow="0" windowWidth="20490" windowHeight="7755" tabRatio="751" activeTab="5"/>
  </bookViews>
  <sheets>
    <sheet name="GUIA PROYECTO" sheetId="1" r:id="rId1"/>
    <sheet name="cronograma de actividades" sheetId="3" r:id="rId2"/>
    <sheet name="Listado de Insumos" sheetId="9" r:id="rId3"/>
    <sheet name="Oferta" sheetId="7" r:id="rId4"/>
    <sheet name="PRECIOS" sheetId="8" state="hidden" r:id="rId5"/>
    <sheet name="plan de inversion" sheetId="4" r:id="rId6"/>
    <sheet name="Control de cambios" sheetId="5" r:id="rId7"/>
  </sheets>
  <externalReferences>
    <externalReference r:id="rId8"/>
  </externalReferences>
  <definedNames>
    <definedName name="_xlnm._FilterDatabase" localSheetId="4" hidden="1">PRECIOS!$A$1:$G$247</definedName>
    <definedName name="_xlnm.Print_Area" localSheetId="0">'GUIA PROYECTO'!$A$1:$F$105</definedName>
    <definedName name="_xlnm.Print_Area" localSheetId="5">'plan de inversion'!$A$1:$J$31</definedName>
    <definedName name="item">PRECIOS!$A$2:$A$247</definedName>
    <definedName name="SUB">PRECIOS!$A$255:$A$259</definedName>
    <definedName name="SUBDIRECCION">PRECIOS!$A$255:$A$257</definedName>
    <definedName name="SUNDIRECCION">PRECIOS!$A$255:$A$259</definedName>
    <definedName name="_xlnm.Print_Titles" localSheetId="0">'GUIA PROYECTO'!$2:$5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8" i="9" l="1"/>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9" i="9"/>
  <c r="B8" i="9"/>
  <c r="G186" i="8" l="1"/>
  <c r="G4" i="8"/>
  <c r="G5" i="8"/>
  <c r="G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E8" i="9"/>
  <c r="G8" i="9" s="1"/>
  <c r="F8" i="9"/>
  <c r="H8" i="9" s="1"/>
  <c r="E7" i="9"/>
  <c r="G7" i="9" s="1"/>
  <c r="F7" i="9"/>
  <c r="H7" i="9" s="1"/>
  <c r="E9" i="9"/>
  <c r="G9" i="9" s="1"/>
  <c r="F9" i="9"/>
  <c r="H9" i="9" s="1"/>
  <c r="E10" i="9"/>
  <c r="G10" i="9" s="1"/>
  <c r="F10" i="9"/>
  <c r="H10" i="9" s="1"/>
  <c r="E11" i="9"/>
  <c r="G11" i="9" s="1"/>
  <c r="F11" i="9"/>
  <c r="H11" i="9" s="1"/>
  <c r="E12" i="9"/>
  <c r="G12" i="9" s="1"/>
  <c r="F12" i="9"/>
  <c r="H12" i="9" s="1"/>
  <c r="E13" i="9"/>
  <c r="G13" i="9" s="1"/>
  <c r="F13" i="9"/>
  <c r="H13" i="9" s="1"/>
  <c r="E14" i="9"/>
  <c r="G14" i="9" s="1"/>
  <c r="F14" i="9"/>
  <c r="H14" i="9" s="1"/>
  <c r="E15" i="9"/>
  <c r="G15" i="9" s="1"/>
  <c r="F15" i="9"/>
  <c r="H15" i="9" s="1"/>
  <c r="E16" i="9"/>
  <c r="G16" i="9" s="1"/>
  <c r="F16" i="9"/>
  <c r="H16" i="9" s="1"/>
  <c r="E17" i="9"/>
  <c r="G17" i="9" s="1"/>
  <c r="F17" i="9"/>
  <c r="H17" i="9" s="1"/>
  <c r="E18" i="9"/>
  <c r="G18" i="9" s="1"/>
  <c r="F18" i="9"/>
  <c r="H18" i="9" s="1"/>
  <c r="E19" i="9"/>
  <c r="G19" i="9" s="1"/>
  <c r="F19" i="9"/>
  <c r="H19" i="9" s="1"/>
  <c r="E20" i="9"/>
  <c r="G20" i="9" s="1"/>
  <c r="F20" i="9"/>
  <c r="H20" i="9" s="1"/>
  <c r="E21" i="9"/>
  <c r="G21" i="9" s="1"/>
  <c r="F21" i="9"/>
  <c r="H21" i="9" s="1"/>
  <c r="E22" i="9"/>
  <c r="G22" i="9" s="1"/>
  <c r="F22" i="9"/>
  <c r="H22" i="9" s="1"/>
  <c r="E23" i="9"/>
  <c r="G23" i="9" s="1"/>
  <c r="F23" i="9"/>
  <c r="H23" i="9" s="1"/>
  <c r="E24" i="9"/>
  <c r="G24" i="9" s="1"/>
  <c r="F24" i="9"/>
  <c r="H24" i="9" s="1"/>
  <c r="E25" i="9"/>
  <c r="G25" i="9" s="1"/>
  <c r="F25" i="9"/>
  <c r="H25" i="9" s="1"/>
  <c r="E26" i="9"/>
  <c r="G26" i="9" s="1"/>
  <c r="F26" i="9"/>
  <c r="H26" i="9" s="1"/>
  <c r="E27" i="9"/>
  <c r="G27" i="9" s="1"/>
  <c r="F27" i="9"/>
  <c r="H27" i="9" s="1"/>
  <c r="E28" i="9"/>
  <c r="G28" i="9" s="1"/>
  <c r="F28" i="9"/>
  <c r="H28" i="9" s="1"/>
  <c r="E29" i="9"/>
  <c r="G29" i="9" s="1"/>
  <c r="F29" i="9"/>
  <c r="H29" i="9" s="1"/>
  <c r="E30" i="9"/>
  <c r="G30" i="9" s="1"/>
  <c r="F30" i="9"/>
  <c r="H30" i="9" s="1"/>
  <c r="E31" i="9"/>
  <c r="G31" i="9" s="1"/>
  <c r="F31" i="9"/>
  <c r="H31" i="9" s="1"/>
  <c r="E32" i="9"/>
  <c r="G32" i="9" s="1"/>
  <c r="F32" i="9"/>
  <c r="H32" i="9" s="1"/>
  <c r="E33" i="9"/>
  <c r="G33" i="9" s="1"/>
  <c r="F33" i="9"/>
  <c r="H33" i="9" s="1"/>
  <c r="E34" i="9"/>
  <c r="G34" i="9" s="1"/>
  <c r="F34" i="9"/>
  <c r="H34" i="9" s="1"/>
  <c r="E35" i="9"/>
  <c r="G35" i="9" s="1"/>
  <c r="F35" i="9"/>
  <c r="H35" i="9" s="1"/>
  <c r="E36" i="9"/>
  <c r="G36" i="9" s="1"/>
  <c r="F36" i="9"/>
  <c r="H36" i="9" s="1"/>
  <c r="E37" i="9"/>
  <c r="G37" i="9" s="1"/>
  <c r="F37" i="9"/>
  <c r="H37" i="9" s="1"/>
  <c r="E38" i="9"/>
  <c r="G38" i="9" s="1"/>
  <c r="F38" i="9"/>
  <c r="H38" i="9" s="1"/>
  <c r="E39" i="9"/>
  <c r="G39" i="9" s="1"/>
  <c r="F39" i="9"/>
  <c r="H39" i="9" s="1"/>
  <c r="E40" i="9"/>
  <c r="G40" i="9" s="1"/>
  <c r="F40" i="9"/>
  <c r="H40" i="9" s="1"/>
  <c r="E41" i="9"/>
  <c r="G41" i="9" s="1"/>
  <c r="F41" i="9"/>
  <c r="H41" i="9" s="1"/>
  <c r="E42" i="9"/>
  <c r="G42" i="9" s="1"/>
  <c r="F42" i="9"/>
  <c r="H42" i="9" s="1"/>
  <c r="E43" i="9"/>
  <c r="G43" i="9" s="1"/>
  <c r="F43" i="9"/>
  <c r="H43" i="9" s="1"/>
  <c r="E44" i="9"/>
  <c r="G44" i="9" s="1"/>
  <c r="F44" i="9"/>
  <c r="H44" i="9" s="1"/>
  <c r="E45" i="9"/>
  <c r="G45" i="9" s="1"/>
  <c r="F45" i="9"/>
  <c r="H45" i="9" s="1"/>
  <c r="E46" i="9"/>
  <c r="G46" i="9" s="1"/>
  <c r="F46" i="9"/>
  <c r="H46" i="9" s="1"/>
  <c r="E47" i="9"/>
  <c r="G47" i="9" s="1"/>
  <c r="F47" i="9"/>
  <c r="H47" i="9" s="1"/>
  <c r="E48" i="9"/>
  <c r="G48" i="9" s="1"/>
  <c r="F48" i="9"/>
  <c r="H48" i="9" s="1"/>
  <c r="E49" i="9"/>
  <c r="G49" i="9" s="1"/>
  <c r="F49" i="9"/>
  <c r="H49" i="9" s="1"/>
  <c r="E50" i="9"/>
  <c r="G50" i="9" s="1"/>
  <c r="F50" i="9"/>
  <c r="H50" i="9" s="1"/>
  <c r="E51" i="9"/>
  <c r="G51" i="9" s="1"/>
  <c r="F51" i="9"/>
  <c r="H51" i="9" s="1"/>
  <c r="E52" i="9"/>
  <c r="G52" i="9" s="1"/>
  <c r="F52" i="9"/>
  <c r="H52" i="9" s="1"/>
  <c r="E53" i="9"/>
  <c r="G53" i="9" s="1"/>
  <c r="F53" i="9"/>
  <c r="H53" i="9" s="1"/>
  <c r="E54" i="9"/>
  <c r="G54" i="9" s="1"/>
  <c r="F54" i="9"/>
  <c r="H54" i="9" s="1"/>
  <c r="E55" i="9"/>
  <c r="G55" i="9" s="1"/>
  <c r="F55" i="9"/>
  <c r="H55" i="9" s="1"/>
  <c r="E56" i="9"/>
  <c r="G56" i="9" s="1"/>
  <c r="F56" i="9"/>
  <c r="H56" i="9" s="1"/>
  <c r="E57" i="9"/>
  <c r="G57" i="9" s="1"/>
  <c r="F57" i="9"/>
  <c r="H57" i="9" s="1"/>
  <c r="E58" i="9"/>
  <c r="G58" i="9" s="1"/>
  <c r="F58" i="9"/>
  <c r="H58" i="9" s="1"/>
  <c r="E59" i="9"/>
  <c r="G59" i="9" s="1"/>
  <c r="F59" i="9"/>
  <c r="H59" i="9" s="1"/>
  <c r="E60" i="9"/>
  <c r="G60" i="9" s="1"/>
  <c r="F60" i="9"/>
  <c r="H60" i="9" s="1"/>
  <c r="E61" i="9"/>
  <c r="G61" i="9" s="1"/>
  <c r="F61" i="9"/>
  <c r="H61" i="9" s="1"/>
  <c r="E62" i="9"/>
  <c r="G62" i="9" s="1"/>
  <c r="F62" i="9"/>
  <c r="H62" i="9" s="1"/>
  <c r="E63" i="9"/>
  <c r="G63" i="9" s="1"/>
  <c r="F63" i="9"/>
  <c r="H63" i="9" s="1"/>
  <c r="E64" i="9"/>
  <c r="G64" i="9" s="1"/>
  <c r="F64" i="9"/>
  <c r="H64" i="9" s="1"/>
  <c r="E65" i="9"/>
  <c r="G65" i="9" s="1"/>
  <c r="F65" i="9"/>
  <c r="H65" i="9" s="1"/>
  <c r="E66" i="9"/>
  <c r="G66" i="9" s="1"/>
  <c r="F66" i="9"/>
  <c r="H66" i="9" s="1"/>
  <c r="E67" i="9"/>
  <c r="G67" i="9" s="1"/>
  <c r="F67" i="9"/>
  <c r="H67" i="9" s="1"/>
  <c r="E68" i="9"/>
  <c r="G68" i="9" s="1"/>
  <c r="F68" i="9"/>
  <c r="H68" i="9" s="1"/>
  <c r="E69" i="9"/>
  <c r="G69" i="9" s="1"/>
  <c r="F69" i="9"/>
  <c r="H69" i="9" s="1"/>
  <c r="E70" i="9"/>
  <c r="G70" i="9" s="1"/>
  <c r="F70" i="9"/>
  <c r="H70" i="9" s="1"/>
  <c r="E71" i="9"/>
  <c r="G71" i="9" s="1"/>
  <c r="F71" i="9"/>
  <c r="H71" i="9" s="1"/>
  <c r="E72" i="9"/>
  <c r="G72" i="9" s="1"/>
  <c r="F72" i="9"/>
  <c r="H72" i="9" s="1"/>
  <c r="E73" i="9"/>
  <c r="G73" i="9" s="1"/>
  <c r="F73" i="9"/>
  <c r="H73" i="9" s="1"/>
  <c r="E74" i="9"/>
  <c r="G74" i="9" s="1"/>
  <c r="F74" i="9"/>
  <c r="H74" i="9" s="1"/>
  <c r="E75" i="9"/>
  <c r="G75" i="9" s="1"/>
  <c r="F75" i="9"/>
  <c r="H75" i="9" s="1"/>
  <c r="E76" i="9"/>
  <c r="G76" i="9" s="1"/>
  <c r="F76" i="9"/>
  <c r="H76" i="9" s="1"/>
  <c r="F77" i="9"/>
  <c r="H77" i="9" s="1"/>
  <c r="E78" i="9"/>
  <c r="G78" i="9" s="1"/>
  <c r="F78" i="9"/>
  <c r="H78" i="9" s="1"/>
  <c r="I80" i="9"/>
  <c r="E77" i="9"/>
  <c r="G77" i="9" s="1"/>
  <c r="G3" i="8"/>
  <c r="G2" i="8"/>
  <c r="B7"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50" i="9"/>
  <c r="C49" i="9"/>
  <c r="C48" i="9"/>
  <c r="C47" i="9"/>
  <c r="C46" i="9"/>
  <c r="C45"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17" i="4"/>
  <c r="D17" i="4"/>
  <c r="E7" i="4"/>
  <c r="E8" i="4"/>
  <c r="E9" i="4"/>
  <c r="E10" i="4"/>
  <c r="E11" i="4"/>
  <c r="E12" i="4"/>
  <c r="E13" i="4"/>
  <c r="E14" i="4"/>
  <c r="E15" i="4"/>
  <c r="E16" i="4"/>
  <c r="G17" i="4"/>
  <c r="H17" i="4"/>
  <c r="I17" i="4"/>
  <c r="F17" i="4"/>
  <c r="I77" i="9" l="1"/>
  <c r="I37" i="9"/>
  <c r="I21" i="9"/>
  <c r="I13" i="9"/>
  <c r="I7" i="9"/>
  <c r="E17" i="4"/>
  <c r="I62" i="9"/>
  <c r="I50" i="9"/>
  <c r="I24" i="9"/>
  <c r="I16" i="9"/>
  <c r="I12" i="9"/>
  <c r="I44" i="9"/>
  <c r="I40" i="9"/>
  <c r="I66" i="9"/>
  <c r="I32" i="9"/>
  <c r="I28" i="9"/>
  <c r="I74" i="9"/>
  <c r="I58" i="9"/>
  <c r="I70" i="9"/>
  <c r="I54" i="9"/>
  <c r="I45" i="9"/>
  <c r="I36" i="9"/>
  <c r="I29" i="9"/>
  <c r="I20" i="9"/>
  <c r="I10" i="9"/>
  <c r="I76" i="9"/>
  <c r="I56" i="9"/>
  <c r="I26" i="9"/>
  <c r="I18" i="9"/>
  <c r="I68" i="9"/>
  <c r="I64" i="9"/>
  <c r="I60" i="9"/>
  <c r="I48" i="9"/>
  <c r="I73" i="9"/>
  <c r="I69" i="9"/>
  <c r="I65" i="9"/>
  <c r="I61" i="9"/>
  <c r="I57" i="9"/>
  <c r="I53" i="9"/>
  <c r="I49" i="9"/>
  <c r="I46" i="9"/>
  <c r="I41" i="9"/>
  <c r="I38" i="9"/>
  <c r="I33" i="9"/>
  <c r="I30" i="9"/>
  <c r="I25" i="9"/>
  <c r="I22" i="9"/>
  <c r="I17" i="9"/>
  <c r="I14" i="9"/>
  <c r="I9" i="9"/>
  <c r="I42" i="9"/>
  <c r="I34" i="9"/>
  <c r="I72" i="9"/>
  <c r="I52" i="9"/>
  <c r="I78" i="9"/>
  <c r="I43" i="9"/>
  <c r="I35" i="9"/>
  <c r="I27" i="9"/>
  <c r="I19" i="9"/>
  <c r="I11" i="9"/>
  <c r="I75" i="9"/>
  <c r="I71" i="9"/>
  <c r="I67" i="9"/>
  <c r="I63" i="9"/>
  <c r="I59" i="9"/>
  <c r="I55" i="9"/>
  <c r="I51" i="9"/>
  <c r="I47" i="9"/>
  <c r="I39" i="9"/>
  <c r="I31" i="9"/>
  <c r="I23" i="9"/>
  <c r="I15" i="9"/>
  <c r="I8" i="9"/>
  <c r="I79" i="9" l="1"/>
  <c r="I81" i="9" s="1"/>
  <c r="C16" i="1" l="1"/>
  <c r="C15" i="1" s="1"/>
</calcChain>
</file>

<file path=xl/comments1.xml><?xml version="1.0" encoding="utf-8"?>
<comments xmlns="http://schemas.openxmlformats.org/spreadsheetml/2006/main">
  <authors>
    <author>UNIDAD VICTIMAS</author>
  </authors>
  <commentList>
    <comment ref="C12" authorId="0" shapeId="0">
      <text>
        <r>
          <rPr>
            <sz val="9"/>
            <color indexed="81"/>
            <rFont val="Tahoma"/>
            <family val="2"/>
          </rPr>
          <t xml:space="preserve">Alcaldia, consejos comunitarios, resguardos, entre otros.
</t>
        </r>
        <r>
          <rPr>
            <u/>
            <sz val="9"/>
            <color indexed="81"/>
            <rFont val="Tahoma"/>
            <family val="2"/>
          </rPr>
          <t>LA UARIV no es entidad ejecutora.</t>
        </r>
      </text>
    </comment>
    <comment ref="C14" authorId="0" shapeId="0">
      <text>
        <r>
          <rPr>
            <b/>
            <sz val="9"/>
            <color indexed="81"/>
            <rFont val="Tahoma"/>
            <family val="2"/>
          </rPr>
          <t>UNIDAD VICTIMAS:</t>
        </r>
        <r>
          <rPr>
            <sz val="9"/>
            <color indexed="81"/>
            <rFont val="Tahoma"/>
            <family val="2"/>
          </rPr>
          <t xml:space="preserve">
nombre del municipio, la vereda y/o corregimiento, consejos comunitarios / resguardos y/o comunidad</t>
        </r>
      </text>
    </comment>
    <comment ref="B25" authorId="0" shapeId="0">
      <text>
        <r>
          <rPr>
            <b/>
            <sz val="9"/>
            <color indexed="81"/>
            <rFont val="Tahoma"/>
            <family val="2"/>
          </rPr>
          <t>UNIDAD VICTIMAS:</t>
        </r>
        <r>
          <rPr>
            <sz val="9"/>
            <color indexed="81"/>
            <rFont val="Tahoma"/>
            <family val="2"/>
          </rPr>
          <t xml:space="preserve">
Ingresar Solo el nùmero</t>
        </r>
      </text>
    </comment>
    <comment ref="C25" authorId="0" shapeId="0">
      <text>
        <r>
          <rPr>
            <b/>
            <sz val="9"/>
            <color indexed="81"/>
            <rFont val="Tahoma"/>
            <family val="2"/>
          </rPr>
          <t>UNIDAD VICTIMAS:</t>
        </r>
        <r>
          <rPr>
            <sz val="9"/>
            <color indexed="81"/>
            <rFont val="Tahoma"/>
            <family val="2"/>
          </rPr>
          <t xml:space="preserve">
Los datos deben ser igual que la carta de presentacion.</t>
        </r>
      </text>
    </comment>
    <comment ref="B28" authorId="0" shapeId="0">
      <text>
        <r>
          <rPr>
            <b/>
            <sz val="9"/>
            <color indexed="81"/>
            <rFont val="Tahoma"/>
            <family val="2"/>
          </rPr>
          <t>UNIDAD VICTIMAS:</t>
        </r>
        <r>
          <rPr>
            <sz val="9"/>
            <color indexed="81"/>
            <rFont val="Tahoma"/>
            <family val="2"/>
          </rPr>
          <t xml:space="preserve">
Los datos deben ser iguales a la información de la Carta de presentacion y Censo </t>
        </r>
      </text>
    </comment>
    <comment ref="B57" authorId="0" shapeId="0">
      <text>
        <r>
          <rPr>
            <b/>
            <sz val="9"/>
            <color indexed="81"/>
            <rFont val="Tahoma"/>
            <family val="2"/>
          </rPr>
          <t xml:space="preserve">Especificar caracteristicas tecnicas para la formulacion del proyecto, Proyecto individual o colectivo/ Densidad de siembra/Tipo de siembra/tipo de suelo/ Especificar estado de tanques/ Recambio de agua/ </t>
        </r>
      </text>
    </comment>
    <comment ref="B76" authorId="0" shapeId="0">
      <text>
        <r>
          <rPr>
            <b/>
            <sz val="9"/>
            <color indexed="81"/>
            <rFont val="Tahoma"/>
            <family val="2"/>
          </rPr>
          <t xml:space="preserve">Alcaldia/ profesional responsable formulacion proyecto
LA UARIV no es responsable
</t>
        </r>
        <r>
          <rPr>
            <sz val="9"/>
            <color indexed="81"/>
            <rFont val="Tahoma"/>
            <family val="2"/>
          </rPr>
          <t xml:space="preserve">
</t>
        </r>
      </text>
    </comment>
    <comment ref="B82" authorId="0" shapeId="0">
      <text>
        <r>
          <rPr>
            <b/>
            <sz val="9"/>
            <color indexed="81"/>
            <rFont val="Tahoma"/>
            <family val="2"/>
          </rPr>
          <t xml:space="preserve">(DOCUMENTACION RADICADA POR LA ALCALDIA) </t>
        </r>
        <r>
          <rPr>
            <sz val="9"/>
            <color indexed="81"/>
            <rFont val="Tahoma"/>
            <family val="2"/>
          </rPr>
          <t xml:space="preserve">
</t>
        </r>
      </text>
    </comment>
  </commentList>
</comments>
</file>

<file path=xl/comments2.xml><?xml version="1.0" encoding="utf-8"?>
<comments xmlns="http://schemas.openxmlformats.org/spreadsheetml/2006/main">
  <authors>
    <author>UNIDAD VICTIMAS</author>
  </authors>
  <commentList>
    <comment ref="C17" authorId="0" shapeId="0">
      <text>
        <r>
          <rPr>
            <b/>
            <sz val="9"/>
            <color indexed="81"/>
            <rFont val="Tahoma"/>
            <family val="2"/>
          </rPr>
          <t>Numero de familias o persoans beneficiadas</t>
        </r>
        <r>
          <rPr>
            <sz val="9"/>
            <color indexed="81"/>
            <rFont val="Tahoma"/>
            <family val="2"/>
          </rPr>
          <t xml:space="preserve">
</t>
        </r>
      </text>
    </comment>
  </commentList>
</comments>
</file>

<file path=xl/sharedStrings.xml><?xml version="1.0" encoding="utf-8"?>
<sst xmlns="http://schemas.openxmlformats.org/spreadsheetml/2006/main" count="1419" uniqueCount="379">
  <si>
    <t>1. DATOS GENERALES</t>
  </si>
  <si>
    <t>NOMBRE DEL PROYECTO</t>
  </si>
  <si>
    <t>ENTIDAD EJECUTORA</t>
  </si>
  <si>
    <t>DURACIÓN DEL PROYECTO</t>
  </si>
  <si>
    <t>COBERTURA GEOGRÁFICA</t>
  </si>
  <si>
    <t>PRESUPUESTO TOTAL ($)</t>
  </si>
  <si>
    <t>FECHA DE ELABORACIÓN</t>
  </si>
  <si>
    <t>2. BENEFICIARIOS</t>
  </si>
  <si>
    <t>APORTE ALCALDÍA ($)</t>
  </si>
  <si>
    <t>APORTE GOBERNACIÓN ($)</t>
  </si>
  <si>
    <t>RURAL %</t>
  </si>
  <si>
    <t>URBANO %</t>
  </si>
  <si>
    <t>TOTAL FAMILIAS</t>
  </si>
  <si>
    <t>TOTAL PERSONAS</t>
  </si>
  <si>
    <t>3. DESCRIPCIÓN DEL PROBLEMA O NECESIDAD</t>
  </si>
  <si>
    <t>ACTIVIDAD</t>
  </si>
  <si>
    <t>Costo por familia $</t>
  </si>
  <si>
    <t>Costo Total $</t>
  </si>
  <si>
    <t>Aporte Alcaldia $</t>
  </si>
  <si>
    <t>Aporte Cofinanciador $</t>
  </si>
  <si>
    <t>Aporte Comunidad $</t>
  </si>
  <si>
    <t>MES 1</t>
  </si>
  <si>
    <t>MES 2</t>
  </si>
  <si>
    <t>MES 3</t>
  </si>
  <si>
    <t xml:space="preserve">APORTE APORTE DE LA  UNIDAD PARA LA ATENCION  Y REPARACION INTEGRAL DE VICTIMAS ($)   </t>
  </si>
  <si>
    <t xml:space="preserve"> </t>
  </si>
  <si>
    <t>2.1 DESCRIPCIÓN DE LA POBLACIÓN ( Especificar si se trata de una minoría étnica; Indígenas, Afrodescendientes, Raizales, así como la descripción de los antecedentes del desplazamiento)</t>
  </si>
  <si>
    <t>APORTE INSTITUCION EDUCATIVA ($)</t>
  </si>
  <si>
    <t>CANTIDAD</t>
  </si>
  <si>
    <t>Aporte UARIV</t>
  </si>
  <si>
    <t>Código: 310,03,15-25</t>
  </si>
  <si>
    <t xml:space="preserve"> PREVENCIÓN DE HECHOS VICTIMIZANTES</t>
  </si>
  <si>
    <r>
      <t xml:space="preserve">                                       </t>
    </r>
    <r>
      <rPr>
        <b/>
        <sz val="9"/>
        <rFont val="Verdana"/>
        <family val="2"/>
      </rPr>
      <t xml:space="preserve">                     </t>
    </r>
  </si>
  <si>
    <t>PREVENCIÓN DE HECHOS VICTIMIZANTES</t>
  </si>
  <si>
    <t>MES 4</t>
  </si>
  <si>
    <t>MES 5</t>
  </si>
  <si>
    <t>MES 6</t>
  </si>
  <si>
    <t>Versión</t>
  </si>
  <si>
    <t>DESCRIPCIÓN</t>
  </si>
  <si>
    <t>UNIDADES</t>
  </si>
  <si>
    <t>TOTAL</t>
  </si>
  <si>
    <t>CONSECUTIVO</t>
  </si>
  <si>
    <t>IVA</t>
  </si>
  <si>
    <t>VALOR BASE</t>
  </si>
  <si>
    <t>Kilogramo-/ Unidad - Esqueje</t>
  </si>
  <si>
    <t>Rastrillo Forjado Profesional</t>
  </si>
  <si>
    <t>Cuchillo Carnicero</t>
  </si>
  <si>
    <t>ESPECIE-VARIEDAD</t>
  </si>
  <si>
    <t>CLIMA</t>
  </si>
  <si>
    <t>MEDIDA</t>
  </si>
  <si>
    <t>VR Base UNITARIO</t>
  </si>
  <si>
    <t>Medio - Frio</t>
  </si>
  <si>
    <t>20 Gramos</t>
  </si>
  <si>
    <t>Acelga-Withe Ribbed Dark</t>
  </si>
  <si>
    <t>Frio</t>
  </si>
  <si>
    <t>Alcachofa-Variedad</t>
  </si>
  <si>
    <t>Apio-Tall Utah E.S</t>
  </si>
  <si>
    <t>Medio -Frio</t>
  </si>
  <si>
    <t>10 Gramos</t>
  </si>
  <si>
    <t>Ahuyama-Candelaria</t>
  </si>
  <si>
    <t>Medio</t>
  </si>
  <si>
    <t>50 Gramos</t>
  </si>
  <si>
    <t>Ahuyama-Valluna</t>
  </si>
  <si>
    <t>Ajo-Morado</t>
  </si>
  <si>
    <t>Medio-Frío</t>
  </si>
  <si>
    <t>Kilogramo</t>
  </si>
  <si>
    <t>Ajo-Rojo Rubí</t>
  </si>
  <si>
    <t>Medio-Frio</t>
  </si>
  <si>
    <t>Ají-Jalapeño</t>
  </si>
  <si>
    <t>Calido-Medio</t>
  </si>
  <si>
    <t>Arveja-Santa Isabel</t>
  </si>
  <si>
    <t>Arroz-Secano-Variedad Según Región</t>
  </si>
  <si>
    <t>Calido</t>
  </si>
  <si>
    <t>Arroz-Riego-Variedad Según Región</t>
  </si>
  <si>
    <t>Berenjena-Long Purple 5</t>
  </si>
  <si>
    <t>100 Gramos</t>
  </si>
  <si>
    <t>Berenjena-Black Eeauty</t>
  </si>
  <si>
    <t>Brocoli-Calabrés</t>
  </si>
  <si>
    <t>Calabacin-Cocozele</t>
  </si>
  <si>
    <t>Cebolla Cabezona-Variedad Pura Roja Creole</t>
  </si>
  <si>
    <t>Cebolla Cabezona-Variedad Pura Roja Bermuda</t>
  </si>
  <si>
    <t>Cebolla Cabezona-Variedad Pura Blanca Texas Grano Ca - Prr</t>
  </si>
  <si>
    <t>Cebolla Cabezona-Variedad Pura Blanca 502</t>
  </si>
  <si>
    <t>Cebolla Cabezona-Variedad Pura Blanca Texas Yellow Grandex</t>
  </si>
  <si>
    <t>Cebolla Larga-Tokio Long Withe</t>
  </si>
  <si>
    <t>Calido-Medio-Frio</t>
  </si>
  <si>
    <t>Cebolla Puerro-Puerro</t>
  </si>
  <si>
    <t>Cilantro-Variedad Pura Pastuso</t>
  </si>
  <si>
    <t>Calido -Medio-Frio</t>
  </si>
  <si>
    <t>Cilantro-Variedad Pura Fino De Castilla</t>
  </si>
  <si>
    <t>Cilantro-Variedad Pura Patimorado</t>
  </si>
  <si>
    <t>Col China-China</t>
  </si>
  <si>
    <t>Coliflor-Snowrall</t>
  </si>
  <si>
    <t>Coltallos-Georgia Southern</t>
  </si>
  <si>
    <t>Espinaca-Viroflay</t>
  </si>
  <si>
    <t>Fríjol Arbustivo-Calima</t>
  </si>
  <si>
    <t>Fríjol Arbustivo-Cerinza</t>
  </si>
  <si>
    <t>Fríjol Arbustivo-Radical</t>
  </si>
  <si>
    <t>Cálido-Medio</t>
  </si>
  <si>
    <t>Fríjol Arbustivo-Quimbaya</t>
  </si>
  <si>
    <t>Fríjol Arbustivo-Bachue</t>
  </si>
  <si>
    <t>Fríjol Arbustivo-Caupí</t>
  </si>
  <si>
    <t>Cálido</t>
  </si>
  <si>
    <t>Fríjol Enredadera-Caraota</t>
  </si>
  <si>
    <t>Fríjol Enredadera-Mungo</t>
  </si>
  <si>
    <t>Fríjol Enredadera-Bola Roja</t>
  </si>
  <si>
    <t>Fríjol Enredadera-Cargamanto Blanco</t>
  </si>
  <si>
    <t>Fríjol Enredadera-Cargamanto Rojo</t>
  </si>
  <si>
    <t>Haba-Gigante</t>
  </si>
  <si>
    <t>Habichuela-Agua Azul</t>
  </si>
  <si>
    <t>Lechuga-Variedad Pura Lisa White Boston</t>
  </si>
  <si>
    <t>20  Gramos</t>
  </si>
  <si>
    <t>Lechuga-Variedad Pura Batavia Big Hoss</t>
  </si>
  <si>
    <t>Lechuga-Variedad Pura Batavia Grandes Lagos</t>
  </si>
  <si>
    <t>Lechuga-Variedad Pura Batavia Colguard</t>
  </si>
  <si>
    <t>Lechuga-Variedad Pura Batavia Withe Boston</t>
  </si>
  <si>
    <t>Maíz-Icav— 156 Blanco</t>
  </si>
  <si>
    <t>Maíz-Icav— 109 Amarillo</t>
  </si>
  <si>
    <t>Maíz-Icav—305 Amarillo</t>
  </si>
  <si>
    <t>Maíz-Icav—304 Amarillo</t>
  </si>
  <si>
    <t>Maíz-Icah —558</t>
  </si>
  <si>
    <t>Maíz-Icav—508</t>
  </si>
  <si>
    <t>Maíz-Icav-354</t>
  </si>
  <si>
    <t>Maíz-Porva Simijaca</t>
  </si>
  <si>
    <t>Maíz-Pura Simijaca</t>
  </si>
  <si>
    <t>Maíz-Pura Sabanero</t>
  </si>
  <si>
    <t>Maíz-Variedad Pura Sogamoso</t>
  </si>
  <si>
    <t>Maíz-Harinoso Blanco</t>
  </si>
  <si>
    <t>Platano-Harton</t>
  </si>
  <si>
    <t>Unidad</t>
  </si>
  <si>
    <t>Plátano-Dominico</t>
  </si>
  <si>
    <t>Platano-Harton Dominico</t>
  </si>
  <si>
    <t>Pimentón-Variedad Pura Cacique Cubanell</t>
  </si>
  <si>
    <t>Pepino Cohombro-Variedad Pura Poinset</t>
  </si>
  <si>
    <t>Calido -Medio</t>
  </si>
  <si>
    <t>Pepino Cohombro-Varieda Pura 76</t>
  </si>
  <si>
    <t>Calido - Medio</t>
  </si>
  <si>
    <t>Quinua-Variedad Regional</t>
  </si>
  <si>
    <t>Tomate-Variedad Pura Milano Tropic</t>
  </si>
  <si>
    <t>Tomate-Variedad Pura Milano Santa Cruz</t>
  </si>
  <si>
    <t>Tomate-Variedad Pura Chonto Rio Grande</t>
  </si>
  <si>
    <t>Tomate-Variedad Pura Chonto Santa Clara</t>
  </si>
  <si>
    <t>Yuca-Variedad Según Región</t>
  </si>
  <si>
    <t>Calido / Medio</t>
  </si>
  <si>
    <t>Zanahoria-Variedad Pura Danvers</t>
  </si>
  <si>
    <t>5 Gramos</t>
  </si>
  <si>
    <t>Zanahoria-Variedad Pura 126</t>
  </si>
  <si>
    <t>Zanahoria-Variedad Pura Royal Long</t>
  </si>
  <si>
    <t>Zanahoria-Variedad Pura Royal Chantena</t>
  </si>
  <si>
    <t>Zanahoria-Variedad Pura Red Core</t>
  </si>
  <si>
    <t>Albahaca-Morada</t>
  </si>
  <si>
    <t>Albahaca-Nufar</t>
  </si>
  <si>
    <t>Albahaca-Genovesa</t>
  </si>
  <si>
    <t>Anis</t>
  </si>
  <si>
    <t>0,5 Gramos</t>
  </si>
  <si>
    <t>Caléndula</t>
  </si>
  <si>
    <t>Cebollín</t>
  </si>
  <si>
    <t>Eneldo</t>
  </si>
  <si>
    <t>Estragón</t>
  </si>
  <si>
    <t>Hierbabuena</t>
  </si>
  <si>
    <t>Hinojo</t>
  </si>
  <si>
    <t>Jengibre- Rizoma</t>
  </si>
  <si>
    <t>Limonaria- Esqueje</t>
  </si>
  <si>
    <t>500 Gramos</t>
  </si>
  <si>
    <t>Manzanilla</t>
  </si>
  <si>
    <t>Mejorana</t>
  </si>
  <si>
    <t>Orégano</t>
  </si>
  <si>
    <t>Romero</t>
  </si>
  <si>
    <t>Ruda</t>
  </si>
  <si>
    <t>Salvia</t>
  </si>
  <si>
    <t>10  Gramos</t>
  </si>
  <si>
    <t>Tomillo</t>
  </si>
  <si>
    <t>Toronjil</t>
  </si>
  <si>
    <t>Valeriana</t>
  </si>
  <si>
    <t>Arazá</t>
  </si>
  <si>
    <t>250 Gramos</t>
  </si>
  <si>
    <t>Badea</t>
  </si>
  <si>
    <t>Borojó</t>
  </si>
  <si>
    <t>250  Gramos</t>
  </si>
  <si>
    <t>Brevo- Estaca</t>
  </si>
  <si>
    <t>Calido/ Medio/ Frio</t>
  </si>
  <si>
    <t>Cholupa - Gulupa</t>
  </si>
  <si>
    <t>Curuba</t>
  </si>
  <si>
    <t>Medio / Frio</t>
  </si>
  <si>
    <t>Granadilla</t>
  </si>
  <si>
    <t>Guayaba Feijoa</t>
  </si>
  <si>
    <t>Guayaba Pera Roja</t>
  </si>
  <si>
    <t>Lulo</t>
  </si>
  <si>
    <t>200 Gramos</t>
  </si>
  <si>
    <t>Maracuyá</t>
  </si>
  <si>
    <t>100  Gramos</t>
  </si>
  <si>
    <t>Mora De Castilla- Estaca</t>
  </si>
  <si>
    <t>Papaya Melona Amarilla</t>
  </si>
  <si>
    <t>Papaya Melona Roja</t>
  </si>
  <si>
    <t>Papayuela</t>
  </si>
  <si>
    <t>Calido /Medio/ Frio</t>
  </si>
  <si>
    <t>Plátano</t>
  </si>
  <si>
    <t>Tomate De Árbol Amarillo</t>
  </si>
  <si>
    <t>Tomate De Árbol Rojo</t>
  </si>
  <si>
    <t>Uchuva</t>
  </si>
  <si>
    <t>Barra Forjada 12 Lb</t>
  </si>
  <si>
    <t>Barra Forjada 14 Lb</t>
  </si>
  <si>
    <t>Barra Forjada 18 Lb</t>
  </si>
  <si>
    <t>Barretón Forjado</t>
  </si>
  <si>
    <t>Carreta Llanta Maciza 76 Litros</t>
  </si>
  <si>
    <t>Carreta Llanta Maciza 90 Litros</t>
  </si>
  <si>
    <t>Carreta Llanta Neumática 76 Litros</t>
  </si>
  <si>
    <t>Carreta Llanta Neumática 90 Litros</t>
  </si>
  <si>
    <t>Desjarretadera</t>
  </si>
  <si>
    <t>Hachuela Forjada Multiusos</t>
  </si>
  <si>
    <t>Lima Media Caña</t>
  </si>
  <si>
    <t>Lima Triangular Con Mango 6"</t>
  </si>
  <si>
    <t>Machete Barrigon22"</t>
  </si>
  <si>
    <t>Machete Peinilla 18"</t>
  </si>
  <si>
    <t>Machete Peinilla Angosta</t>
  </si>
  <si>
    <t>Metro</t>
  </si>
  <si>
    <t>MOTOSIERRA 63cm</t>
  </si>
  <si>
    <t>UNIDAD</t>
  </si>
  <si>
    <t>Peinilla Tres Canales De 12"</t>
  </si>
  <si>
    <t>Peinilla Tres Canales De 18"</t>
  </si>
  <si>
    <t>Pica - Pico Forjado 5 Lb</t>
  </si>
  <si>
    <t>Serrucho Poda</t>
  </si>
  <si>
    <t>Alambre Dulce Calibre 12</t>
  </si>
  <si>
    <t>Alambre Dulce Calibre 18</t>
  </si>
  <si>
    <t>Alambre Dulce Calibre 20</t>
  </si>
  <si>
    <t>Plástico Calibre 2 - A 8 X 1 A 10 Mts De Ancho</t>
  </si>
  <si>
    <t>Rollo</t>
  </si>
  <si>
    <t>Docena</t>
  </si>
  <si>
    <t>Kilo</t>
  </si>
  <si>
    <t>Bolsa De 100 Unidades</t>
  </si>
  <si>
    <t>Bulto Por 40k</t>
  </si>
  <si>
    <t>Bulto Por 50k</t>
  </si>
  <si>
    <t>Fertilizante Inorgánico Con Micronutrientes</t>
  </si>
  <si>
    <t>Por el MUNICIPIO Y/O DISTRITO de</t>
  </si>
  <si>
    <t>Firma:</t>
  </si>
  <si>
    <t>Teléfono:</t>
  </si>
  <si>
    <t>correo electrónico:</t>
  </si>
  <si>
    <t>OTRO</t>
  </si>
  <si>
    <t>Responsable Formulación del Proyecto</t>
  </si>
  <si>
    <t>Nombre</t>
  </si>
  <si>
    <t>Nombre Alcalde</t>
  </si>
  <si>
    <t>Firma</t>
  </si>
  <si>
    <t>APORTES DE LA COMUNIDAD ($)</t>
  </si>
  <si>
    <t>Código:310,03,15-25</t>
  </si>
  <si>
    <t>Página:1 de 5</t>
  </si>
  <si>
    <t>Página: 2 de 5</t>
  </si>
  <si>
    <t>Fecha de Cambio</t>
  </si>
  <si>
    <t>Descripción de la modificación</t>
  </si>
  <si>
    <t>Creación del formato</t>
  </si>
  <si>
    <t>Página:3 de 5</t>
  </si>
  <si>
    <t>Página:4 de 5</t>
  </si>
  <si>
    <t>Página:5 de 5</t>
  </si>
  <si>
    <t>Actualizacion del logo institucional, se amplian los meses de seguimiento por necesidad del area misional, se incluye el cronograma de activadades, listado de insumos, oferta, y se incluyeron firmas de Alcaldía, formulador del proyecto y otro.</t>
  </si>
  <si>
    <t>FORMATO ESTRUCTURA TÉCNICA PROYECTO AGROPECUARIO</t>
  </si>
  <si>
    <t>Actualizacion del logo institucional, se modifica el contenido y el orden de las columnas.</t>
  </si>
  <si>
    <t>DESCRIPCION DEL APORTE</t>
  </si>
  <si>
    <t xml:space="preserve">4. OBJETIVO GENERAL </t>
  </si>
  <si>
    <t>5. DESCRIPCIÓN DEL PROYECTO (Caracterización técnica)</t>
  </si>
  <si>
    <t>6. METAS DEL PROYECTO</t>
  </si>
  <si>
    <t>7. ACTIVIDADES PROPUESTAS</t>
  </si>
  <si>
    <t xml:space="preserve">8. CRONOGRAMA DE EJECUCIÓN </t>
  </si>
  <si>
    <t>9. PLAN DE INVERSIÓN GLOBAL DEL PROYECTO</t>
  </si>
  <si>
    <t>10. RESPONSABLE DEL PROYECTO</t>
  </si>
  <si>
    <t>11. DOCUMENTOS DE SOPORTE</t>
  </si>
  <si>
    <t>SUBDIRECCION</t>
  </si>
  <si>
    <t>REPARACION COLECTIVA</t>
  </si>
  <si>
    <t>RETORNOS Y REUBICACIONES</t>
  </si>
  <si>
    <t>OTRA</t>
  </si>
  <si>
    <t xml:space="preserve"> 10 Gramos</t>
  </si>
  <si>
    <t xml:space="preserve">Kilogramo </t>
  </si>
  <si>
    <t xml:space="preserve">Unidad </t>
  </si>
  <si>
    <t>Azadón Forma Curvo Forjado Cafetero Sin cabo</t>
  </si>
  <si>
    <t>Azadón Forjado Gancho Sin cabo</t>
  </si>
  <si>
    <t>Azadón Forjado Papero Sin cabo</t>
  </si>
  <si>
    <t>Guadañadora 33,6 Cc</t>
  </si>
  <si>
    <t>Guadañadora 41,5 Cc</t>
  </si>
  <si>
    <t>Guadañadora 45,7 Cc</t>
  </si>
  <si>
    <t xml:space="preserve">Hacha De 1.5 Kg sin cabo </t>
  </si>
  <si>
    <t xml:space="preserve">Hacha De 2 Kg sin cabo </t>
  </si>
  <si>
    <t>Machete Rula Pacifico 24"</t>
  </si>
  <si>
    <t>Machete Peinilla 14" Punta Angosta, Con Mango Anatómico</t>
  </si>
  <si>
    <t>Malla Gallinero hexagonal en alambre galvanizado Altura De 1,80 M. Rollo 36 Mts</t>
  </si>
  <si>
    <t xml:space="preserve">Pala Punta Cuadrada # 2 sin mango </t>
  </si>
  <si>
    <t xml:space="preserve">Pala Redonda Garlancha sin mango </t>
  </si>
  <si>
    <t xml:space="preserve">Palas Punta Redonda # 2 sin mango </t>
  </si>
  <si>
    <t xml:space="preserve">Palin Ahoyador sin mango </t>
  </si>
  <si>
    <t>Poli sombra- Ancho 4mx Largo:100m Sombrío Real 22%, Cobertura 33%</t>
  </si>
  <si>
    <t>Rastrillo Metálico De 22 Dientes</t>
  </si>
  <si>
    <t xml:space="preserve">Regadera Jardinería - Plástico 8 Litros  </t>
  </si>
  <si>
    <t xml:space="preserve">Alambre Dulce Calibre 16 </t>
  </si>
  <si>
    <t xml:space="preserve"> Kilogramo</t>
  </si>
  <si>
    <t>Plástico Para Vivero Blanco Polietileno Calibre 4 X 6 Mts Ancho</t>
  </si>
  <si>
    <t>Plástico Para Vivero Blanco Polietileno Calibre 6 X 6 Mts Ancho</t>
  </si>
  <si>
    <t>Bolsa Para Semillero  15cm x 20cm Cal. 1,5 paquete x100</t>
  </si>
  <si>
    <t>Bombas De Espalda Manual Tanque De Plástico De 20-22 Litros Forma y estructura Clásica</t>
  </si>
  <si>
    <t xml:space="preserve">PIOLA Construcción Tutores Rollo De 1 Kg 750  Metros  12000 Hilos De Fibra Sintética </t>
  </si>
  <si>
    <t>Canastilla Plástica Perforada 60x40x25cm</t>
  </si>
  <si>
    <t>Estiba Plástica 10X120X15 Cm</t>
  </si>
  <si>
    <t xml:space="preserve">Saco de Polipropileno (Lona) Capacidad 50kg </t>
  </si>
  <si>
    <t>Linterna plastica de mano luz led de pila</t>
  </si>
  <si>
    <t>Nevera Poliestireno Expandido 80 Litros.</t>
  </si>
  <si>
    <t>Balde Plástico 20lt Con Tapa Y Aro</t>
  </si>
  <si>
    <t>Grapas galvanizada</t>
  </si>
  <si>
    <t>kilogramo</t>
  </si>
  <si>
    <t>Alambre de pùas Cal. 12.5 *400 mts</t>
  </si>
  <si>
    <t>Atarraya En Nylon Calibre 5 De 12 Libras De 2 O 3 Puntas </t>
  </si>
  <si>
    <t>Atarraya En Nylon De 15 Libras De 2 O 3 Puntas </t>
  </si>
  <si>
    <t>Red De3 ^ Pulgadas De Ojo X 80 De Largo X 2.0 De Ancho Sin Plomos. Para Pesca En El Mar </t>
  </si>
  <si>
    <t>Plomo En Barras Huecas De 22 Cm </t>
  </si>
  <si>
    <t>Plomada Para Pesca De Doble Ojo No. 1 </t>
  </si>
  <si>
    <t>Plomada Para Pesca De Doble Ojo No. 2 </t>
  </si>
  <si>
    <t>Plomada Para Pesca De Doble Ojo No. 3 </t>
  </si>
  <si>
    <t>Plomada Para Pesca De Doble Ojo No. 4 </t>
  </si>
  <si>
    <t>Plomada Para Pesca De Doble Ojo No. 5 </t>
  </si>
  <si>
    <t>Plomada Para Pesca Redonda Pequeña No. 5 </t>
  </si>
  <si>
    <t>Boyas De Poliuretano Rojo Y-18, Flotación 330 Gr </t>
  </si>
  <si>
    <t>Flotador Rojo Y Blanco De 1" </t>
  </si>
  <si>
    <t>Flotador Rojo Y Blanco De 3/4" </t>
  </si>
  <si>
    <t>Flotador Rojo Y Blanco De 2" </t>
  </si>
  <si>
    <t>Carrete De Nylon Para Pesca 90 Metros x 6 Libras </t>
  </si>
  <si>
    <t>Carrete De Nylon Para Pesca 90 Metros X10 Libras </t>
  </si>
  <si>
    <t>Carrete De Nylon Para Pesca 90 Metros X12 Libras </t>
  </si>
  <si>
    <t>Carrete De Nylon Para Pesca 90 Metros X16 Libras </t>
  </si>
  <si>
    <t>Carrete De Nylon Para Pesca 90 Metros X 20 Libras </t>
  </si>
  <si>
    <t>Carrete De Nylon Para Pesca 90 Metros X25 Libras </t>
  </si>
  <si>
    <t>Carrete De Nylon Para Pesca 90 Metros X 28 Libras </t>
  </si>
  <si>
    <t>Carrete De Nylon Para Pesca 90 Metros X 35 Libras </t>
  </si>
  <si>
    <t>Carrete De Nylon Para Pesca 90 Metros X 40 Libras </t>
  </si>
  <si>
    <t>Carrete De Nylon Para Pesca 90 Metros X 50 Libras </t>
  </si>
  <si>
    <t>Carrete De Nylon Para Pesca 90 Metros X 60 Libras </t>
  </si>
  <si>
    <t>Carrete De Nylon Para Pesca 90 Metros X 80 Libras </t>
  </si>
  <si>
    <t>Carrete De Nylon Para Pesca 90 Metros X 90 Libras </t>
  </si>
  <si>
    <t>Carrete De Nylon Para Pesca 90 Metros X 100 Libras </t>
  </si>
  <si>
    <t>Caja De Anzuelos Garra De Águila No. 10 X100 Unidades </t>
  </si>
  <si>
    <t>Caja De Anzuelos Garra De Águila No. 8 X100 Unidades </t>
  </si>
  <si>
    <t>Caja De Anzuelos Garra De Águila No. 6 </t>
  </si>
  <si>
    <t>Caja De Anzuelos Garra De Águila No. 4 X100 Unidades </t>
  </si>
  <si>
    <t>Caja De Anzuelos Garra De Águila No. 2 X100 Unidades </t>
  </si>
  <si>
    <t>Girador De Gancho Cobrizado 1/0 </t>
  </si>
  <si>
    <t>Girador De Gancho Cobrizado 2/0 </t>
  </si>
  <si>
    <t>Girador De Gancho Cobrizado 3/0 </t>
  </si>
  <si>
    <t>Girador De Gancho Cobrizado 4/0 </t>
  </si>
  <si>
    <t>Girador De Gancho Cobrizado 5/0 </t>
  </si>
  <si>
    <t>Girador De Gancho Cobrizado No 1 </t>
  </si>
  <si>
    <t>Girador De Gancho Cobrizado No 2 </t>
  </si>
  <si>
    <t>Girador De Gancho Cobrizado No 4 </t>
  </si>
  <si>
    <t>Girador De Gancho Cobrizado No 6 </t>
  </si>
  <si>
    <t>Girador De Gancho Cobrizado No 8 </t>
  </si>
  <si>
    <t>Girador De Gancho Cobrizado No 10 </t>
  </si>
  <si>
    <t>Alevines (Mojarra Roja, Cachama Blanca, Yamu ,Bocachico, Trucha) </t>
  </si>
  <si>
    <t>Mojarrina 45 % De Proteína Mash </t>
  </si>
  <si>
    <t>Mojarrina 38 % De Proteína Extrudizada </t>
  </si>
  <si>
    <t>Truchina De 45% En Harina </t>
  </si>
  <si>
    <t>Truchina De 45% En Grano </t>
  </si>
  <si>
    <t>Mojarra 30 % Extruido </t>
  </si>
  <si>
    <t>Mojarra 24 % </t>
  </si>
  <si>
    <t>Peces Levante Al 30% </t>
  </si>
  <si>
    <t xml:space="preserve"> Peces Engorde Al 24%   </t>
  </si>
  <si>
    <t xml:space="preserve"> Bulto Por 40k </t>
  </si>
  <si>
    <t xml:space="preserve">Alimento Pecuario Para Gallinas Ponedoras Con Porcentaje De Proteína Entre El 15-20 % Quebrantada,  </t>
  </si>
  <si>
    <t>Cal Dolomita </t>
  </si>
  <si>
    <t>Cal Viva </t>
  </si>
  <si>
    <t>Urea Para Abono Del Tanque </t>
  </si>
  <si>
    <t>Triple 15 Para Abono Del Tanque </t>
  </si>
  <si>
    <t>Bulto Por 46k</t>
  </si>
  <si>
    <t>No. APOYOS FAMILIA</t>
  </si>
  <si>
    <t>MONTO POR FAMILIA</t>
  </si>
  <si>
    <t>COMUNIDAD:                                                              RESGUARDO:                                                               ETNIA :</t>
  </si>
  <si>
    <t xml:space="preserve">AREA MISIONAL </t>
  </si>
  <si>
    <t xml:space="preserve">SUBDIRECCION DE PREVENCION Y ATENCION DE EMERGENCIAS </t>
  </si>
  <si>
    <t>DIRECCION DE ASUNTOS ETNICOS</t>
  </si>
  <si>
    <t>Versión: 04</t>
  </si>
  <si>
    <t xml:space="preserve">APOYO CON INSUMOS A PROYECTOS AGROPECUARIOS </t>
  </si>
  <si>
    <t xml:space="preserve">APOYO CON INSUMOS A PROYECTOS AGROPECUARIOS  </t>
  </si>
  <si>
    <t>Versión:04</t>
  </si>
  <si>
    <t>Actualización nombre procedimiento, se incluye fila desplegable area misional, se incluye la casilla descripción del proyecto ycaracterizacion tècnica.
Se modifica en la hoja Plan de inversion, la celda (descripción de aporte).</t>
  </si>
  <si>
    <t>Fecha: 20/05/2020</t>
  </si>
  <si>
    <t>Fecha:20/05/2020</t>
  </si>
  <si>
    <t xml:space="preserve">Por el MUNICIPIO Y/O DISTRITO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</si>
</sst>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4" formatCode="_(&quot;$&quot;\ * #,##0.00_);_(&quot;$&quot;\ * \(#,##0.00\);_(&quot;$&quot;\ * &quot;-&quot;??_);_(@_)"/>
    <numFmt numFmtId="43" formatCode="_(* #,##0.00_);_(* \(#,##0.00\);_(* &quot;-&quot;??_);_(@_)"/>
    <numFmt numFmtId="164" formatCode="_(* #,##0_);_(* \(#,##0\);_(* &quot;-&quot;??_);_(@_)"/>
  </numFmts>
  <fonts count="20" x14ac:knownFonts="1">
    <font>
      <sz val="10"/>
      <name val="Arial"/>
    </font>
    <font>
      <sz val="10"/>
      <name val="Arial"/>
      <family val="2"/>
    </font>
    <font>
      <sz val="9"/>
      <name val="Verdana"/>
      <family val="2"/>
    </font>
    <font>
      <b/>
      <sz val="9"/>
      <name val="Verdana"/>
      <family val="2"/>
    </font>
    <font>
      <sz val="9"/>
      <color theme="1"/>
      <name val="Verdana"/>
      <family val="2"/>
    </font>
    <font>
      <b/>
      <sz val="9"/>
      <color rgb="FFFFFFFF"/>
      <name val="Verdana"/>
      <family val="2"/>
    </font>
    <font>
      <sz val="10"/>
      <name val="Verdana"/>
      <family val="2"/>
    </font>
    <font>
      <b/>
      <sz val="10"/>
      <color rgb="FFFFFFFF"/>
      <name val="Verdana"/>
      <family val="2"/>
    </font>
    <font>
      <sz val="10"/>
      <name val="Arial"/>
      <family val="2"/>
    </font>
    <font>
      <b/>
      <sz val="9"/>
      <color indexed="81"/>
      <name val="Tahoma"/>
      <family val="2"/>
    </font>
    <font>
      <sz val="9"/>
      <color indexed="81"/>
      <name val="Tahoma"/>
      <family val="2"/>
    </font>
    <font>
      <sz val="11"/>
      <color rgb="FF000000"/>
      <name val="Verdana"/>
      <family val="2"/>
    </font>
    <font>
      <sz val="11"/>
      <name val="Verdana"/>
      <family val="2"/>
    </font>
    <font>
      <b/>
      <sz val="14"/>
      <name val="Verdana"/>
      <family val="2"/>
    </font>
    <font>
      <b/>
      <sz val="11"/>
      <name val="Verdana"/>
      <family val="2"/>
    </font>
    <font>
      <sz val="8"/>
      <name val="Arial"/>
      <family val="2"/>
    </font>
    <font>
      <b/>
      <sz val="8"/>
      <name val="Arial"/>
      <family val="2"/>
    </font>
    <font>
      <b/>
      <sz val="9"/>
      <name val="Arial"/>
      <family val="2"/>
    </font>
    <font>
      <u/>
      <sz val="9"/>
      <color indexed="81"/>
      <name val="Tahoma"/>
      <family val="2"/>
    </font>
    <font>
      <sz val="10"/>
      <name val="Arial"/>
    </font>
  </fonts>
  <fills count="3">
    <fill>
      <patternFill patternType="none"/>
    </fill>
    <fill>
      <patternFill patternType="gray125"/>
    </fill>
    <fill>
      <patternFill patternType="solid">
        <fgColor rgb="FF3366CC"/>
        <bgColor indexed="64"/>
      </patternFill>
    </fill>
  </fills>
  <borders count="56">
    <border>
      <left/>
      <right/>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5">
    <xf numFmtId="0" fontId="0" fillId="0" borderId="0"/>
    <xf numFmtId="44"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9" fontId="19" fillId="0" borderId="0" applyFont="0" applyFill="0" applyBorder="0" applyAlignment="0" applyProtection="0"/>
  </cellStyleXfs>
  <cellXfs count="275">
    <xf numFmtId="0" fontId="0" fillId="0" borderId="0" xfId="0"/>
    <xf numFmtId="0" fontId="2" fillId="0" borderId="0" xfId="0" applyFont="1" applyAlignment="1">
      <alignment horizontal="center"/>
    </xf>
    <xf numFmtId="0" fontId="2" fillId="0" borderId="0" xfId="0" applyFont="1"/>
    <xf numFmtId="0" fontId="4" fillId="0" borderId="7" xfId="0" applyFont="1" applyBorder="1" applyAlignment="1" applyProtection="1">
      <alignment vertical="center"/>
      <protection hidden="1"/>
    </xf>
    <xf numFmtId="0" fontId="4" fillId="0" borderId="12" xfId="0" applyFont="1" applyBorder="1" applyAlignment="1" applyProtection="1">
      <alignment vertical="center"/>
      <protection hidden="1"/>
    </xf>
    <xf numFmtId="0" fontId="2" fillId="0" borderId="0" xfId="0" applyFont="1" applyBorder="1" applyAlignment="1" applyProtection="1">
      <alignment horizontal="center"/>
    </xf>
    <xf numFmtId="0" fontId="4" fillId="0" borderId="0" xfId="0" applyFont="1" applyBorder="1" applyAlignment="1" applyProtection="1">
      <alignment horizontal="center" vertical="center" wrapText="1"/>
      <protection hidden="1"/>
    </xf>
    <xf numFmtId="0" fontId="2" fillId="0" borderId="0" xfId="0" applyFont="1" applyBorder="1" applyAlignment="1" applyProtection="1"/>
    <xf numFmtId="0" fontId="4" fillId="0" borderId="0" xfId="0" applyFont="1" applyBorder="1" applyAlignment="1" applyProtection="1">
      <alignment vertical="center"/>
      <protection hidden="1"/>
    </xf>
    <xf numFmtId="0" fontId="4" fillId="0" borderId="0" xfId="0" applyFont="1" applyBorder="1" applyAlignment="1" applyProtection="1">
      <protection hidden="1"/>
    </xf>
    <xf numFmtId="0" fontId="3" fillId="0" borderId="0" xfId="0" applyFont="1"/>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44" fontId="2" fillId="0" borderId="0" xfId="0" applyNumberFormat="1" applyFont="1"/>
    <xf numFmtId="0" fontId="2" fillId="0" borderId="5" xfId="0" applyFont="1" applyBorder="1" applyAlignment="1">
      <alignment horizontal="left" vertical="center" wrapText="1"/>
    </xf>
    <xf numFmtId="0" fontId="2" fillId="0" borderId="0" xfId="0" applyFont="1" applyAlignment="1">
      <alignment horizontal="left"/>
    </xf>
    <xf numFmtId="0" fontId="3" fillId="0" borderId="0" xfId="0" applyFont="1" applyAlignment="1">
      <alignment horizontal="left"/>
    </xf>
    <xf numFmtId="0" fontId="3" fillId="0" borderId="3" xfId="0" applyFont="1" applyBorder="1" applyAlignment="1">
      <alignment horizontal="left"/>
    </xf>
    <xf numFmtId="0" fontId="3" fillId="0" borderId="6" xfId="0" applyFont="1" applyBorder="1" applyAlignment="1">
      <alignment horizontal="left"/>
    </xf>
    <xf numFmtId="0" fontId="3" fillId="0" borderId="7" xfId="0" applyFont="1" applyBorder="1" applyAlignment="1">
      <alignment horizontal="left"/>
    </xf>
    <xf numFmtId="0" fontId="2" fillId="0" borderId="0" xfId="0" applyFont="1" applyBorder="1" applyAlignment="1">
      <alignment horizontal="left" vertical="top" wrapText="1"/>
    </xf>
    <xf numFmtId="0" fontId="3" fillId="0" borderId="0" xfId="0" applyFont="1" applyAlignment="1">
      <alignment horizontal="left" vertical="center"/>
    </xf>
    <xf numFmtId="0" fontId="5" fillId="2" borderId="19" xfId="0" applyFont="1" applyFill="1" applyBorder="1" applyAlignment="1">
      <alignment horizontal="center" vertical="center" wrapText="1"/>
    </xf>
    <xf numFmtId="3" fontId="5" fillId="2" borderId="19" xfId="0" applyNumberFormat="1" applyFont="1" applyFill="1" applyBorder="1" applyAlignment="1">
      <alignment horizontal="center" vertical="center" wrapText="1"/>
    </xf>
    <xf numFmtId="0" fontId="5" fillId="2" borderId="33" xfId="0" applyFont="1" applyFill="1" applyBorder="1" applyAlignment="1">
      <alignment vertical="center" wrapText="1"/>
    </xf>
    <xf numFmtId="0" fontId="5" fillId="2" borderId="28" xfId="0" applyFont="1" applyFill="1" applyBorder="1" applyAlignment="1">
      <alignment vertical="center" wrapText="1"/>
    </xf>
    <xf numFmtId="0" fontId="4" fillId="0" borderId="7" xfId="0" applyFont="1" applyBorder="1" applyAlignment="1" applyProtection="1">
      <protection hidden="1"/>
    </xf>
    <xf numFmtId="49" fontId="4" fillId="0" borderId="12" xfId="0" applyNumberFormat="1" applyFont="1" applyBorder="1" applyAlignment="1" applyProtection="1">
      <protection hidden="1"/>
    </xf>
    <xf numFmtId="0" fontId="6" fillId="0" borderId="0" xfId="0" applyFont="1"/>
    <xf numFmtId="0" fontId="6" fillId="0" borderId="0" xfId="0" applyFont="1" applyAlignment="1">
      <alignment horizontal="center"/>
    </xf>
    <xf numFmtId="43" fontId="11" fillId="0" borderId="9" xfId="2" applyFont="1" applyFill="1" applyBorder="1" applyAlignment="1">
      <alignment vertical="center" shrinkToFit="1"/>
    </xf>
    <xf numFmtId="43" fontId="6" fillId="0" borderId="0" xfId="2" applyFont="1"/>
    <xf numFmtId="0" fontId="7" fillId="2" borderId="9" xfId="0" applyFont="1" applyFill="1" applyBorder="1" applyAlignment="1">
      <alignment horizontal="center" vertical="center" wrapText="1"/>
    </xf>
    <xf numFmtId="43" fontId="7" fillId="2" borderId="9" xfId="2" applyFont="1" applyFill="1" applyBorder="1" applyAlignment="1">
      <alignment horizontal="center" vertical="center" wrapText="1"/>
    </xf>
    <xf numFmtId="43" fontId="6" fillId="0" borderId="9" xfId="2" applyFont="1" applyBorder="1"/>
    <xf numFmtId="44" fontId="6" fillId="0" borderId="9" xfId="1" applyFont="1" applyBorder="1"/>
    <xf numFmtId="44" fontId="6" fillId="0" borderId="9" xfId="0" applyNumberFormat="1" applyFont="1" applyBorder="1"/>
    <xf numFmtId="44" fontId="6" fillId="0" borderId="0" xfId="0" applyNumberFormat="1" applyFont="1"/>
    <xf numFmtId="0" fontId="2" fillId="0" borderId="0" xfId="0" applyFont="1" applyBorder="1" applyAlignment="1">
      <alignment horizontal="left" vertical="top" wrapText="1"/>
    </xf>
    <xf numFmtId="0" fontId="4" fillId="0" borderId="7"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8" xfId="0" applyFont="1" applyBorder="1" applyAlignment="1" applyProtection="1">
      <alignment vertical="center"/>
      <protection locked="0"/>
    </xf>
    <xf numFmtId="0" fontId="16" fillId="0" borderId="0" xfId="0" applyNumberFormat="1" applyFont="1" applyBorder="1" applyAlignment="1" applyProtection="1">
      <alignment vertical="center"/>
    </xf>
    <xf numFmtId="0" fontId="2" fillId="0" borderId="0" xfId="0" applyFont="1" applyBorder="1"/>
    <xf numFmtId="0" fontId="16" fillId="0" borderId="0" xfId="0" applyNumberFormat="1" applyFont="1" applyBorder="1" applyAlignment="1" applyProtection="1">
      <alignment horizontal="left" vertical="center"/>
    </xf>
    <xf numFmtId="0" fontId="16" fillId="0" borderId="0" xfId="0" applyNumberFormat="1" applyFont="1" applyBorder="1" applyAlignment="1" applyProtection="1">
      <alignment vertical="center" wrapText="1"/>
    </xf>
    <xf numFmtId="0" fontId="6" fillId="0" borderId="0" xfId="0" applyFont="1" applyAlignment="1"/>
    <xf numFmtId="0" fontId="6" fillId="0" borderId="0" xfId="0" applyFont="1" applyBorder="1"/>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2" fillId="0" borderId="0" xfId="0" applyFont="1" applyAlignment="1">
      <alignment vertical="center"/>
    </xf>
    <xf numFmtId="0" fontId="2" fillId="0" borderId="9" xfId="0" applyFont="1" applyBorder="1" applyAlignment="1">
      <alignment horizontal="center" vertical="center" wrapText="1"/>
    </xf>
    <xf numFmtId="0" fontId="17" fillId="0" borderId="0" xfId="0" applyNumberFormat="1" applyFont="1" applyBorder="1" applyAlignment="1" applyProtection="1">
      <alignment horizontal="left" vertical="center"/>
    </xf>
    <xf numFmtId="0" fontId="17" fillId="0" borderId="0" xfId="0" applyNumberFormat="1" applyFont="1" applyBorder="1" applyAlignment="1" applyProtection="1">
      <alignment vertical="center"/>
    </xf>
    <xf numFmtId="0" fontId="2" fillId="0" borderId="0" xfId="0" applyFont="1" applyAlignment="1"/>
    <xf numFmtId="14" fontId="2" fillId="0" borderId="9" xfId="0" applyNumberFormat="1" applyFont="1" applyBorder="1" applyAlignment="1">
      <alignment horizontal="center" vertical="center" wrapText="1"/>
    </xf>
    <xf numFmtId="0" fontId="2" fillId="0" borderId="9" xfId="0" applyFont="1" applyBorder="1" applyAlignment="1">
      <alignment vertical="center" wrapText="1"/>
    </xf>
    <xf numFmtId="0" fontId="6" fillId="0" borderId="0" xfId="0" applyFont="1" applyAlignment="1">
      <alignment wrapText="1"/>
    </xf>
    <xf numFmtId="0" fontId="2" fillId="0" borderId="0" xfId="0" applyFont="1" applyBorder="1" applyAlignment="1">
      <alignment horizontal="left" vertical="top" wrapText="1"/>
    </xf>
    <xf numFmtId="44" fontId="5" fillId="2" borderId="19" xfId="0" applyNumberFormat="1" applyFont="1" applyFill="1" applyBorder="1" applyAlignment="1" applyProtection="1">
      <alignment horizontal="center" vertical="center" wrapText="1"/>
      <protection hidden="1"/>
    </xf>
    <xf numFmtId="44" fontId="5" fillId="2" borderId="34" xfId="0" applyNumberFormat="1" applyFont="1" applyFill="1" applyBorder="1" applyAlignment="1" applyProtection="1">
      <alignment horizontal="center" vertical="center" wrapText="1"/>
      <protection hidden="1"/>
    </xf>
    <xf numFmtId="0" fontId="2" fillId="0" borderId="0" xfId="0" applyFont="1" applyAlignment="1">
      <alignment horizontal="center"/>
    </xf>
    <xf numFmtId="0" fontId="2" fillId="0" borderId="44" xfId="0" applyFont="1" applyBorder="1" applyAlignment="1">
      <alignment horizontal="left" vertical="center"/>
    </xf>
    <xf numFmtId="0" fontId="3" fillId="0" borderId="0" xfId="0" applyFont="1" applyAlignment="1">
      <alignment vertical="center"/>
    </xf>
    <xf numFmtId="0" fontId="11" fillId="0" borderId="3" xfId="0" applyFont="1" applyBorder="1" applyAlignment="1">
      <alignment horizontal="center" vertical="center" wrapText="1"/>
    </xf>
    <xf numFmtId="0" fontId="11" fillId="0" borderId="6" xfId="0" applyFont="1" applyBorder="1" applyAlignment="1">
      <alignment vertical="center" wrapText="1"/>
    </xf>
    <xf numFmtId="0" fontId="11" fillId="0" borderId="6" xfId="0" applyFont="1" applyBorder="1" applyAlignment="1">
      <alignment vertical="center"/>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9" xfId="0" applyFont="1" applyBorder="1" applyAlignment="1">
      <alignment vertical="center"/>
    </xf>
    <xf numFmtId="0" fontId="11" fillId="0" borderId="9"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9" xfId="0" applyFont="1" applyBorder="1" applyAlignment="1">
      <alignment vertical="center" wrapText="1"/>
    </xf>
    <xf numFmtId="41" fontId="6" fillId="0" borderId="9" xfId="0" applyNumberFormat="1" applyFont="1" applyBorder="1" applyProtection="1">
      <protection hidden="1"/>
    </xf>
    <xf numFmtId="164" fontId="6" fillId="0" borderId="31" xfId="3" applyNumberFormat="1" applyFont="1" applyBorder="1" applyProtection="1">
      <protection locked="0"/>
    </xf>
    <xf numFmtId="0" fontId="6" fillId="0" borderId="0" xfId="3" applyNumberFormat="1" applyFont="1"/>
    <xf numFmtId="0" fontId="12" fillId="0" borderId="0" xfId="0" applyFont="1" applyFill="1" applyBorder="1" applyAlignment="1">
      <alignment horizontal="center" vertical="top" wrapText="1"/>
    </xf>
    <xf numFmtId="0" fontId="6" fillId="0" borderId="0" xfId="0" applyFont="1" applyFill="1"/>
    <xf numFmtId="0" fontId="2" fillId="0" borderId="5"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4" fillId="0" borderId="16" xfId="0" applyFont="1" applyBorder="1" applyAlignment="1" applyProtection="1">
      <alignment vertical="center"/>
      <protection hidden="1"/>
    </xf>
    <xf numFmtId="0" fontId="4" fillId="0" borderId="30" xfId="0" applyFont="1" applyBorder="1" applyAlignment="1" applyProtection="1">
      <alignment vertical="center"/>
      <protection hidden="1"/>
    </xf>
    <xf numFmtId="0" fontId="6" fillId="0" borderId="4" xfId="0" applyFont="1" applyBorder="1" applyAlignment="1" applyProtection="1">
      <alignment horizontal="center"/>
      <protection locked="0"/>
    </xf>
    <xf numFmtId="44" fontId="6" fillId="0" borderId="12" xfId="0" applyNumberFormat="1" applyFont="1" applyBorder="1" applyProtection="1">
      <protection hidden="1"/>
    </xf>
    <xf numFmtId="0" fontId="7" fillId="2" borderId="10" xfId="0" applyFont="1" applyFill="1" applyBorder="1" applyAlignment="1" applyProtection="1">
      <alignment horizontal="center" vertical="center" wrapText="1"/>
    </xf>
    <xf numFmtId="44" fontId="13" fillId="0" borderId="8" xfId="1" applyFont="1" applyFill="1" applyBorder="1" applyAlignment="1" applyProtection="1">
      <alignment horizontal="center" vertical="center" wrapText="1"/>
      <protection hidden="1"/>
    </xf>
    <xf numFmtId="0" fontId="6" fillId="0" borderId="11" xfId="0" applyFont="1" applyBorder="1" applyAlignment="1" applyProtection="1">
      <alignment horizontal="center"/>
      <protection locked="0"/>
    </xf>
    <xf numFmtId="41" fontId="6" fillId="0" borderId="49" xfId="0" applyNumberFormat="1" applyFont="1" applyBorder="1" applyProtection="1">
      <protection hidden="1"/>
    </xf>
    <xf numFmtId="164" fontId="6" fillId="0" borderId="39" xfId="3" applyNumberFormat="1" applyFont="1" applyBorder="1" applyProtection="1">
      <protection locked="0"/>
    </xf>
    <xf numFmtId="44" fontId="6" fillId="0" borderId="49" xfId="1" applyFont="1" applyBorder="1"/>
    <xf numFmtId="44" fontId="6" fillId="0" borderId="49" xfId="0" applyNumberFormat="1" applyFont="1" applyBorder="1"/>
    <xf numFmtId="44" fontId="6" fillId="0" borderId="50" xfId="0" applyNumberFormat="1" applyFont="1" applyBorder="1" applyProtection="1">
      <protection hidden="1"/>
    </xf>
    <xf numFmtId="0" fontId="7" fillId="2" borderId="26" xfId="0" applyFont="1" applyFill="1" applyBorder="1" applyAlignment="1" applyProtection="1">
      <alignment horizontal="center" vertical="center" wrapText="1"/>
    </xf>
    <xf numFmtId="0" fontId="7" fillId="2" borderId="51" xfId="0" applyFont="1" applyFill="1" applyBorder="1" applyAlignment="1" applyProtection="1">
      <alignment horizontal="center" vertical="center" wrapText="1"/>
    </xf>
    <xf numFmtId="0" fontId="7" fillId="2" borderId="52" xfId="0" applyFont="1" applyFill="1" applyBorder="1" applyAlignment="1" applyProtection="1">
      <alignment horizontal="center" vertical="center" wrapText="1"/>
    </xf>
    <xf numFmtId="0" fontId="7" fillId="2" borderId="53" xfId="0" applyFont="1" applyFill="1" applyBorder="1" applyAlignment="1" applyProtection="1">
      <alignment horizontal="center" vertical="center" wrapText="1"/>
    </xf>
    <xf numFmtId="0" fontId="7" fillId="2" borderId="32" xfId="0" applyFont="1" applyFill="1" applyBorder="1" applyAlignment="1" applyProtection="1">
      <alignment horizontal="center" vertical="center" wrapText="1"/>
    </xf>
    <xf numFmtId="0" fontId="6" fillId="0" borderId="54" xfId="0" applyFont="1" applyBorder="1" applyAlignment="1" applyProtection="1">
      <alignment horizontal="center"/>
      <protection locked="0"/>
    </xf>
    <xf numFmtId="41" fontId="6" fillId="0" borderId="55" xfId="0" applyNumberFormat="1" applyFont="1" applyBorder="1" applyProtection="1">
      <protection hidden="1"/>
    </xf>
    <xf numFmtId="164" fontId="6" fillId="0" borderId="35" xfId="3" applyNumberFormat="1" applyFont="1" applyBorder="1" applyProtection="1">
      <protection locked="0"/>
    </xf>
    <xf numFmtId="14" fontId="4" fillId="0" borderId="16" xfId="0" applyNumberFormat="1" applyFont="1" applyBorder="1" applyAlignment="1" applyProtection="1">
      <protection hidden="1"/>
    </xf>
    <xf numFmtId="0" fontId="4" fillId="0" borderId="30" xfId="0" applyFont="1" applyBorder="1" applyAlignment="1" applyProtection="1">
      <protection hidden="1"/>
    </xf>
    <xf numFmtId="0" fontId="6" fillId="0" borderId="9" xfId="0" applyFont="1" applyBorder="1" applyAlignment="1">
      <alignment vertical="center" wrapText="1"/>
    </xf>
    <xf numFmtId="0" fontId="5" fillId="2" borderId="19" xfId="0" applyFont="1" applyFill="1" applyBorder="1" applyAlignment="1">
      <alignment horizontal="center" vertical="center" wrapText="1"/>
    </xf>
    <xf numFmtId="0" fontId="11" fillId="0" borderId="9" xfId="0" applyFont="1" applyBorder="1" applyAlignment="1">
      <alignment vertical="center" wrapText="1"/>
    </xf>
    <xf numFmtId="0" fontId="5" fillId="2" borderId="34" xfId="0" applyFont="1" applyFill="1" applyBorder="1" applyAlignment="1">
      <alignment horizontal="center" vertical="center" wrapText="1"/>
    </xf>
    <xf numFmtId="0" fontId="16" fillId="0" borderId="38" xfId="0" applyNumberFormat="1" applyFont="1" applyBorder="1" applyAlignment="1" applyProtection="1">
      <alignment vertical="center"/>
      <protection locked="0"/>
    </xf>
    <xf numFmtId="0" fontId="2" fillId="0" borderId="0" xfId="0" applyFont="1" applyProtection="1">
      <protection locked="0"/>
    </xf>
    <xf numFmtId="0" fontId="16" fillId="0" borderId="15" xfId="0" applyNumberFormat="1" applyFont="1" applyBorder="1" applyAlignment="1" applyProtection="1">
      <alignment vertical="center"/>
      <protection locked="0"/>
    </xf>
    <xf numFmtId="0" fontId="16" fillId="0" borderId="0" xfId="0" applyNumberFormat="1" applyFont="1" applyBorder="1" applyAlignment="1" applyProtection="1">
      <alignment vertical="center"/>
      <protection locked="0"/>
    </xf>
    <xf numFmtId="9" fontId="2" fillId="0" borderId="10" xfId="4" applyFont="1" applyBorder="1" applyAlignment="1" applyProtection="1">
      <alignment horizontal="center" vertical="center"/>
      <protection locked="0"/>
    </xf>
    <xf numFmtId="9" fontId="2" fillId="0" borderId="8" xfId="4" applyFont="1" applyBorder="1" applyAlignment="1" applyProtection="1">
      <alignment horizontal="center" vertical="center"/>
      <protection locked="0"/>
    </xf>
    <xf numFmtId="0" fontId="2" fillId="0" borderId="41" xfId="0" applyFont="1" applyBorder="1" applyAlignment="1" applyProtection="1">
      <alignment vertical="center" wrapText="1"/>
      <protection locked="0"/>
    </xf>
    <xf numFmtId="0" fontId="2" fillId="0" borderId="42" xfId="0" applyFont="1" applyBorder="1" applyAlignment="1" applyProtection="1">
      <alignment vertical="center" wrapText="1"/>
      <protection locked="0"/>
    </xf>
    <xf numFmtId="0" fontId="2" fillId="0" borderId="42" xfId="0" applyFont="1" applyBorder="1" applyAlignment="1" applyProtection="1">
      <alignment wrapText="1"/>
      <protection locked="0"/>
    </xf>
    <xf numFmtId="0" fontId="2" fillId="0" borderId="43" xfId="0" applyFont="1" applyBorder="1" applyAlignment="1" applyProtection="1">
      <alignment vertical="center" wrapText="1"/>
      <protection locked="0"/>
    </xf>
    <xf numFmtId="0" fontId="2" fillId="0" borderId="0" xfId="0" applyFont="1" applyBorder="1" applyProtection="1">
      <protection locked="0"/>
    </xf>
    <xf numFmtId="0" fontId="2" fillId="0" borderId="38" xfId="0" applyFont="1" applyBorder="1" applyProtection="1">
      <protection locked="0"/>
    </xf>
    <xf numFmtId="0" fontId="2" fillId="0" borderId="3"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5" fillId="2" borderId="31" xfId="0" applyFont="1" applyFill="1" applyBorder="1" applyAlignment="1" applyProtection="1">
      <alignment vertical="center" wrapText="1"/>
    </xf>
    <xf numFmtId="0" fontId="5" fillId="2" borderId="9" xfId="0" applyFont="1" applyFill="1" applyBorder="1" applyAlignment="1" applyProtection="1">
      <alignment vertical="center" wrapText="1"/>
    </xf>
    <xf numFmtId="0" fontId="6" fillId="0" borderId="0" xfId="0" applyFont="1" applyProtection="1"/>
    <xf numFmtId="0" fontId="4" fillId="0" borderId="31" xfId="0" applyFont="1" applyBorder="1" applyAlignment="1" applyProtection="1">
      <alignment vertical="center" wrapText="1"/>
    </xf>
    <xf numFmtId="0" fontId="4" fillId="0" borderId="9" xfId="0" applyFont="1" applyBorder="1" applyAlignment="1" applyProtection="1">
      <alignment vertical="center" wrapText="1"/>
    </xf>
    <xf numFmtId="0" fontId="6" fillId="0" borderId="41" xfId="0" applyFont="1" applyBorder="1" applyAlignment="1">
      <alignment horizontal="left"/>
    </xf>
    <xf numFmtId="0" fontId="6" fillId="0" borderId="43" xfId="0" applyFont="1" applyBorder="1" applyAlignment="1">
      <alignment horizontal="left"/>
    </xf>
    <xf numFmtId="164" fontId="13" fillId="0" borderId="41" xfId="3" applyNumberFormat="1" applyFont="1" applyFill="1" applyBorder="1" applyAlignment="1" applyProtection="1">
      <alignment horizontal="center" vertical="center" wrapText="1"/>
    </xf>
    <xf numFmtId="44" fontId="14" fillId="0" borderId="43" xfId="1" applyFont="1" applyBorder="1" applyProtection="1"/>
    <xf numFmtId="0" fontId="6" fillId="0" borderId="0" xfId="0" applyFont="1" applyAlignment="1" applyProtection="1">
      <protection locked="0"/>
    </xf>
    <xf numFmtId="0" fontId="6" fillId="0" borderId="0" xfId="0" applyFont="1" applyProtection="1">
      <protection locked="0"/>
    </xf>
    <xf numFmtId="0" fontId="6" fillId="0" borderId="15" xfId="0" applyFont="1" applyBorder="1" applyProtection="1">
      <protection locked="0"/>
    </xf>
    <xf numFmtId="0" fontId="6" fillId="0" borderId="38" xfId="0" applyFont="1" applyBorder="1" applyProtection="1">
      <protection locked="0"/>
    </xf>
    <xf numFmtId="0" fontId="6" fillId="0" borderId="0" xfId="0" applyFont="1" applyBorder="1" applyProtection="1">
      <protection locked="0"/>
    </xf>
    <xf numFmtId="0" fontId="5" fillId="0" borderId="4" xfId="0" applyFont="1" applyFill="1" applyBorder="1" applyAlignment="1" applyProtection="1">
      <alignment vertical="center" wrapText="1"/>
      <protection locked="0"/>
    </xf>
    <xf numFmtId="3" fontId="2" fillId="0" borderId="9" xfId="0" applyNumberFormat="1" applyFont="1" applyBorder="1" applyAlignment="1" applyProtection="1">
      <alignment horizontal="left"/>
      <protection locked="0"/>
    </xf>
    <xf numFmtId="44" fontId="2" fillId="0" borderId="9" xfId="1" applyFont="1" applyBorder="1" applyAlignment="1" applyProtection="1">
      <alignment horizontal="center"/>
      <protection locked="0"/>
    </xf>
    <xf numFmtId="44" fontId="2" fillId="0" borderId="12" xfId="1" applyFont="1" applyBorder="1" applyAlignment="1" applyProtection="1">
      <alignment horizontal="center"/>
      <protection locked="0"/>
    </xf>
    <xf numFmtId="3" fontId="2" fillId="0" borderId="11" xfId="0" applyNumberFormat="1" applyFont="1" applyBorder="1" applyAlignment="1" applyProtection="1">
      <alignment horizontal="left"/>
      <protection locked="0"/>
    </xf>
    <xf numFmtId="3" fontId="2" fillId="0" borderId="4" xfId="0" applyNumberFormat="1" applyFont="1" applyBorder="1" applyAlignment="1" applyProtection="1">
      <alignment horizontal="left"/>
      <protection locked="0"/>
    </xf>
    <xf numFmtId="0" fontId="3" fillId="0" borderId="4" xfId="0" applyFont="1" applyBorder="1" applyProtection="1">
      <protection locked="0"/>
    </xf>
    <xf numFmtId="0" fontId="6" fillId="0" borderId="0" xfId="0" applyFont="1" applyBorder="1" applyAlignment="1"/>
    <xf numFmtId="0" fontId="2" fillId="0" borderId="45" xfId="0" applyFont="1" applyBorder="1" applyAlignment="1" applyProtection="1">
      <alignment horizontal="center"/>
      <protection locked="0"/>
    </xf>
    <xf numFmtId="0" fontId="2" fillId="0" borderId="27" xfId="0" applyFont="1" applyBorder="1" applyAlignment="1" applyProtection="1">
      <alignment horizontal="center"/>
      <protection locked="0"/>
    </xf>
    <xf numFmtId="0" fontId="2" fillId="0" borderId="28" xfId="0" applyFont="1" applyBorder="1" applyAlignment="1" applyProtection="1">
      <alignment horizontal="center"/>
      <protection locked="0"/>
    </xf>
    <xf numFmtId="0" fontId="3" fillId="0" borderId="0" xfId="0" applyFont="1" applyAlignment="1">
      <alignment horizontal="left" vertical="center" wrapText="1"/>
    </xf>
    <xf numFmtId="0" fontId="15" fillId="0" borderId="0" xfId="0" applyNumberFormat="1" applyFont="1" applyBorder="1" applyAlignment="1" applyProtection="1">
      <alignment horizontal="center" vertical="center"/>
      <protection locked="0"/>
    </xf>
    <xf numFmtId="44" fontId="2" fillId="0" borderId="14" xfId="1" applyFont="1" applyBorder="1" applyAlignment="1" applyProtection="1">
      <alignment horizontal="left" vertical="center" wrapText="1"/>
      <protection locked="0"/>
    </xf>
    <xf numFmtId="44" fontId="2" fillId="0" borderId="15" xfId="1" applyFont="1" applyBorder="1" applyAlignment="1" applyProtection="1">
      <alignment horizontal="left" vertical="center" wrapText="1"/>
      <protection locked="0"/>
    </xf>
    <xf numFmtId="44" fontId="2" fillId="0" borderId="16" xfId="1" applyFont="1" applyBorder="1" applyAlignment="1" applyProtection="1">
      <alignment horizontal="left" vertical="center" wrapText="1"/>
      <protection locked="0"/>
    </xf>
    <xf numFmtId="44" fontId="2" fillId="0" borderId="14" xfId="1" applyFont="1" applyBorder="1" applyAlignment="1" applyProtection="1">
      <alignment horizontal="left" vertical="top" wrapText="1"/>
      <protection locked="0"/>
    </xf>
    <xf numFmtId="44" fontId="2" fillId="0" borderId="15" xfId="1" applyFont="1" applyBorder="1" applyAlignment="1" applyProtection="1">
      <alignment horizontal="left" vertical="top" wrapText="1"/>
      <protection locked="0"/>
    </xf>
    <xf numFmtId="44" fontId="2" fillId="0" borderId="16" xfId="1"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16" xfId="0" applyFont="1" applyBorder="1" applyAlignment="1" applyProtection="1">
      <alignment horizontal="left" vertical="top" wrapText="1"/>
      <protection locked="0"/>
    </xf>
    <xf numFmtId="44" fontId="2" fillId="0" borderId="14" xfId="1" applyFont="1" applyBorder="1" applyAlignment="1" applyProtection="1">
      <alignment horizontal="left" vertical="center" wrapText="1"/>
    </xf>
    <xf numFmtId="44" fontId="2" fillId="0" borderId="15" xfId="1" applyFont="1" applyBorder="1" applyAlignment="1" applyProtection="1">
      <alignment horizontal="left" vertical="center" wrapText="1"/>
    </xf>
    <xf numFmtId="44" fontId="2" fillId="0" borderId="16" xfId="1" applyFont="1" applyBorder="1" applyAlignment="1" applyProtection="1">
      <alignment horizontal="left" vertical="center" wrapText="1"/>
    </xf>
    <xf numFmtId="0" fontId="2" fillId="0" borderId="19"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2" fillId="0" borderId="22"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2" fillId="0" borderId="25"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19"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3" fillId="0" borderId="25" xfId="0" applyFont="1" applyBorder="1" applyAlignment="1">
      <alignment horizontal="left" vertical="center"/>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4" fillId="0" borderId="48"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2" fillId="0" borderId="3" xfId="0" applyFont="1" applyBorder="1" applyAlignment="1">
      <alignment horizontal="center"/>
    </xf>
    <xf numFmtId="0" fontId="2" fillId="0" borderId="4" xfId="0" applyFont="1" applyBorder="1" applyAlignment="1">
      <alignment horizontal="center"/>
    </xf>
    <xf numFmtId="0" fontId="2" fillId="0" borderId="46" xfId="0" applyFont="1" applyBorder="1" applyAlignment="1">
      <alignment horizontal="center"/>
    </xf>
    <xf numFmtId="0" fontId="2" fillId="0" borderId="47" xfId="0" applyFont="1" applyBorder="1" applyAlignment="1">
      <alignment horizontal="center"/>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14" fontId="2" fillId="0" borderId="13" xfId="0" applyNumberFormat="1" applyFont="1" applyBorder="1" applyAlignment="1" applyProtection="1">
      <alignment horizontal="right" vertical="top" wrapText="1"/>
      <protection locked="0"/>
    </xf>
    <xf numFmtId="0" fontId="2" fillId="0" borderId="29" xfId="0" applyFont="1" applyBorder="1" applyAlignment="1" applyProtection="1">
      <alignment horizontal="right" vertical="top" wrapText="1"/>
      <protection locked="0"/>
    </xf>
    <xf numFmtId="0" fontId="2" fillId="0" borderId="30" xfId="0" applyFont="1" applyBorder="1" applyAlignment="1" applyProtection="1">
      <alignment horizontal="right" vertical="top" wrapText="1"/>
      <protection locked="0"/>
    </xf>
    <xf numFmtId="0" fontId="2" fillId="0" borderId="0" xfId="0" applyFont="1" applyAlignment="1">
      <alignment horizontal="center"/>
    </xf>
    <xf numFmtId="0" fontId="2" fillId="0" borderId="17"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15" xfId="0" applyFont="1" applyBorder="1" applyAlignment="1" applyProtection="1">
      <alignment horizontal="center"/>
      <protection locked="0"/>
    </xf>
    <xf numFmtId="0" fontId="2" fillId="0" borderId="38" xfId="0" applyFont="1" applyBorder="1" applyAlignment="1" applyProtection="1">
      <alignment horizontal="center"/>
      <protection locked="0"/>
    </xf>
    <xf numFmtId="0" fontId="4" fillId="0" borderId="3"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7" xfId="0" applyFont="1" applyBorder="1" applyAlignment="1" applyProtection="1">
      <alignment horizontal="left" vertical="center"/>
      <protection hidden="1"/>
    </xf>
    <xf numFmtId="0" fontId="4" fillId="0" borderId="46" xfId="0" applyFont="1" applyBorder="1" applyAlignment="1" applyProtection="1">
      <alignment horizontal="left" vertical="center"/>
      <protection hidden="1"/>
    </xf>
    <xf numFmtId="0" fontId="4" fillId="0" borderId="15" xfId="0" applyFont="1" applyBorder="1" applyAlignment="1" applyProtection="1">
      <alignment horizontal="left" vertical="center"/>
      <protection hidden="1"/>
    </xf>
    <xf numFmtId="0" fontId="4" fillId="0" borderId="16"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4" fillId="0" borderId="8" xfId="0" applyFont="1" applyBorder="1" applyAlignment="1" applyProtection="1">
      <alignment horizontal="left" vertical="center"/>
      <protection hidden="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2" fillId="0" borderId="41" xfId="0" applyFont="1" applyBorder="1" applyAlignment="1" applyProtection="1">
      <alignment horizontal="center"/>
    </xf>
    <xf numFmtId="0" fontId="2" fillId="0" borderId="42" xfId="0" applyFont="1" applyBorder="1" applyAlignment="1" applyProtection="1">
      <alignment horizontal="center"/>
    </xf>
    <xf numFmtId="0" fontId="2" fillId="0" borderId="43" xfId="0" applyFont="1" applyBorder="1" applyAlignment="1" applyProtection="1">
      <alignment horizontal="center"/>
    </xf>
    <xf numFmtId="0" fontId="4" fillId="0" borderId="31"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32"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5" fillId="2" borderId="19"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5" fillId="2" borderId="24" xfId="0" applyFont="1" applyFill="1" applyBorder="1" applyAlignment="1" applyProtection="1">
      <alignment horizontal="center" vertical="center" wrapText="1"/>
    </xf>
    <xf numFmtId="0" fontId="5" fillId="2" borderId="25"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4" fillId="0" borderId="48"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47"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7" fillId="2" borderId="26" xfId="0" applyFont="1" applyFill="1" applyBorder="1" applyAlignment="1" applyProtection="1">
      <alignment horizontal="center" vertical="center" wrapText="1"/>
    </xf>
    <xf numFmtId="0" fontId="7" fillId="2" borderId="27" xfId="0" applyFont="1" applyFill="1" applyBorder="1" applyAlignment="1" applyProtection="1">
      <alignment horizontal="center" vertical="center" wrapText="1"/>
    </xf>
    <xf numFmtId="0" fontId="7" fillId="2" borderId="28" xfId="0" applyFont="1" applyFill="1" applyBorder="1" applyAlignment="1" applyProtection="1">
      <alignment horizontal="center" vertical="center" wrapText="1"/>
    </xf>
    <xf numFmtId="0" fontId="11" fillId="0" borderId="9" xfId="0" applyFont="1" applyBorder="1" applyAlignment="1">
      <alignment vertical="center" wrapText="1"/>
    </xf>
    <xf numFmtId="0" fontId="11" fillId="0" borderId="9" xfId="0" applyFont="1" applyBorder="1" applyAlignment="1">
      <alignment horizontal="left" vertical="center" wrapText="1"/>
    </xf>
    <xf numFmtId="0" fontId="2" fillId="0" borderId="9" xfId="0" applyFont="1" applyBorder="1" applyAlignment="1" applyProtection="1">
      <alignment horizontal="center"/>
    </xf>
    <xf numFmtId="0" fontId="5" fillId="2" borderId="36" xfId="0" applyFont="1" applyFill="1" applyBorder="1" applyAlignment="1" applyProtection="1">
      <alignment horizontal="center" vertical="center" wrapText="1"/>
    </xf>
    <xf numFmtId="0" fontId="5" fillId="2" borderId="35" xfId="0" applyFont="1" applyFill="1" applyBorder="1" applyAlignment="1" applyProtection="1">
      <alignment horizontal="center" vertical="center" wrapText="1"/>
    </xf>
    <xf numFmtId="0" fontId="5" fillId="2" borderId="37" xfId="0" applyFont="1" applyFill="1" applyBorder="1" applyAlignment="1" applyProtection="1">
      <alignment horizontal="center" vertical="center" wrapText="1"/>
    </xf>
    <xf numFmtId="0" fontId="5" fillId="2" borderId="39" xfId="0" applyFont="1" applyFill="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11" fillId="0" borderId="10" xfId="0" applyFont="1" applyBorder="1" applyAlignment="1">
      <alignment vertical="center" wrapText="1"/>
    </xf>
    <xf numFmtId="0" fontId="6" fillId="0" borderId="15" xfId="0" applyFont="1" applyBorder="1" applyAlignment="1" applyProtection="1">
      <alignment horizontal="center"/>
      <protection locked="0"/>
    </xf>
    <xf numFmtId="0" fontId="4" fillId="0" borderId="3" xfId="0" applyFont="1" applyBorder="1" applyAlignment="1" applyProtection="1">
      <alignment horizontal="center"/>
      <protection hidden="1"/>
    </xf>
    <xf numFmtId="0" fontId="4" fillId="0" borderId="4" xfId="0" applyFont="1" applyBorder="1" applyAlignment="1" applyProtection="1">
      <alignment horizontal="center"/>
      <protection hidden="1"/>
    </xf>
    <xf numFmtId="0" fontId="4" fillId="0" borderId="46" xfId="0" applyFont="1" applyBorder="1" applyAlignment="1" applyProtection="1">
      <alignment horizontal="center"/>
      <protection hidden="1"/>
    </xf>
    <xf numFmtId="0" fontId="4" fillId="0" borderId="47" xfId="0" applyFont="1" applyBorder="1" applyAlignment="1" applyProtection="1">
      <alignment horizontal="center"/>
      <protection hidden="1"/>
    </xf>
    <xf numFmtId="0" fontId="4" fillId="0" borderId="18" xfId="0" applyFont="1" applyBorder="1" applyAlignment="1" applyProtection="1">
      <alignment horizontal="center" vertical="center" wrapText="1"/>
      <protection hidden="1"/>
    </xf>
    <xf numFmtId="0" fontId="4" fillId="0" borderId="47" xfId="0" applyFont="1" applyBorder="1" applyAlignment="1" applyProtection="1">
      <alignment horizontal="center" vertical="center" wrapText="1"/>
      <protection hidden="1"/>
    </xf>
    <xf numFmtId="0" fontId="4" fillId="0" borderId="29" xfId="0" applyFont="1" applyBorder="1" applyAlignment="1" applyProtection="1">
      <alignment horizontal="center" vertical="center" wrapText="1"/>
      <protection hidden="1"/>
    </xf>
    <xf numFmtId="0" fontId="4" fillId="0" borderId="30" xfId="0" applyFont="1" applyBorder="1" applyAlignment="1" applyProtection="1">
      <alignment horizontal="center" vertical="center" wrapText="1"/>
      <protection hidden="1"/>
    </xf>
    <xf numFmtId="0" fontId="5" fillId="2" borderId="34" xfId="0" applyFont="1" applyFill="1" applyBorder="1" applyAlignment="1">
      <alignment horizontal="center" vertical="center" wrapText="1"/>
    </xf>
    <xf numFmtId="0" fontId="5" fillId="2" borderId="40" xfId="0" applyFont="1" applyFill="1" applyBorder="1" applyAlignment="1">
      <alignment horizontal="center" vertical="center" wrapText="1"/>
    </xf>
  </cellXfs>
  <cellStyles count="5">
    <cellStyle name="Millares" xfId="2" builtinId="3"/>
    <cellStyle name="Millares 2" xfId="3"/>
    <cellStyle name="Moneda" xfId="1" builtinId="4"/>
    <cellStyle name="Normal" xfId="0" builtinId="0"/>
    <cellStyle name="Porcentaje" xfId="4" builtinId="5"/>
  </cellStyles>
  <dxfs count="0"/>
  <tableStyles count="0" defaultTableStyle="TableStyleMedium9" defaultPivotStyle="PivotStyleLight16"/>
  <colors>
    <mruColors>
      <color rgb="FF2F0FEF"/>
      <color rgb="FF3333FF"/>
      <color rgb="FF0033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53662</xdr:colOff>
      <xdr:row>1</xdr:row>
      <xdr:rowOff>201233</xdr:rowOff>
    </xdr:from>
    <xdr:to>
      <xdr:col>1</xdr:col>
      <xdr:colOff>2978240</xdr:colOff>
      <xdr:row>4</xdr:row>
      <xdr:rowOff>80493</xdr:rowOff>
    </xdr:to>
    <xdr:pic>
      <xdr:nvPicPr>
        <xdr:cNvPr id="3" name="Imagen 2"/>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0638" r="60970" b="14887"/>
        <a:stretch/>
      </xdr:blipFill>
      <xdr:spPr>
        <a:xfrm>
          <a:off x="228063" y="348803"/>
          <a:ext cx="2924578" cy="563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1</xdr:row>
      <xdr:rowOff>152401</xdr:rowOff>
    </xdr:from>
    <xdr:to>
      <xdr:col>0</xdr:col>
      <xdr:colOff>2038351</xdr:colOff>
      <xdr:row>4</xdr:row>
      <xdr:rowOff>21236</xdr:rowOff>
    </xdr:to>
    <xdr:pic>
      <xdr:nvPicPr>
        <xdr:cNvPr id="3" name="Imagen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638" r="60970" b="14887"/>
        <a:stretch/>
      </xdr:blipFill>
      <xdr:spPr>
        <a:xfrm>
          <a:off x="1" y="304801"/>
          <a:ext cx="2038350" cy="3927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148443</xdr:rowOff>
    </xdr:from>
    <xdr:to>
      <xdr:col>0</xdr:col>
      <xdr:colOff>1707079</xdr:colOff>
      <xdr:row>2</xdr:row>
      <xdr:rowOff>143336</xdr:rowOff>
    </xdr:to>
    <xdr:pic>
      <xdr:nvPicPr>
        <xdr:cNvPr id="3" name="Imagen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638" r="60970" b="14887"/>
        <a:stretch/>
      </xdr:blipFill>
      <xdr:spPr>
        <a:xfrm>
          <a:off x="1" y="148443"/>
          <a:ext cx="1707078" cy="3288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0</xdr:col>
      <xdr:colOff>1647825</xdr:colOff>
      <xdr:row>2</xdr:row>
      <xdr:rowOff>155547</xdr:rowOff>
    </xdr:to>
    <xdr:pic>
      <xdr:nvPicPr>
        <xdr:cNvPr id="4" name="Imagen 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638" r="60970" b="14887"/>
        <a:stretch/>
      </xdr:blipFill>
      <xdr:spPr>
        <a:xfrm>
          <a:off x="0" y="161926"/>
          <a:ext cx="1647825" cy="3174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1</xdr:row>
      <xdr:rowOff>9525</xdr:rowOff>
    </xdr:from>
    <xdr:to>
      <xdr:col>1</xdr:col>
      <xdr:colOff>3381375</xdr:colOff>
      <xdr:row>4</xdr:row>
      <xdr:rowOff>156857</xdr:rowOff>
    </xdr:to>
    <xdr:pic>
      <xdr:nvPicPr>
        <xdr:cNvPr id="4" name="Imagen 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0638" r="60970" b="14887"/>
        <a:stretch/>
      </xdr:blipFill>
      <xdr:spPr>
        <a:xfrm>
          <a:off x="352425" y="161925"/>
          <a:ext cx="3286125" cy="6331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Microsoft/Windows/INetCache/Content.Outlook/1CLHSQYI/1.%20Formato%20Estructura%20Tecnica%20%20proyecto%20Agropecuario%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 PROYECTO"/>
      <sheetName val="cronograma de actividades"/>
      <sheetName val="Listado de Insumos"/>
      <sheetName val="Oferta"/>
      <sheetName val="plan de inversion"/>
      <sheetName val="Control de cambios"/>
      <sheetName val="PRECIOS"/>
    </sheetNames>
    <sheetDataSet>
      <sheetData sheetId="0"/>
      <sheetData sheetId="1"/>
      <sheetData sheetId="2"/>
      <sheetData sheetId="3"/>
      <sheetData sheetId="4"/>
      <sheetData sheetId="5"/>
      <sheetData sheetId="6">
        <row r="2">
          <cell r="A2">
            <v>1</v>
          </cell>
          <cell r="B2" t="str">
            <v>Acelga-Pencas Blancas</v>
          </cell>
          <cell r="C2" t="str">
            <v>Medio - Frio</v>
          </cell>
          <cell r="D2" t="str">
            <v>20 Gramos</v>
          </cell>
          <cell r="E2">
            <v>3389.65</v>
          </cell>
          <cell r="F2">
            <v>0</v>
          </cell>
          <cell r="G2">
            <v>3389.65</v>
          </cell>
        </row>
        <row r="3">
          <cell r="A3">
            <v>2</v>
          </cell>
          <cell r="B3" t="str">
            <v>Acelga-Withe Ribbed Dark</v>
          </cell>
          <cell r="C3" t="str">
            <v>Frio</v>
          </cell>
          <cell r="D3" t="str">
            <v>20 Gramos</v>
          </cell>
          <cell r="E3">
            <v>4039.18</v>
          </cell>
          <cell r="F3">
            <v>0</v>
          </cell>
          <cell r="G3">
            <v>4039.18</v>
          </cell>
        </row>
        <row r="4">
          <cell r="A4">
            <v>3</v>
          </cell>
          <cell r="B4" t="str">
            <v>Alcachofa-Variedad</v>
          </cell>
          <cell r="C4" t="str">
            <v>Medio - Frio</v>
          </cell>
          <cell r="D4" t="str">
            <v>20 Gramos</v>
          </cell>
          <cell r="E4">
            <v>9245.7999999999993</v>
          </cell>
          <cell r="F4">
            <v>0</v>
          </cell>
          <cell r="G4">
            <v>9245.7999999999993</v>
          </cell>
        </row>
        <row r="5">
          <cell r="A5">
            <v>4</v>
          </cell>
          <cell r="B5" t="str">
            <v>Apio-Tall Utah E.S</v>
          </cell>
          <cell r="C5" t="str">
            <v>Medio -Frio</v>
          </cell>
          <cell r="D5" t="str">
            <v>10 Gramos</v>
          </cell>
          <cell r="E5">
            <v>3250.59</v>
          </cell>
          <cell r="F5">
            <v>0</v>
          </cell>
          <cell r="G5">
            <v>3250.59</v>
          </cell>
        </row>
        <row r="6">
          <cell r="A6">
            <v>5</v>
          </cell>
          <cell r="B6" t="str">
            <v>Ahuyama-Candelaria</v>
          </cell>
          <cell r="C6" t="str">
            <v>Medio</v>
          </cell>
          <cell r="D6" t="str">
            <v>50 Gramos</v>
          </cell>
          <cell r="E6">
            <v>6501.18</v>
          </cell>
          <cell r="F6">
            <v>0</v>
          </cell>
          <cell r="G6">
            <v>6501.18</v>
          </cell>
        </row>
        <row r="7">
          <cell r="A7">
            <v>6</v>
          </cell>
          <cell r="B7" t="str">
            <v>Ahuyama-Valluna</v>
          </cell>
          <cell r="C7" t="str">
            <v>Medio</v>
          </cell>
          <cell r="D7" t="str">
            <v>50 Gramos</v>
          </cell>
          <cell r="E7">
            <v>5321.78</v>
          </cell>
          <cell r="F7">
            <v>0</v>
          </cell>
          <cell r="G7">
            <v>5321.78</v>
          </cell>
        </row>
        <row r="8">
          <cell r="A8">
            <v>7</v>
          </cell>
          <cell r="B8" t="str">
            <v>Ajo-Morado</v>
          </cell>
          <cell r="C8" t="str">
            <v>Medio-Frío</v>
          </cell>
          <cell r="D8" t="str">
            <v>Kilogramo</v>
          </cell>
          <cell r="E8">
            <v>43645.93</v>
          </cell>
          <cell r="F8">
            <v>0</v>
          </cell>
          <cell r="G8">
            <v>43645.93</v>
          </cell>
        </row>
        <row r="9">
          <cell r="A9">
            <v>8</v>
          </cell>
          <cell r="B9" t="str">
            <v>Ajo-Rojo Rubí</v>
          </cell>
          <cell r="C9" t="str">
            <v>Medio-Frio</v>
          </cell>
          <cell r="D9" t="str">
            <v>Kilogramo</v>
          </cell>
          <cell r="E9">
            <v>51921.83</v>
          </cell>
          <cell r="F9">
            <v>0</v>
          </cell>
          <cell r="G9">
            <v>51921.83</v>
          </cell>
        </row>
        <row r="10">
          <cell r="A10">
            <v>9</v>
          </cell>
          <cell r="B10" t="str">
            <v>Ají-Jalapeño</v>
          </cell>
          <cell r="C10" t="str">
            <v>Calido-Medio</v>
          </cell>
          <cell r="D10" t="str">
            <v>10 Gramos</v>
          </cell>
          <cell r="E10">
            <v>3090.81</v>
          </cell>
          <cell r="F10">
            <v>0</v>
          </cell>
          <cell r="G10">
            <v>3090.81</v>
          </cell>
        </row>
        <row r="11">
          <cell r="A11">
            <v>10</v>
          </cell>
          <cell r="B11" t="str">
            <v>Arveja-Santa Isabel</v>
          </cell>
          <cell r="C11" t="str">
            <v>Frio</v>
          </cell>
          <cell r="D11" t="str">
            <v>Kilogramo</v>
          </cell>
          <cell r="E11">
            <v>12205.59</v>
          </cell>
          <cell r="F11">
            <v>0</v>
          </cell>
          <cell r="G11">
            <v>12205.59</v>
          </cell>
        </row>
        <row r="12">
          <cell r="A12">
            <v>11</v>
          </cell>
          <cell r="B12" t="str">
            <v>Arroz-Secano-Variedad Según Región</v>
          </cell>
          <cell r="C12" t="str">
            <v>Calido</v>
          </cell>
          <cell r="D12" t="str">
            <v>Kilogramo</v>
          </cell>
          <cell r="E12">
            <v>6912.81</v>
          </cell>
          <cell r="F12">
            <v>0</v>
          </cell>
          <cell r="G12">
            <v>6912.81</v>
          </cell>
        </row>
        <row r="13">
          <cell r="A13">
            <v>12</v>
          </cell>
          <cell r="B13" t="str">
            <v>Arroz-Riego-Variedad Según Región</v>
          </cell>
          <cell r="C13" t="str">
            <v>Calido</v>
          </cell>
          <cell r="D13" t="str">
            <v>Kilogramo</v>
          </cell>
          <cell r="E13">
            <v>6912.81</v>
          </cell>
          <cell r="F13">
            <v>0</v>
          </cell>
          <cell r="G13">
            <v>6912.81</v>
          </cell>
        </row>
        <row r="14">
          <cell r="A14">
            <v>13</v>
          </cell>
          <cell r="B14" t="str">
            <v>Berenjena-Long Purple 5</v>
          </cell>
          <cell r="C14" t="str">
            <v>Calido</v>
          </cell>
          <cell r="D14" t="str">
            <v>100 Gramos</v>
          </cell>
          <cell r="E14">
            <v>21373.52</v>
          </cell>
          <cell r="F14">
            <v>0</v>
          </cell>
          <cell r="G14">
            <v>21373.52</v>
          </cell>
        </row>
        <row r="15">
          <cell r="A15">
            <v>14</v>
          </cell>
          <cell r="B15" t="str">
            <v>Berenjena-Black Eeauty</v>
          </cell>
          <cell r="C15" t="str">
            <v>Calido</v>
          </cell>
          <cell r="D15" t="str">
            <v>100 Gramos</v>
          </cell>
          <cell r="E15">
            <v>27730.3</v>
          </cell>
          <cell r="F15">
            <v>0</v>
          </cell>
          <cell r="G15">
            <v>27730.3</v>
          </cell>
        </row>
        <row r="16">
          <cell r="A16">
            <v>15</v>
          </cell>
          <cell r="B16" t="str">
            <v>Brocoli-Calabrés</v>
          </cell>
          <cell r="C16" t="str">
            <v>Medio - Frio</v>
          </cell>
          <cell r="D16" t="str">
            <v>100 Gramos</v>
          </cell>
          <cell r="E16">
            <v>17016.32</v>
          </cell>
          <cell r="F16">
            <v>0</v>
          </cell>
          <cell r="G16">
            <v>17016.32</v>
          </cell>
        </row>
        <row r="17">
          <cell r="A17">
            <v>16</v>
          </cell>
          <cell r="B17" t="str">
            <v>Calabacin-Cocozele</v>
          </cell>
          <cell r="C17" t="str">
            <v>Medio - Frio</v>
          </cell>
          <cell r="D17" t="str">
            <v>100 Gramos</v>
          </cell>
          <cell r="E17">
            <v>12534.91</v>
          </cell>
          <cell r="F17">
            <v>0</v>
          </cell>
          <cell r="G17">
            <v>12534.91</v>
          </cell>
        </row>
        <row r="18">
          <cell r="A18">
            <v>17</v>
          </cell>
          <cell r="B18" t="str">
            <v>Cebolla Cabezona-Variedad Pura Roja Creole</v>
          </cell>
          <cell r="C18" t="str">
            <v>Medio - Frio</v>
          </cell>
          <cell r="D18" t="str">
            <v>20 Gramos</v>
          </cell>
          <cell r="E18">
            <v>5454.93</v>
          </cell>
          <cell r="F18">
            <v>0</v>
          </cell>
          <cell r="G18">
            <v>5454.93</v>
          </cell>
        </row>
        <row r="19">
          <cell r="A19">
            <v>18</v>
          </cell>
          <cell r="B19" t="str">
            <v>Cebolla Cabezona-Variedad Pura Roja Bermuda</v>
          </cell>
          <cell r="C19" t="str">
            <v>Medio - Frio</v>
          </cell>
          <cell r="D19" t="str">
            <v>20 Gramos</v>
          </cell>
          <cell r="E19">
            <v>8501.9500000000007</v>
          </cell>
          <cell r="F19">
            <v>0</v>
          </cell>
          <cell r="G19">
            <v>8501.9500000000007</v>
          </cell>
        </row>
        <row r="20">
          <cell r="A20">
            <v>19</v>
          </cell>
          <cell r="B20" t="str">
            <v>Cebolla Cabezona-Variedad Pura Blanca Texas Grano Ca - Prr</v>
          </cell>
          <cell r="C20" t="str">
            <v>Medio - Frio</v>
          </cell>
          <cell r="D20" t="str">
            <v>20 Gramos</v>
          </cell>
          <cell r="E20">
            <v>6943.58</v>
          </cell>
          <cell r="F20">
            <v>0</v>
          </cell>
          <cell r="G20">
            <v>6943.58</v>
          </cell>
        </row>
        <row r="21">
          <cell r="A21">
            <v>20</v>
          </cell>
          <cell r="B21" t="str">
            <v>Cebolla Cabezona-Variedad Pura Blanca 502</v>
          </cell>
          <cell r="C21" t="str">
            <v>Medio - Frio</v>
          </cell>
          <cell r="D21" t="str">
            <v>20 Gramos</v>
          </cell>
          <cell r="E21">
            <v>7898.34</v>
          </cell>
          <cell r="F21">
            <v>0</v>
          </cell>
          <cell r="G21">
            <v>7898.34</v>
          </cell>
        </row>
        <row r="22">
          <cell r="A22">
            <v>21</v>
          </cell>
          <cell r="B22" t="str">
            <v>Cebolla Cabezona-Variedad Pura Blanca Texas Yellow Grandex</v>
          </cell>
          <cell r="C22" t="str">
            <v>Medio - Frio</v>
          </cell>
          <cell r="D22" t="str">
            <v>20 Gramos</v>
          </cell>
          <cell r="E22">
            <v>8608.35</v>
          </cell>
          <cell r="F22">
            <v>0</v>
          </cell>
          <cell r="G22">
            <v>8608.35</v>
          </cell>
        </row>
        <row r="23">
          <cell r="A23">
            <v>22</v>
          </cell>
          <cell r="B23" t="str">
            <v>Cebolla Larga-Tokio Long Withe</v>
          </cell>
          <cell r="C23" t="str">
            <v>Calido-Medio-Frio</v>
          </cell>
          <cell r="D23" t="str">
            <v>10 Gramos</v>
          </cell>
          <cell r="E23">
            <v>5253.49</v>
          </cell>
          <cell r="F23">
            <v>0</v>
          </cell>
          <cell r="G23">
            <v>5253.49</v>
          </cell>
        </row>
        <row r="24">
          <cell r="A24">
            <v>23</v>
          </cell>
          <cell r="B24" t="str">
            <v>Cebolla Puerro-Puerro</v>
          </cell>
          <cell r="C24" t="str">
            <v>Medio - Frio</v>
          </cell>
          <cell r="D24" t="str">
            <v>20 Gramos</v>
          </cell>
          <cell r="E24">
            <v>7203.01</v>
          </cell>
          <cell r="F24">
            <v>0</v>
          </cell>
          <cell r="G24">
            <v>7203.01</v>
          </cell>
        </row>
        <row r="25">
          <cell r="A25">
            <v>24</v>
          </cell>
          <cell r="B25" t="str">
            <v>Cilantro-Variedad Pura Pastuso</v>
          </cell>
          <cell r="C25" t="str">
            <v>Calido -Medio-Frio</v>
          </cell>
          <cell r="D25" t="str">
            <v>20 Gramos</v>
          </cell>
          <cell r="E25">
            <v>1908.46</v>
          </cell>
          <cell r="F25">
            <v>0</v>
          </cell>
          <cell r="G25">
            <v>1908.46</v>
          </cell>
        </row>
        <row r="26">
          <cell r="A26">
            <v>25</v>
          </cell>
          <cell r="B26" t="str">
            <v>Cilantro-Variedad Pura Fino De Castilla</v>
          </cell>
          <cell r="C26" t="str">
            <v>Calido -Medio-Frio</v>
          </cell>
          <cell r="D26" t="str">
            <v>20 Gramos</v>
          </cell>
          <cell r="E26">
            <v>1899.58</v>
          </cell>
          <cell r="F26">
            <v>0</v>
          </cell>
          <cell r="G26">
            <v>1899.58</v>
          </cell>
        </row>
        <row r="27">
          <cell r="A27">
            <v>26</v>
          </cell>
          <cell r="B27" t="str">
            <v>Cilantro-Variedad Pura Patimorado</v>
          </cell>
          <cell r="C27" t="str">
            <v>Calido -Medio-Frio</v>
          </cell>
          <cell r="D27" t="str">
            <v>20 Gramos</v>
          </cell>
          <cell r="E27">
            <v>2039.63</v>
          </cell>
          <cell r="F27">
            <v>0</v>
          </cell>
          <cell r="G27">
            <v>2039.63</v>
          </cell>
        </row>
        <row r="28">
          <cell r="A28">
            <v>27</v>
          </cell>
          <cell r="B28" t="str">
            <v>Col China-China</v>
          </cell>
          <cell r="C28" t="str">
            <v>Medio - Frio</v>
          </cell>
          <cell r="D28" t="str">
            <v>20 Gramos</v>
          </cell>
          <cell r="E28">
            <v>6731.97</v>
          </cell>
          <cell r="F28">
            <v>0</v>
          </cell>
          <cell r="G28">
            <v>6731.97</v>
          </cell>
        </row>
        <row r="29">
          <cell r="A29">
            <v>28</v>
          </cell>
          <cell r="B29" t="str">
            <v>Coliflor-Snowrall</v>
          </cell>
          <cell r="C29" t="str">
            <v>Medio - Frio</v>
          </cell>
          <cell r="D29" t="str">
            <v>20 Gramos</v>
          </cell>
          <cell r="E29">
            <v>4563.7299999999996</v>
          </cell>
          <cell r="F29">
            <v>0</v>
          </cell>
          <cell r="G29">
            <v>4563.7299999999996</v>
          </cell>
        </row>
        <row r="30">
          <cell r="A30">
            <v>29</v>
          </cell>
          <cell r="B30" t="str">
            <v>Coltallos-Georgia Southern</v>
          </cell>
          <cell r="C30" t="str">
            <v>Medio - Frio</v>
          </cell>
          <cell r="D30" t="str">
            <v>20 Gramos</v>
          </cell>
          <cell r="E30">
            <v>3642.34</v>
          </cell>
          <cell r="F30">
            <v>0</v>
          </cell>
          <cell r="G30">
            <v>3642.34</v>
          </cell>
        </row>
        <row r="31">
          <cell r="A31">
            <v>30</v>
          </cell>
          <cell r="B31" t="str">
            <v>Espinaca-Viroflay</v>
          </cell>
          <cell r="C31" t="str">
            <v>Frio</v>
          </cell>
          <cell r="D31" t="str">
            <v>20 Gramos</v>
          </cell>
          <cell r="E31">
            <v>3331.07</v>
          </cell>
          <cell r="F31">
            <v>0</v>
          </cell>
          <cell r="G31">
            <v>3331.07</v>
          </cell>
        </row>
        <row r="32">
          <cell r="A32">
            <v>31</v>
          </cell>
          <cell r="B32" t="str">
            <v>Fríjol Arbustivo-Calima</v>
          </cell>
          <cell r="C32" t="str">
            <v>Calido-Medio</v>
          </cell>
          <cell r="D32" t="str">
            <v>Kilogramo</v>
          </cell>
          <cell r="E32">
            <v>10759.78</v>
          </cell>
          <cell r="F32">
            <v>0</v>
          </cell>
          <cell r="G32">
            <v>10759.78</v>
          </cell>
        </row>
        <row r="33">
          <cell r="A33">
            <v>32</v>
          </cell>
          <cell r="B33" t="str">
            <v>Fríjol Arbustivo-Cerinza</v>
          </cell>
          <cell r="C33" t="str">
            <v>Frio</v>
          </cell>
          <cell r="D33" t="str">
            <v>Kilogramo</v>
          </cell>
          <cell r="E33">
            <v>10798.13</v>
          </cell>
          <cell r="F33">
            <v>0</v>
          </cell>
          <cell r="G33">
            <v>10798.13</v>
          </cell>
        </row>
        <row r="34">
          <cell r="A34">
            <v>33</v>
          </cell>
          <cell r="B34" t="str">
            <v>Fríjol Arbustivo-Radical</v>
          </cell>
          <cell r="C34" t="str">
            <v>Cálido-Medio</v>
          </cell>
          <cell r="D34" t="str">
            <v>Kilogramo</v>
          </cell>
          <cell r="E34">
            <v>11035.31</v>
          </cell>
          <cell r="F34">
            <v>0</v>
          </cell>
          <cell r="G34">
            <v>11035.31</v>
          </cell>
        </row>
        <row r="35">
          <cell r="A35">
            <v>34</v>
          </cell>
          <cell r="B35" t="str">
            <v>Fríjol Arbustivo-Quimbaya</v>
          </cell>
          <cell r="C35" t="str">
            <v>Medio</v>
          </cell>
          <cell r="D35" t="str">
            <v>Kilogramo</v>
          </cell>
          <cell r="E35">
            <v>11805.79</v>
          </cell>
          <cell r="F35">
            <v>0</v>
          </cell>
          <cell r="G35">
            <v>11805.79</v>
          </cell>
        </row>
        <row r="36">
          <cell r="A36">
            <v>35</v>
          </cell>
          <cell r="B36" t="str">
            <v>Fríjol Arbustivo-Bachue</v>
          </cell>
          <cell r="C36" t="str">
            <v>Frio</v>
          </cell>
          <cell r="D36" t="str">
            <v>Kilogramo</v>
          </cell>
          <cell r="E36">
            <v>10188.84</v>
          </cell>
          <cell r="F36">
            <v>0</v>
          </cell>
          <cell r="G36">
            <v>10188.84</v>
          </cell>
        </row>
        <row r="37">
          <cell r="A37">
            <v>36</v>
          </cell>
          <cell r="B37" t="str">
            <v>Fríjol Arbustivo-Caupí</v>
          </cell>
          <cell r="C37" t="str">
            <v>Cálido</v>
          </cell>
          <cell r="D37" t="str">
            <v>Kilogramo</v>
          </cell>
          <cell r="E37">
            <v>12153.05</v>
          </cell>
          <cell r="F37">
            <v>0</v>
          </cell>
          <cell r="G37">
            <v>12153.05</v>
          </cell>
        </row>
        <row r="38">
          <cell r="A38">
            <v>37</v>
          </cell>
          <cell r="B38" t="str">
            <v>Fríjol Enredadera-Caraota</v>
          </cell>
          <cell r="C38" t="str">
            <v>Cálido-Medio</v>
          </cell>
          <cell r="D38" t="str">
            <v>Kilogramo</v>
          </cell>
          <cell r="E38">
            <v>10528.76</v>
          </cell>
          <cell r="F38">
            <v>0</v>
          </cell>
          <cell r="G38">
            <v>10528.76</v>
          </cell>
        </row>
        <row r="39">
          <cell r="A39">
            <v>38</v>
          </cell>
          <cell r="B39" t="str">
            <v>Fríjol Enredadera-Mungo</v>
          </cell>
          <cell r="C39" t="str">
            <v>Cálido-Medio</v>
          </cell>
          <cell r="D39" t="str">
            <v>Kilogramo</v>
          </cell>
          <cell r="E39">
            <v>10334.65</v>
          </cell>
          <cell r="F39">
            <v>0</v>
          </cell>
          <cell r="G39">
            <v>10334.65</v>
          </cell>
        </row>
        <row r="40">
          <cell r="A40">
            <v>39</v>
          </cell>
          <cell r="B40" t="str">
            <v>Fríjol Enredadera-Bola Roja</v>
          </cell>
          <cell r="C40" t="str">
            <v>Frio</v>
          </cell>
          <cell r="D40" t="str">
            <v>Kilogramo</v>
          </cell>
          <cell r="E40">
            <v>13719.58</v>
          </cell>
          <cell r="F40">
            <v>0</v>
          </cell>
          <cell r="G40">
            <v>13719.58</v>
          </cell>
        </row>
        <row r="41">
          <cell r="A41">
            <v>40</v>
          </cell>
          <cell r="B41" t="str">
            <v>Fríjol Enredadera-Cargamanto Blanco</v>
          </cell>
          <cell r="C41" t="str">
            <v>Medio -Frio</v>
          </cell>
          <cell r="D41" t="str">
            <v>Kilogramo</v>
          </cell>
          <cell r="E41">
            <v>13680.52</v>
          </cell>
          <cell r="F41">
            <v>0</v>
          </cell>
          <cell r="G41">
            <v>13680.52</v>
          </cell>
        </row>
        <row r="42">
          <cell r="A42">
            <v>41</v>
          </cell>
          <cell r="B42" t="str">
            <v>Fríjol Enredadera-Cargamanto Rojo</v>
          </cell>
          <cell r="C42" t="str">
            <v>Medio -Frio</v>
          </cell>
          <cell r="D42" t="str">
            <v>Kilogramo</v>
          </cell>
          <cell r="E42">
            <v>13336.11</v>
          </cell>
          <cell r="F42">
            <v>0</v>
          </cell>
          <cell r="G42">
            <v>13336.11</v>
          </cell>
        </row>
        <row r="43">
          <cell r="A43">
            <v>42</v>
          </cell>
          <cell r="B43" t="str">
            <v>Haba-Gigante</v>
          </cell>
          <cell r="C43" t="str">
            <v>Medio -Frio</v>
          </cell>
          <cell r="D43" t="str">
            <v>Kilogramo</v>
          </cell>
          <cell r="E43">
            <v>11586.37</v>
          </cell>
          <cell r="F43">
            <v>0</v>
          </cell>
          <cell r="G43">
            <v>11586.37</v>
          </cell>
        </row>
        <row r="44">
          <cell r="A44">
            <v>43</v>
          </cell>
          <cell r="B44" t="str">
            <v>Habichuela-Agua Azul</v>
          </cell>
          <cell r="C44" t="str">
            <v>Medio</v>
          </cell>
          <cell r="D44" t="str">
            <v>Kilogramo</v>
          </cell>
          <cell r="E44">
            <v>22883.14</v>
          </cell>
          <cell r="F44">
            <v>0</v>
          </cell>
          <cell r="G44">
            <v>22883.14</v>
          </cell>
        </row>
        <row r="45">
          <cell r="A45">
            <v>44</v>
          </cell>
          <cell r="B45" t="str">
            <v>Lechuga-Variedad Pura Lisa White Boston</v>
          </cell>
          <cell r="C45" t="str">
            <v>Medio - Frio</v>
          </cell>
          <cell r="D45" t="str">
            <v>10 Gramos</v>
          </cell>
          <cell r="E45">
            <v>2435.9899999999998</v>
          </cell>
          <cell r="F45">
            <v>0</v>
          </cell>
          <cell r="G45">
            <v>2435.9899999999998</v>
          </cell>
        </row>
        <row r="46">
          <cell r="A46">
            <v>45</v>
          </cell>
          <cell r="B46" t="str">
            <v>Lechuga-Variedad Pura Lisa White Boston</v>
          </cell>
          <cell r="C46" t="str">
            <v>Medio - Frio</v>
          </cell>
          <cell r="D46" t="str">
            <v>20  Gramos</v>
          </cell>
          <cell r="E46">
            <v>3828.66</v>
          </cell>
          <cell r="F46">
            <v>0</v>
          </cell>
          <cell r="G46">
            <v>3828.66</v>
          </cell>
        </row>
        <row r="47">
          <cell r="A47">
            <v>46</v>
          </cell>
          <cell r="B47" t="str">
            <v>Lechuga-Variedad Pura Batavia Big Hoss</v>
          </cell>
          <cell r="C47" t="str">
            <v>Medio</v>
          </cell>
          <cell r="D47" t="str">
            <v>10 Gramos</v>
          </cell>
          <cell r="E47">
            <v>3213.31</v>
          </cell>
          <cell r="F47">
            <v>0</v>
          </cell>
          <cell r="G47">
            <v>3213.31</v>
          </cell>
        </row>
        <row r="48">
          <cell r="A48">
            <v>47</v>
          </cell>
          <cell r="B48" t="str">
            <v>Lechuga-Variedad Pura Batavia Big Hoss</v>
          </cell>
          <cell r="C48" t="str">
            <v>Medio</v>
          </cell>
          <cell r="D48" t="str">
            <v>20  Gramos</v>
          </cell>
          <cell r="E48">
            <v>5615.3</v>
          </cell>
          <cell r="F48">
            <v>0</v>
          </cell>
          <cell r="G48">
            <v>5615.3</v>
          </cell>
        </row>
        <row r="49">
          <cell r="A49">
            <v>48</v>
          </cell>
          <cell r="B49" t="str">
            <v>Lechuga-Variedad Pura Batavia Grandes Lagos</v>
          </cell>
          <cell r="C49" t="str">
            <v>Medio - Frio</v>
          </cell>
          <cell r="D49" t="str">
            <v>10 Gramos</v>
          </cell>
          <cell r="E49">
            <v>2628.64</v>
          </cell>
          <cell r="F49">
            <v>0</v>
          </cell>
          <cell r="G49">
            <v>2628.64</v>
          </cell>
        </row>
        <row r="50">
          <cell r="A50">
            <v>49</v>
          </cell>
          <cell r="B50" t="str">
            <v>Lechuga-Variedad Pura Batavia Grandes Lagos</v>
          </cell>
          <cell r="C50" t="str">
            <v>Medio - Frio</v>
          </cell>
          <cell r="D50" t="str">
            <v>20  Gramos</v>
          </cell>
          <cell r="E50">
            <v>4635.92</v>
          </cell>
          <cell r="F50">
            <v>0</v>
          </cell>
          <cell r="G50">
            <v>4635.92</v>
          </cell>
        </row>
        <row r="51">
          <cell r="A51">
            <v>50</v>
          </cell>
          <cell r="B51" t="str">
            <v>Lechuga-Variedad Pura Batavia Colguard</v>
          </cell>
          <cell r="C51" t="str">
            <v>Frio</v>
          </cell>
          <cell r="D51" t="str">
            <v>10 Gramos</v>
          </cell>
          <cell r="E51">
            <v>5666.78</v>
          </cell>
          <cell r="F51">
            <v>0</v>
          </cell>
          <cell r="G51">
            <v>5666.78</v>
          </cell>
        </row>
        <row r="52">
          <cell r="A52">
            <v>51</v>
          </cell>
          <cell r="B52" t="str">
            <v>Lechuga-Variedad Pura Batavia Colguard</v>
          </cell>
          <cell r="C52" t="str">
            <v>Frio</v>
          </cell>
          <cell r="D52" t="str">
            <v>20  Gramos</v>
          </cell>
          <cell r="E52">
            <v>5598.13</v>
          </cell>
          <cell r="F52">
            <v>0</v>
          </cell>
          <cell r="G52">
            <v>5598.13</v>
          </cell>
        </row>
        <row r="53">
          <cell r="A53">
            <v>52</v>
          </cell>
          <cell r="B53" t="str">
            <v>Lechuga-Variedad Pura Batavia Withe Boston</v>
          </cell>
          <cell r="C53" t="str">
            <v>Medio - Frio</v>
          </cell>
          <cell r="D53" t="str">
            <v>10 Gramos</v>
          </cell>
          <cell r="E53">
            <v>2802.2</v>
          </cell>
          <cell r="F53">
            <v>0</v>
          </cell>
          <cell r="G53">
            <v>2802.2</v>
          </cell>
        </row>
        <row r="54">
          <cell r="A54">
            <v>53</v>
          </cell>
          <cell r="B54" t="str">
            <v>Lechuga-Variedad Pura Batavia Withe Boston</v>
          </cell>
          <cell r="C54" t="str">
            <v>Medio - Frio</v>
          </cell>
          <cell r="D54" t="str">
            <v>20  Gramos</v>
          </cell>
          <cell r="E54">
            <v>3848.87</v>
          </cell>
          <cell r="F54">
            <v>0</v>
          </cell>
          <cell r="G54">
            <v>3848.87</v>
          </cell>
        </row>
        <row r="55">
          <cell r="A55">
            <v>54</v>
          </cell>
          <cell r="B55" t="str">
            <v>Maíz-Icav— 156 Blanco</v>
          </cell>
          <cell r="C55" t="str">
            <v>Calido</v>
          </cell>
          <cell r="D55" t="str">
            <v>Kilogramo</v>
          </cell>
          <cell r="E55">
            <v>6976.96</v>
          </cell>
          <cell r="F55">
            <v>0</v>
          </cell>
          <cell r="G55">
            <v>6976.96</v>
          </cell>
        </row>
        <row r="56">
          <cell r="A56">
            <v>55</v>
          </cell>
          <cell r="B56" t="str">
            <v>Maíz-Icav— 109 Amarillo</v>
          </cell>
          <cell r="C56" t="str">
            <v>Calido</v>
          </cell>
          <cell r="D56" t="str">
            <v>Kilogramo</v>
          </cell>
          <cell r="E56">
            <v>6059.71</v>
          </cell>
          <cell r="F56">
            <v>0</v>
          </cell>
          <cell r="G56">
            <v>6059.71</v>
          </cell>
        </row>
        <row r="57">
          <cell r="A57">
            <v>56</v>
          </cell>
          <cell r="B57" t="str">
            <v>Maíz-Icav—305 Amarillo</v>
          </cell>
          <cell r="C57" t="str">
            <v>Calido-Medio</v>
          </cell>
          <cell r="D57" t="str">
            <v>Kilogramo</v>
          </cell>
          <cell r="E57">
            <v>6000.54</v>
          </cell>
          <cell r="F57">
            <v>0</v>
          </cell>
          <cell r="G57">
            <v>6000.54</v>
          </cell>
        </row>
        <row r="58">
          <cell r="A58">
            <v>57</v>
          </cell>
          <cell r="B58" t="str">
            <v>Maíz-Icav—304 Amarillo</v>
          </cell>
          <cell r="C58" t="str">
            <v>Cálido-Medio</v>
          </cell>
          <cell r="D58" t="str">
            <v>Kilogramo</v>
          </cell>
          <cell r="E58">
            <v>7568.14</v>
          </cell>
          <cell r="F58">
            <v>0</v>
          </cell>
          <cell r="G58">
            <v>7568.14</v>
          </cell>
        </row>
        <row r="59">
          <cell r="A59">
            <v>58</v>
          </cell>
          <cell r="B59" t="str">
            <v>Maíz-Icah —558</v>
          </cell>
          <cell r="C59" t="str">
            <v>Frio</v>
          </cell>
          <cell r="D59" t="str">
            <v>Kilogramo</v>
          </cell>
          <cell r="E59">
            <v>10864.88</v>
          </cell>
          <cell r="F59">
            <v>0</v>
          </cell>
          <cell r="G59">
            <v>10864.88</v>
          </cell>
        </row>
        <row r="60">
          <cell r="A60">
            <v>59</v>
          </cell>
          <cell r="B60" t="str">
            <v>Maíz-Icav—508</v>
          </cell>
          <cell r="C60" t="str">
            <v>Frio</v>
          </cell>
          <cell r="D60" t="str">
            <v>Kilogramo</v>
          </cell>
          <cell r="E60">
            <v>10538.23</v>
          </cell>
          <cell r="F60">
            <v>0</v>
          </cell>
          <cell r="G60">
            <v>10538.23</v>
          </cell>
        </row>
        <row r="61">
          <cell r="A61">
            <v>60</v>
          </cell>
          <cell r="B61" t="str">
            <v>Maíz-Icav-354</v>
          </cell>
          <cell r="C61" t="str">
            <v>Medio</v>
          </cell>
          <cell r="D61" t="str">
            <v>Kilogramo</v>
          </cell>
          <cell r="E61">
            <v>7943.91</v>
          </cell>
          <cell r="F61">
            <v>0</v>
          </cell>
          <cell r="G61">
            <v>7943.91</v>
          </cell>
        </row>
        <row r="62">
          <cell r="A62">
            <v>61</v>
          </cell>
          <cell r="B62" t="str">
            <v>Maíz-Porva Simijaca</v>
          </cell>
          <cell r="C62" t="str">
            <v>Frio</v>
          </cell>
          <cell r="D62" t="str">
            <v>Kilogramo</v>
          </cell>
          <cell r="E62">
            <v>10199.14</v>
          </cell>
          <cell r="F62">
            <v>0</v>
          </cell>
          <cell r="G62">
            <v>10199.14</v>
          </cell>
        </row>
        <row r="63">
          <cell r="A63">
            <v>62</v>
          </cell>
          <cell r="B63" t="str">
            <v>Maíz-Pura Simijaca</v>
          </cell>
          <cell r="C63" t="str">
            <v>Frio</v>
          </cell>
          <cell r="D63" t="str">
            <v>Kilogramo</v>
          </cell>
          <cell r="E63">
            <v>11049.51</v>
          </cell>
          <cell r="F63">
            <v>0</v>
          </cell>
          <cell r="G63">
            <v>11049.51</v>
          </cell>
        </row>
        <row r="64">
          <cell r="A64">
            <v>63</v>
          </cell>
          <cell r="B64" t="str">
            <v>Maíz-Pura Sabanero</v>
          </cell>
          <cell r="C64" t="str">
            <v>Frio</v>
          </cell>
          <cell r="D64" t="str">
            <v>Kilogramo</v>
          </cell>
          <cell r="E64">
            <v>12409.4</v>
          </cell>
          <cell r="F64">
            <v>0</v>
          </cell>
          <cell r="G64">
            <v>12409.4</v>
          </cell>
        </row>
        <row r="65">
          <cell r="A65">
            <v>64</v>
          </cell>
          <cell r="B65" t="str">
            <v>Maíz-Variedad Pura Sogamoso</v>
          </cell>
          <cell r="C65" t="str">
            <v>Frio</v>
          </cell>
          <cell r="D65" t="str">
            <v>Kilogramo</v>
          </cell>
          <cell r="E65">
            <v>11300.42</v>
          </cell>
          <cell r="F65">
            <v>0</v>
          </cell>
          <cell r="G65">
            <v>11300.42</v>
          </cell>
        </row>
        <row r="66">
          <cell r="A66">
            <v>65</v>
          </cell>
          <cell r="B66" t="str">
            <v>Maíz-Harinoso Blanco</v>
          </cell>
          <cell r="C66" t="str">
            <v>Medio</v>
          </cell>
          <cell r="D66" t="str">
            <v>Kilogramo</v>
          </cell>
          <cell r="E66">
            <v>10997.44</v>
          </cell>
          <cell r="F66">
            <v>0</v>
          </cell>
          <cell r="G66">
            <v>10997.44</v>
          </cell>
        </row>
        <row r="67">
          <cell r="A67">
            <v>66</v>
          </cell>
          <cell r="B67" t="str">
            <v>Platano-Harton</v>
          </cell>
          <cell r="C67" t="str">
            <v>Calido-Medio</v>
          </cell>
          <cell r="D67" t="str">
            <v>Unidad</v>
          </cell>
          <cell r="E67">
            <v>2284.23</v>
          </cell>
          <cell r="F67">
            <v>0</v>
          </cell>
          <cell r="G67">
            <v>2284.23</v>
          </cell>
        </row>
        <row r="68">
          <cell r="A68">
            <v>67</v>
          </cell>
          <cell r="B68" t="str">
            <v>Plátano-Dominico</v>
          </cell>
          <cell r="C68" t="str">
            <v>Calido-Medio</v>
          </cell>
          <cell r="D68" t="str">
            <v>Unidad</v>
          </cell>
          <cell r="E68">
            <v>2291.33</v>
          </cell>
          <cell r="F68">
            <v>0</v>
          </cell>
          <cell r="G68">
            <v>2291.33</v>
          </cell>
        </row>
        <row r="69">
          <cell r="A69">
            <v>68</v>
          </cell>
          <cell r="B69" t="str">
            <v>Platano-Harton Dominico</v>
          </cell>
          <cell r="C69" t="str">
            <v>Medio</v>
          </cell>
          <cell r="D69" t="str">
            <v>Unidad</v>
          </cell>
          <cell r="E69">
            <v>2291.33</v>
          </cell>
          <cell r="F69">
            <v>0</v>
          </cell>
          <cell r="G69">
            <v>2291.33</v>
          </cell>
        </row>
        <row r="70">
          <cell r="A70">
            <v>69</v>
          </cell>
          <cell r="B70" t="str">
            <v>Pimentón-Variedad Pura Cacique Cubanell</v>
          </cell>
          <cell r="C70" t="str">
            <v>Medio</v>
          </cell>
          <cell r="D70" t="str">
            <v>10 Gramos</v>
          </cell>
          <cell r="E70">
            <v>4180.26</v>
          </cell>
          <cell r="F70">
            <v>0</v>
          </cell>
          <cell r="G70">
            <v>4180.26</v>
          </cell>
        </row>
        <row r="71">
          <cell r="A71">
            <v>70</v>
          </cell>
          <cell r="B71" t="str">
            <v>Pimentón-Variedad Pura Cacique Cubanell</v>
          </cell>
          <cell r="C71" t="str">
            <v>Medio</v>
          </cell>
          <cell r="D71" t="str">
            <v>20  Gramos</v>
          </cell>
          <cell r="E71">
            <v>7482.33</v>
          </cell>
          <cell r="F71">
            <v>0</v>
          </cell>
          <cell r="G71">
            <v>7482.33</v>
          </cell>
        </row>
        <row r="72">
          <cell r="A72">
            <v>71</v>
          </cell>
          <cell r="B72" t="str">
            <v>Pepino Cohombro-Variedad Pura Poinset</v>
          </cell>
          <cell r="C72" t="str">
            <v>Calido -Medio</v>
          </cell>
          <cell r="D72" t="str">
            <v>50 Gramos</v>
          </cell>
          <cell r="E72">
            <v>9763.48</v>
          </cell>
          <cell r="F72">
            <v>0</v>
          </cell>
          <cell r="G72">
            <v>9763.48</v>
          </cell>
        </row>
        <row r="73">
          <cell r="A73">
            <v>72</v>
          </cell>
          <cell r="B73" t="str">
            <v>Pepino Cohombro-Variedad Pura Poinset</v>
          </cell>
          <cell r="C73" t="str">
            <v>Calido -Medio</v>
          </cell>
          <cell r="D73" t="str">
            <v>100 Gramos</v>
          </cell>
          <cell r="E73">
            <v>19952.09</v>
          </cell>
          <cell r="F73">
            <v>0</v>
          </cell>
          <cell r="G73">
            <v>19952.09</v>
          </cell>
        </row>
        <row r="74">
          <cell r="A74">
            <v>73</v>
          </cell>
          <cell r="B74" t="str">
            <v>Pepino Cohombro-Varieda Pura 76</v>
          </cell>
          <cell r="C74" t="str">
            <v>Calido - Medio</v>
          </cell>
          <cell r="D74" t="str">
            <v>50 Gramos</v>
          </cell>
          <cell r="E74">
            <v>8005.61</v>
          </cell>
          <cell r="F74">
            <v>0</v>
          </cell>
          <cell r="G74">
            <v>8005.61</v>
          </cell>
        </row>
        <row r="75">
          <cell r="A75">
            <v>74</v>
          </cell>
          <cell r="B75" t="str">
            <v>Pepino Cohombro-Varieda Pura 76</v>
          </cell>
          <cell r="C75" t="str">
            <v>Calido - Medio</v>
          </cell>
          <cell r="D75" t="str">
            <v>100 Gramos</v>
          </cell>
          <cell r="E75">
            <v>18101.04</v>
          </cell>
          <cell r="F75">
            <v>0</v>
          </cell>
          <cell r="G75">
            <v>18101.04</v>
          </cell>
        </row>
        <row r="76">
          <cell r="A76">
            <v>75</v>
          </cell>
          <cell r="B76" t="str">
            <v>Quinua-Variedad Regional</v>
          </cell>
          <cell r="C76" t="str">
            <v>Frio</v>
          </cell>
          <cell r="D76" t="str">
            <v>100 Gramos</v>
          </cell>
          <cell r="E76">
            <v>9948.82</v>
          </cell>
          <cell r="F76">
            <v>0</v>
          </cell>
          <cell r="G76">
            <v>9948.82</v>
          </cell>
        </row>
        <row r="77">
          <cell r="A77">
            <v>76</v>
          </cell>
          <cell r="B77" t="str">
            <v>Tomate-Variedad Pura Milano Tropic</v>
          </cell>
          <cell r="C77" t="str">
            <v>Calido-Medio</v>
          </cell>
          <cell r="D77" t="str">
            <v>10 Gramos</v>
          </cell>
          <cell r="E77">
            <v>4916.8900000000003</v>
          </cell>
          <cell r="F77">
            <v>0</v>
          </cell>
          <cell r="G77">
            <v>4916.8900000000003</v>
          </cell>
        </row>
        <row r="78">
          <cell r="A78">
            <v>77</v>
          </cell>
          <cell r="B78" t="str">
            <v>Tomate-Variedad Pura Milano Tropic</v>
          </cell>
          <cell r="C78" t="str">
            <v>Calido-Medio</v>
          </cell>
          <cell r="D78" t="str">
            <v>20 Gramos</v>
          </cell>
          <cell r="E78">
            <v>9206.74</v>
          </cell>
          <cell r="F78">
            <v>0</v>
          </cell>
          <cell r="G78">
            <v>9206.74</v>
          </cell>
        </row>
        <row r="79">
          <cell r="A79">
            <v>78</v>
          </cell>
          <cell r="B79" t="str">
            <v>Tomate-Variedad Pura Milano Santa Cruz</v>
          </cell>
          <cell r="C79" t="str">
            <v>Calido-Medio</v>
          </cell>
          <cell r="D79" t="str">
            <v>10 Gramos</v>
          </cell>
          <cell r="E79">
            <v>4473.0600000000004</v>
          </cell>
          <cell r="F79">
            <v>0</v>
          </cell>
          <cell r="G79">
            <v>4473.0600000000004</v>
          </cell>
        </row>
        <row r="80">
          <cell r="A80">
            <v>79</v>
          </cell>
          <cell r="B80" t="str">
            <v>Tomate-Variedad Pura Milano Santa Cruz</v>
          </cell>
          <cell r="C80" t="str">
            <v>Calido-Medio</v>
          </cell>
          <cell r="D80" t="str">
            <v>20 Gramos</v>
          </cell>
          <cell r="E80">
            <v>8259.8700000000008</v>
          </cell>
          <cell r="F80">
            <v>0</v>
          </cell>
          <cell r="G80">
            <v>8259.8700000000008</v>
          </cell>
        </row>
        <row r="81">
          <cell r="A81">
            <v>80</v>
          </cell>
          <cell r="B81" t="str">
            <v>Tomate-Variedad Pura Chonto Rio Grande</v>
          </cell>
          <cell r="C81" t="str">
            <v>Calido-Medio</v>
          </cell>
          <cell r="D81" t="str">
            <v>10 Gramos</v>
          </cell>
          <cell r="E81">
            <v>3967.81</v>
          </cell>
          <cell r="F81">
            <v>0</v>
          </cell>
          <cell r="G81">
            <v>3967.81</v>
          </cell>
        </row>
        <row r="82">
          <cell r="A82">
            <v>81</v>
          </cell>
          <cell r="B82" t="str">
            <v>Tomate-Variedad Pura Chonto Rio Grande</v>
          </cell>
          <cell r="C82" t="str">
            <v>Calido-Medio</v>
          </cell>
          <cell r="D82" t="str">
            <v>20 Gramos</v>
          </cell>
          <cell r="E82">
            <v>7574.17</v>
          </cell>
          <cell r="F82">
            <v>0</v>
          </cell>
          <cell r="G82">
            <v>7574.17</v>
          </cell>
        </row>
        <row r="83">
          <cell r="A83">
            <v>82</v>
          </cell>
          <cell r="B83" t="str">
            <v>Tomate-Variedad Pura Chonto Santa Clara</v>
          </cell>
          <cell r="C83" t="str">
            <v>Calido-Medio</v>
          </cell>
          <cell r="D83" t="str">
            <v>10 Gramos</v>
          </cell>
          <cell r="E83">
            <v>4810.37</v>
          </cell>
          <cell r="F83">
            <v>0</v>
          </cell>
          <cell r="G83">
            <v>4810.37</v>
          </cell>
        </row>
        <row r="84">
          <cell r="A84">
            <v>83</v>
          </cell>
          <cell r="B84" t="str">
            <v>Tomate-Variedad Pura Chonto Santa Clara</v>
          </cell>
          <cell r="C84" t="str">
            <v>Calido-Medio</v>
          </cell>
          <cell r="D84" t="str">
            <v>20 Gramos</v>
          </cell>
          <cell r="E84">
            <v>8587.52</v>
          </cell>
          <cell r="F84">
            <v>0</v>
          </cell>
          <cell r="G84">
            <v>8587.52</v>
          </cell>
        </row>
        <row r="85">
          <cell r="A85">
            <v>84</v>
          </cell>
          <cell r="B85" t="str">
            <v>Yuca-Variedad Según Región</v>
          </cell>
          <cell r="C85" t="str">
            <v>Calido / Medio</v>
          </cell>
          <cell r="D85" t="str">
            <v>Unidad</v>
          </cell>
          <cell r="E85">
            <v>485.25</v>
          </cell>
          <cell r="F85">
            <v>0</v>
          </cell>
          <cell r="G85">
            <v>485.25</v>
          </cell>
        </row>
        <row r="86">
          <cell r="A86">
            <v>85</v>
          </cell>
          <cell r="B86" t="str">
            <v>Zanahoria-Variedad Pura Danvers</v>
          </cell>
          <cell r="C86" t="str">
            <v>Medio</v>
          </cell>
          <cell r="D86" t="str">
            <v>5 Gramos</v>
          </cell>
          <cell r="E86">
            <v>1631.51</v>
          </cell>
          <cell r="F86">
            <v>0</v>
          </cell>
          <cell r="G86">
            <v>1631.51</v>
          </cell>
        </row>
        <row r="87">
          <cell r="A87">
            <v>86</v>
          </cell>
          <cell r="B87" t="str">
            <v>Zanahoria-Variedad Pura 126</v>
          </cell>
          <cell r="C87" t="str">
            <v>Medio</v>
          </cell>
          <cell r="D87" t="str">
            <v>5 Gramos</v>
          </cell>
          <cell r="E87">
            <v>1936.27</v>
          </cell>
          <cell r="F87">
            <v>0</v>
          </cell>
          <cell r="G87">
            <v>1936.27</v>
          </cell>
        </row>
        <row r="88">
          <cell r="A88">
            <v>87</v>
          </cell>
          <cell r="B88" t="str">
            <v>Zanahoria-Variedad Pura Royal Long</v>
          </cell>
          <cell r="C88" t="str">
            <v>Medio</v>
          </cell>
          <cell r="D88" t="str">
            <v>5 Gramos</v>
          </cell>
          <cell r="E88">
            <v>2684.26</v>
          </cell>
          <cell r="F88">
            <v>0</v>
          </cell>
          <cell r="G88">
            <v>2684.26</v>
          </cell>
        </row>
        <row r="89">
          <cell r="A89">
            <v>88</v>
          </cell>
          <cell r="B89" t="str">
            <v>Zanahoria-Variedad Pura Royal Chantena</v>
          </cell>
          <cell r="C89" t="str">
            <v>Medio</v>
          </cell>
          <cell r="D89" t="str">
            <v>5 Gramos</v>
          </cell>
          <cell r="E89">
            <v>2272.39</v>
          </cell>
          <cell r="F89">
            <v>0</v>
          </cell>
          <cell r="G89">
            <v>2272.39</v>
          </cell>
        </row>
        <row r="90">
          <cell r="A90">
            <v>89</v>
          </cell>
          <cell r="B90" t="str">
            <v>Zanahoria-Variedad Pura Red Core</v>
          </cell>
          <cell r="C90" t="str">
            <v>Frio</v>
          </cell>
          <cell r="D90" t="str">
            <v>5 Gramos</v>
          </cell>
          <cell r="E90">
            <v>1761.11</v>
          </cell>
          <cell r="F90">
            <v>0</v>
          </cell>
          <cell r="G90">
            <v>1761.11</v>
          </cell>
        </row>
        <row r="91">
          <cell r="A91">
            <v>90</v>
          </cell>
          <cell r="B91" t="str">
            <v>Ajenjo</v>
          </cell>
          <cell r="C91" t="str">
            <v>Calido -Medio</v>
          </cell>
          <cell r="D91" t="str">
            <v>10 Gramos</v>
          </cell>
          <cell r="E91">
            <v>41269.980000000003</v>
          </cell>
          <cell r="F91">
            <v>0</v>
          </cell>
          <cell r="G91">
            <v>41269.980000000003</v>
          </cell>
        </row>
        <row r="92">
          <cell r="A92">
            <v>91</v>
          </cell>
          <cell r="B92" t="str">
            <v>Albahaca-Morada</v>
          </cell>
          <cell r="C92" t="str">
            <v>Calido -Medio</v>
          </cell>
          <cell r="D92" t="str">
            <v>10 Gramos</v>
          </cell>
          <cell r="E92">
            <v>22350.65</v>
          </cell>
          <cell r="F92">
            <v>0</v>
          </cell>
          <cell r="G92">
            <v>22350.65</v>
          </cell>
        </row>
        <row r="93">
          <cell r="A93">
            <v>92</v>
          </cell>
          <cell r="B93" t="str">
            <v>Albahaca-Nufar</v>
          </cell>
          <cell r="C93" t="str">
            <v>Calido -Medio</v>
          </cell>
          <cell r="D93" t="str">
            <v>10 Gramos</v>
          </cell>
          <cell r="E93">
            <v>23309.79</v>
          </cell>
          <cell r="F93">
            <v>0</v>
          </cell>
          <cell r="G93">
            <v>23309.79</v>
          </cell>
        </row>
        <row r="94">
          <cell r="A94">
            <v>93</v>
          </cell>
          <cell r="B94" t="str">
            <v>Albahaca-Genovesa</v>
          </cell>
          <cell r="C94" t="str">
            <v>Calido -Medio</v>
          </cell>
          <cell r="D94" t="str">
            <v>10 Gramos</v>
          </cell>
          <cell r="E94">
            <v>11780.8</v>
          </cell>
          <cell r="F94">
            <v>0</v>
          </cell>
          <cell r="G94">
            <v>11780.8</v>
          </cell>
        </row>
        <row r="95">
          <cell r="A95">
            <v>94</v>
          </cell>
          <cell r="B95" t="str">
            <v>Anis</v>
          </cell>
          <cell r="C95" t="str">
            <v>Medio</v>
          </cell>
          <cell r="D95" t="str">
            <v>0,5 Gramos</v>
          </cell>
          <cell r="E95">
            <v>6294.05</v>
          </cell>
          <cell r="F95">
            <v>0</v>
          </cell>
          <cell r="G95">
            <v>6294.05</v>
          </cell>
        </row>
        <row r="96">
          <cell r="A96">
            <v>95</v>
          </cell>
          <cell r="B96" t="str">
            <v>Caléndula</v>
          </cell>
          <cell r="C96" t="str">
            <v>Medio-Frio</v>
          </cell>
          <cell r="D96" t="str">
            <v>10 Gramos</v>
          </cell>
          <cell r="E96">
            <v>13595.3</v>
          </cell>
          <cell r="F96">
            <v>0</v>
          </cell>
          <cell r="G96">
            <v>13595.3</v>
          </cell>
        </row>
        <row r="97">
          <cell r="A97">
            <v>96</v>
          </cell>
          <cell r="B97" t="str">
            <v>Cebollín</v>
          </cell>
          <cell r="C97" t="str">
            <v>Medio-Frío</v>
          </cell>
          <cell r="D97" t="str">
            <v>Kilogramo-/ Unidad - Esqueje</v>
          </cell>
          <cell r="E97">
            <v>168042.09</v>
          </cell>
          <cell r="F97">
            <v>0</v>
          </cell>
          <cell r="G97">
            <v>168042.09</v>
          </cell>
        </row>
        <row r="98">
          <cell r="A98">
            <v>97</v>
          </cell>
          <cell r="B98" t="str">
            <v>Eneldo</v>
          </cell>
          <cell r="C98" t="str">
            <v>Medio</v>
          </cell>
          <cell r="D98" t="str">
            <v>0,5 Gramos</v>
          </cell>
          <cell r="E98">
            <v>1552.33</v>
          </cell>
          <cell r="F98">
            <v>0</v>
          </cell>
          <cell r="G98">
            <v>1552.33</v>
          </cell>
        </row>
        <row r="99">
          <cell r="A99">
            <v>98</v>
          </cell>
          <cell r="B99" t="str">
            <v>Estragón</v>
          </cell>
          <cell r="C99" t="str">
            <v>Medio-Frio</v>
          </cell>
          <cell r="D99" t="str">
            <v>0,5 Gramos</v>
          </cell>
          <cell r="E99">
            <v>9728.69</v>
          </cell>
          <cell r="F99">
            <v>0</v>
          </cell>
          <cell r="G99">
            <v>9728.69</v>
          </cell>
        </row>
        <row r="100">
          <cell r="A100">
            <v>99</v>
          </cell>
          <cell r="B100" t="str">
            <v>Estragón</v>
          </cell>
          <cell r="C100" t="str">
            <v>Medio-Frio</v>
          </cell>
          <cell r="D100" t="str">
            <v>10 Gramos</v>
          </cell>
          <cell r="E100">
            <v>24688.61</v>
          </cell>
          <cell r="F100">
            <v>0</v>
          </cell>
          <cell r="G100">
            <v>24688.61</v>
          </cell>
        </row>
        <row r="101">
          <cell r="A101">
            <v>100</v>
          </cell>
          <cell r="B101" t="str">
            <v>Hierbabuena</v>
          </cell>
          <cell r="C101" t="str">
            <v>Medio-Frio</v>
          </cell>
          <cell r="D101" t="str">
            <v>0,5 Gramos</v>
          </cell>
          <cell r="E101">
            <v>9400.2999999999993</v>
          </cell>
          <cell r="F101">
            <v>0</v>
          </cell>
          <cell r="G101">
            <v>9400.2999999999993</v>
          </cell>
        </row>
        <row r="102">
          <cell r="A102">
            <v>101</v>
          </cell>
          <cell r="B102" t="str">
            <v>Hinojo</v>
          </cell>
          <cell r="C102" t="str">
            <v>Calido-Medio</v>
          </cell>
          <cell r="D102" t="str">
            <v>10 Gramos</v>
          </cell>
          <cell r="E102">
            <v>11857.28</v>
          </cell>
          <cell r="F102">
            <v>0</v>
          </cell>
          <cell r="G102">
            <v>11857.28</v>
          </cell>
        </row>
        <row r="103">
          <cell r="A103">
            <v>102</v>
          </cell>
          <cell r="B103" t="str">
            <v>Jengibre- Rizoma</v>
          </cell>
          <cell r="C103" t="str">
            <v>Calido</v>
          </cell>
          <cell r="D103" t="str">
            <v>Kilogramo</v>
          </cell>
          <cell r="E103">
            <v>9941.7199999999993</v>
          </cell>
          <cell r="F103">
            <v>0</v>
          </cell>
          <cell r="G103">
            <v>9941.7199999999993</v>
          </cell>
        </row>
        <row r="104">
          <cell r="A104">
            <v>103</v>
          </cell>
          <cell r="B104" t="str">
            <v>Limonaria- Esqueje</v>
          </cell>
          <cell r="C104" t="str">
            <v>Cálido-Medio</v>
          </cell>
          <cell r="D104" t="str">
            <v>500 Gramos</v>
          </cell>
          <cell r="E104">
            <v>28819.16</v>
          </cell>
          <cell r="F104">
            <v>0</v>
          </cell>
          <cell r="G104">
            <v>28819.16</v>
          </cell>
        </row>
        <row r="105">
          <cell r="A105">
            <v>104</v>
          </cell>
          <cell r="B105" t="str">
            <v>Manzanilla</v>
          </cell>
          <cell r="C105" t="str">
            <v>Frio</v>
          </cell>
          <cell r="D105" t="str">
            <v>0,5 Gramos</v>
          </cell>
          <cell r="E105">
            <v>2011.54</v>
          </cell>
          <cell r="F105">
            <v>0</v>
          </cell>
          <cell r="G105">
            <v>2011.54</v>
          </cell>
        </row>
        <row r="106">
          <cell r="A106">
            <v>105</v>
          </cell>
          <cell r="B106" t="str">
            <v>Mejorana</v>
          </cell>
          <cell r="C106" t="str">
            <v>Medio</v>
          </cell>
          <cell r="D106" t="str">
            <v>0,5 Gramos</v>
          </cell>
          <cell r="E106">
            <v>4470.22</v>
          </cell>
          <cell r="F106">
            <v>0</v>
          </cell>
          <cell r="G106">
            <v>4470.22</v>
          </cell>
        </row>
        <row r="107">
          <cell r="A107">
            <v>106</v>
          </cell>
          <cell r="B107" t="str">
            <v>Orégano</v>
          </cell>
          <cell r="C107" t="str">
            <v>Medio</v>
          </cell>
          <cell r="D107" t="str">
            <v>0,5 Gramos</v>
          </cell>
          <cell r="E107">
            <v>6730.78</v>
          </cell>
          <cell r="F107">
            <v>0</v>
          </cell>
          <cell r="G107">
            <v>6730.78</v>
          </cell>
        </row>
        <row r="108">
          <cell r="A108">
            <v>107</v>
          </cell>
          <cell r="B108" t="str">
            <v>Romero</v>
          </cell>
          <cell r="C108" t="str">
            <v>Medio-Frio</v>
          </cell>
          <cell r="D108" t="str">
            <v>0,5 Gramos</v>
          </cell>
          <cell r="E108">
            <v>11196.28</v>
          </cell>
          <cell r="F108">
            <v>0</v>
          </cell>
          <cell r="G108">
            <v>11196.28</v>
          </cell>
        </row>
        <row r="109">
          <cell r="A109">
            <v>108</v>
          </cell>
          <cell r="B109" t="str">
            <v>Ruda</v>
          </cell>
          <cell r="C109" t="str">
            <v>Medio-Frio</v>
          </cell>
          <cell r="D109" t="str">
            <v>0,5 Gramos</v>
          </cell>
          <cell r="E109">
            <v>2366.84</v>
          </cell>
          <cell r="F109">
            <v>0</v>
          </cell>
          <cell r="G109">
            <v>2366.84</v>
          </cell>
        </row>
        <row r="110">
          <cell r="A110">
            <v>109</v>
          </cell>
          <cell r="B110" t="str">
            <v>Salvia</v>
          </cell>
          <cell r="C110" t="str">
            <v>Medio-Frio</v>
          </cell>
          <cell r="D110" t="str">
            <v>10  Gramos</v>
          </cell>
          <cell r="E110">
            <v>34117.15</v>
          </cell>
          <cell r="F110">
            <v>0</v>
          </cell>
          <cell r="G110">
            <v>34117.15</v>
          </cell>
        </row>
        <row r="111">
          <cell r="A111">
            <v>110</v>
          </cell>
          <cell r="B111" t="str">
            <v>Tomillo</v>
          </cell>
          <cell r="C111" t="str">
            <v>Medio</v>
          </cell>
          <cell r="D111" t="str">
            <v>0,5 Gramos</v>
          </cell>
          <cell r="E111">
            <v>4817</v>
          </cell>
          <cell r="F111">
            <v>0</v>
          </cell>
          <cell r="G111">
            <v>4817</v>
          </cell>
        </row>
        <row r="112">
          <cell r="A112">
            <v>111</v>
          </cell>
          <cell r="B112" t="str">
            <v>Toronjil</v>
          </cell>
          <cell r="C112" t="str">
            <v>Frio</v>
          </cell>
          <cell r="D112" t="str">
            <v>0,5 Gramos</v>
          </cell>
          <cell r="E112">
            <v>5212.3</v>
          </cell>
          <cell r="F112">
            <v>0</v>
          </cell>
          <cell r="G112">
            <v>5212.3</v>
          </cell>
        </row>
        <row r="113">
          <cell r="A113">
            <v>112</v>
          </cell>
          <cell r="B113" t="str">
            <v>Valeriana</v>
          </cell>
          <cell r="C113" t="str">
            <v>Medio-Frio</v>
          </cell>
          <cell r="D113" t="str">
            <v>0,5 Gramos</v>
          </cell>
          <cell r="E113">
            <v>3429.89</v>
          </cell>
          <cell r="F113">
            <v>0</v>
          </cell>
          <cell r="G113">
            <v>3429.89</v>
          </cell>
        </row>
        <row r="114">
          <cell r="A114">
            <v>113</v>
          </cell>
          <cell r="B114" t="str">
            <v>Arazá</v>
          </cell>
          <cell r="C114" t="str">
            <v>Calido</v>
          </cell>
          <cell r="D114" t="str">
            <v>250 Gramos</v>
          </cell>
          <cell r="E114">
            <v>26203.54</v>
          </cell>
          <cell r="F114">
            <v>0</v>
          </cell>
          <cell r="G114">
            <v>26203.54</v>
          </cell>
        </row>
        <row r="115">
          <cell r="A115">
            <v>114</v>
          </cell>
          <cell r="B115" t="str">
            <v>Badea</v>
          </cell>
          <cell r="C115" t="str">
            <v>Calido / Medio</v>
          </cell>
          <cell r="D115" t="str">
            <v>50 Gramos</v>
          </cell>
          <cell r="E115">
            <v>15301.16</v>
          </cell>
          <cell r="F115">
            <v>0</v>
          </cell>
          <cell r="G115">
            <v>15301.16</v>
          </cell>
        </row>
        <row r="116">
          <cell r="A116">
            <v>115</v>
          </cell>
          <cell r="B116" t="str">
            <v>Borojó</v>
          </cell>
          <cell r="C116" t="str">
            <v>Calido / Medio</v>
          </cell>
          <cell r="D116" t="str">
            <v>250  Gramos</v>
          </cell>
          <cell r="E116">
            <v>47251.58</v>
          </cell>
          <cell r="F116">
            <v>0</v>
          </cell>
          <cell r="G116">
            <v>47251.58</v>
          </cell>
        </row>
        <row r="117">
          <cell r="A117">
            <v>116</v>
          </cell>
          <cell r="B117" t="str">
            <v>Brevo- Estaca</v>
          </cell>
          <cell r="C117" t="str">
            <v>Calido/ Medio/ Frio</v>
          </cell>
          <cell r="D117" t="str">
            <v>Unidad</v>
          </cell>
          <cell r="E117">
            <v>3596.06</v>
          </cell>
          <cell r="F117">
            <v>0</v>
          </cell>
          <cell r="G117">
            <v>3596.06</v>
          </cell>
        </row>
        <row r="118">
          <cell r="A118">
            <v>117</v>
          </cell>
          <cell r="B118" t="str">
            <v>Cholupa - Gulupa</v>
          </cell>
          <cell r="C118" t="str">
            <v>Calido</v>
          </cell>
          <cell r="D118" t="str">
            <v>500 Gramos</v>
          </cell>
          <cell r="E118">
            <v>61148.69</v>
          </cell>
          <cell r="F118">
            <v>0</v>
          </cell>
          <cell r="G118">
            <v>61148.69</v>
          </cell>
        </row>
        <row r="119">
          <cell r="A119">
            <v>118</v>
          </cell>
          <cell r="B119" t="str">
            <v>Curuba</v>
          </cell>
          <cell r="C119" t="str">
            <v>Medio / Frio</v>
          </cell>
          <cell r="D119" t="str">
            <v>500 Gramos</v>
          </cell>
          <cell r="E119">
            <v>51322.95</v>
          </cell>
          <cell r="F119">
            <v>0</v>
          </cell>
          <cell r="G119">
            <v>51322.95</v>
          </cell>
        </row>
        <row r="120">
          <cell r="A120">
            <v>119</v>
          </cell>
          <cell r="B120" t="str">
            <v>Granadilla</v>
          </cell>
          <cell r="C120" t="str">
            <v>Medio</v>
          </cell>
          <cell r="D120" t="str">
            <v>500 Gramos</v>
          </cell>
          <cell r="E120">
            <v>53901.89</v>
          </cell>
          <cell r="F120">
            <v>0</v>
          </cell>
          <cell r="G120">
            <v>53901.89</v>
          </cell>
        </row>
        <row r="121">
          <cell r="A121">
            <v>120</v>
          </cell>
          <cell r="B121" t="str">
            <v>Guayaba Feijoa</v>
          </cell>
          <cell r="C121" t="str">
            <v>Frio</v>
          </cell>
          <cell r="D121" t="str">
            <v>Kilogramo</v>
          </cell>
          <cell r="E121">
            <v>310390.03000000003</v>
          </cell>
          <cell r="F121">
            <v>0</v>
          </cell>
          <cell r="G121">
            <v>310390.03000000003</v>
          </cell>
        </row>
        <row r="122">
          <cell r="A122">
            <v>121</v>
          </cell>
          <cell r="B122" t="str">
            <v>Guayaba Pera Roja</v>
          </cell>
          <cell r="C122" t="str">
            <v>Calido</v>
          </cell>
          <cell r="D122" t="str">
            <v>Kilogramo</v>
          </cell>
          <cell r="E122">
            <v>98525.07</v>
          </cell>
          <cell r="F122">
            <v>0</v>
          </cell>
          <cell r="G122">
            <v>98525.07</v>
          </cell>
        </row>
        <row r="123">
          <cell r="A123">
            <v>122</v>
          </cell>
          <cell r="B123" t="str">
            <v>Lulo</v>
          </cell>
          <cell r="C123" t="str">
            <v>Medio / Frio</v>
          </cell>
          <cell r="D123" t="str">
            <v>200 Gramos</v>
          </cell>
          <cell r="E123">
            <v>31320.33</v>
          </cell>
          <cell r="F123">
            <v>0</v>
          </cell>
          <cell r="G123">
            <v>31320.33</v>
          </cell>
        </row>
        <row r="124">
          <cell r="A124">
            <v>123</v>
          </cell>
          <cell r="B124" t="str">
            <v>Maracuyá</v>
          </cell>
          <cell r="C124" t="str">
            <v>Calido / Medio</v>
          </cell>
          <cell r="D124" t="str">
            <v>100  Gramos</v>
          </cell>
          <cell r="E124">
            <v>14642.74</v>
          </cell>
          <cell r="F124">
            <v>0</v>
          </cell>
          <cell r="G124">
            <v>14642.74</v>
          </cell>
        </row>
        <row r="125">
          <cell r="A125">
            <v>124</v>
          </cell>
          <cell r="B125" t="str">
            <v>Mora De Castilla- Estaca</v>
          </cell>
          <cell r="C125" t="str">
            <v>Medio / Frio</v>
          </cell>
          <cell r="D125" t="str">
            <v>Unidad</v>
          </cell>
          <cell r="E125">
            <v>1562.27</v>
          </cell>
          <cell r="F125">
            <v>0</v>
          </cell>
          <cell r="G125">
            <v>1562.27</v>
          </cell>
        </row>
        <row r="126">
          <cell r="A126">
            <v>125</v>
          </cell>
          <cell r="B126" t="str">
            <v>Papaya Melona Amarilla</v>
          </cell>
          <cell r="C126" t="str">
            <v>Calido / Medio</v>
          </cell>
          <cell r="D126" t="str">
            <v>100  Gramos</v>
          </cell>
          <cell r="E126">
            <v>28815.02</v>
          </cell>
          <cell r="F126">
            <v>0</v>
          </cell>
          <cell r="G126">
            <v>28815.02</v>
          </cell>
        </row>
        <row r="127">
          <cell r="A127">
            <v>126</v>
          </cell>
          <cell r="B127" t="str">
            <v>Papaya Melona Roja</v>
          </cell>
          <cell r="C127" t="str">
            <v>Calido / Medio</v>
          </cell>
          <cell r="D127" t="str">
            <v>100 Gramos</v>
          </cell>
          <cell r="E127">
            <v>21285.11</v>
          </cell>
          <cell r="F127">
            <v>0</v>
          </cell>
          <cell r="G127">
            <v>21285.11</v>
          </cell>
        </row>
        <row r="128">
          <cell r="A128">
            <v>127</v>
          </cell>
          <cell r="B128" t="str">
            <v>Papayuela</v>
          </cell>
          <cell r="C128" t="str">
            <v>Calido /Medio/ Frio</v>
          </cell>
          <cell r="D128" t="str">
            <v>100 Gramos</v>
          </cell>
          <cell r="E128">
            <v>19822.37</v>
          </cell>
          <cell r="F128">
            <v>0</v>
          </cell>
          <cell r="G128">
            <v>19822.37</v>
          </cell>
        </row>
        <row r="129">
          <cell r="A129">
            <v>128</v>
          </cell>
          <cell r="B129" t="str">
            <v>Plátano</v>
          </cell>
          <cell r="C129" t="str">
            <v>Calido / Medio</v>
          </cell>
          <cell r="D129" t="str">
            <v>Unidad</v>
          </cell>
          <cell r="E129">
            <v>2227.42</v>
          </cell>
          <cell r="F129">
            <v>0</v>
          </cell>
          <cell r="G129">
            <v>2227.42</v>
          </cell>
        </row>
        <row r="130">
          <cell r="A130">
            <v>129</v>
          </cell>
          <cell r="B130" t="str">
            <v>Tomate De Árbol Amarillo</v>
          </cell>
          <cell r="C130" t="str">
            <v>Medio / Frio</v>
          </cell>
          <cell r="D130" t="str">
            <v>100 Gramos</v>
          </cell>
          <cell r="E130">
            <v>18875.07</v>
          </cell>
          <cell r="F130">
            <v>0</v>
          </cell>
          <cell r="G130">
            <v>18875.07</v>
          </cell>
        </row>
        <row r="131">
          <cell r="A131">
            <v>130</v>
          </cell>
          <cell r="B131" t="str">
            <v>Tomate De Árbol Rojo</v>
          </cell>
          <cell r="C131" t="str">
            <v>Medio / Frio</v>
          </cell>
          <cell r="D131" t="str">
            <v>100 Gramos</v>
          </cell>
          <cell r="E131">
            <v>30035.360000000001</v>
          </cell>
          <cell r="F131">
            <v>0</v>
          </cell>
          <cell r="G131">
            <v>30035.360000000001</v>
          </cell>
        </row>
        <row r="132">
          <cell r="A132">
            <v>131</v>
          </cell>
          <cell r="B132" t="str">
            <v>Uchuva</v>
          </cell>
          <cell r="C132" t="str">
            <v>Medio / Frio</v>
          </cell>
          <cell r="D132" t="str">
            <v>100 Gramos</v>
          </cell>
          <cell r="E132">
            <v>16934.07</v>
          </cell>
          <cell r="F132">
            <v>0</v>
          </cell>
          <cell r="G132">
            <v>16934.07</v>
          </cell>
        </row>
        <row r="133">
          <cell r="A133">
            <v>132</v>
          </cell>
          <cell r="B133" t="str">
            <v>Azadón Forma Curvo Forjado Cafetero</v>
          </cell>
          <cell r="D133" t="str">
            <v>Unidad</v>
          </cell>
          <cell r="E133">
            <v>27542.62</v>
          </cell>
          <cell r="F133">
            <v>1377.13</v>
          </cell>
          <cell r="G133">
            <v>28919.75</v>
          </cell>
        </row>
        <row r="134">
          <cell r="A134">
            <v>133</v>
          </cell>
          <cell r="B134" t="str">
            <v>Azadón Forjado Gancho</v>
          </cell>
          <cell r="D134" t="str">
            <v>Unidad</v>
          </cell>
          <cell r="E134">
            <v>18885.22</v>
          </cell>
          <cell r="F134">
            <v>944.26</v>
          </cell>
          <cell r="G134">
            <v>19829.48</v>
          </cell>
        </row>
        <row r="135">
          <cell r="A135">
            <v>134</v>
          </cell>
          <cell r="B135" t="str">
            <v>Azadón Forjado Papero</v>
          </cell>
          <cell r="D135" t="str">
            <v>Unidad</v>
          </cell>
          <cell r="E135">
            <v>55108.25</v>
          </cell>
          <cell r="F135">
            <v>2755.41</v>
          </cell>
          <cell r="G135">
            <v>57863.66</v>
          </cell>
        </row>
        <row r="136">
          <cell r="A136">
            <v>135</v>
          </cell>
          <cell r="B136" t="str">
            <v>Barra Forjada 12 Lb</v>
          </cell>
          <cell r="D136" t="str">
            <v>Unidad</v>
          </cell>
          <cell r="E136">
            <v>68784.539999999994</v>
          </cell>
          <cell r="F136">
            <v>3439.23</v>
          </cell>
          <cell r="G136">
            <v>72223.76999999999</v>
          </cell>
        </row>
        <row r="137">
          <cell r="A137">
            <v>136</v>
          </cell>
          <cell r="B137" t="str">
            <v>Barra Forjada 14 Lb</v>
          </cell>
          <cell r="D137" t="str">
            <v>Unidad</v>
          </cell>
          <cell r="E137">
            <v>61778</v>
          </cell>
          <cell r="F137">
            <v>3088.9</v>
          </cell>
          <cell r="G137">
            <v>64866.9</v>
          </cell>
        </row>
        <row r="138">
          <cell r="A138">
            <v>137</v>
          </cell>
          <cell r="B138" t="str">
            <v>Barra Forjada 18 Lb</v>
          </cell>
          <cell r="D138" t="str">
            <v>Unidad</v>
          </cell>
          <cell r="E138">
            <v>48110.83</v>
          </cell>
          <cell r="F138">
            <v>2405.54</v>
          </cell>
          <cell r="G138">
            <v>50516.37</v>
          </cell>
        </row>
        <row r="139">
          <cell r="A139">
            <v>138</v>
          </cell>
          <cell r="B139" t="str">
            <v>Barretón Forjado</v>
          </cell>
          <cell r="D139" t="str">
            <v>Unidad</v>
          </cell>
          <cell r="E139">
            <v>22331.59</v>
          </cell>
          <cell r="F139">
            <v>1116.58</v>
          </cell>
          <cell r="G139">
            <v>23448.17</v>
          </cell>
        </row>
        <row r="140">
          <cell r="A140">
            <v>139</v>
          </cell>
          <cell r="B140" t="str">
            <v>Carreta Llanta Maciza 76 Litros</v>
          </cell>
          <cell r="D140" t="str">
            <v>Unidad</v>
          </cell>
          <cell r="E140">
            <v>136985.1</v>
          </cell>
          <cell r="F140">
            <v>26027.17</v>
          </cell>
          <cell r="G140">
            <v>143834.36000000002</v>
          </cell>
        </row>
        <row r="141">
          <cell r="A141">
            <v>140</v>
          </cell>
          <cell r="B141" t="str">
            <v>Carreta Llanta Maciza 90 Litros</v>
          </cell>
          <cell r="D141" t="str">
            <v>Unidad</v>
          </cell>
          <cell r="E141">
            <v>184227.21</v>
          </cell>
          <cell r="F141">
            <v>35003.17</v>
          </cell>
          <cell r="G141">
            <v>193438.57</v>
          </cell>
        </row>
        <row r="142">
          <cell r="A142">
            <v>141</v>
          </cell>
          <cell r="B142" t="str">
            <v>Carreta Llanta Neumática 76 Litros</v>
          </cell>
          <cell r="D142" t="str">
            <v>Unidad</v>
          </cell>
          <cell r="E142">
            <v>110596.93</v>
          </cell>
          <cell r="F142">
            <v>21013.42</v>
          </cell>
          <cell r="G142">
            <v>116126.78</v>
          </cell>
        </row>
        <row r="143">
          <cell r="A143">
            <v>142</v>
          </cell>
          <cell r="B143" t="str">
            <v>Carreta Llanta Neumática 90 Litros</v>
          </cell>
          <cell r="D143" t="str">
            <v>Unidad</v>
          </cell>
          <cell r="E143">
            <v>113719.1</v>
          </cell>
          <cell r="F143">
            <v>21606.63</v>
          </cell>
          <cell r="G143">
            <v>119405.06000000001</v>
          </cell>
        </row>
        <row r="144">
          <cell r="A144">
            <v>143</v>
          </cell>
          <cell r="B144" t="str">
            <v>Desjarretadera</v>
          </cell>
          <cell r="D144" t="str">
            <v>Unidad</v>
          </cell>
          <cell r="E144">
            <v>26842.65</v>
          </cell>
          <cell r="F144">
            <v>1342.13</v>
          </cell>
          <cell r="G144">
            <v>28184.780000000002</v>
          </cell>
        </row>
        <row r="145">
          <cell r="A145">
            <v>144</v>
          </cell>
          <cell r="B145" t="str">
            <v>Guañadarora 33,6 Cc</v>
          </cell>
          <cell r="D145" t="str">
            <v>Unidad</v>
          </cell>
          <cell r="E145">
            <v>1082530.1399999999</v>
          </cell>
          <cell r="F145">
            <v>205680.73</v>
          </cell>
          <cell r="G145">
            <v>1288210.8699999999</v>
          </cell>
        </row>
        <row r="146">
          <cell r="A146">
            <v>145</v>
          </cell>
          <cell r="B146" t="str">
            <v>Guañadarora 41,5 Cc</v>
          </cell>
          <cell r="D146" t="str">
            <v>Unidad</v>
          </cell>
          <cell r="E146">
            <v>1414985.94</v>
          </cell>
          <cell r="F146">
            <v>268847.33</v>
          </cell>
          <cell r="G146">
            <v>1683833.27</v>
          </cell>
        </row>
        <row r="147">
          <cell r="A147">
            <v>146</v>
          </cell>
          <cell r="B147" t="str">
            <v>Guañadarora 45,7</v>
          </cell>
          <cell r="D147" t="str">
            <v>Unidad</v>
          </cell>
          <cell r="E147">
            <v>1891961.89</v>
          </cell>
          <cell r="F147">
            <v>359472.76</v>
          </cell>
          <cell r="G147">
            <v>2251434.65</v>
          </cell>
        </row>
        <row r="148">
          <cell r="A148">
            <v>147</v>
          </cell>
          <cell r="B148" t="str">
            <v>Hacha De 1.5 Kg</v>
          </cell>
          <cell r="D148" t="str">
            <v>Unidad</v>
          </cell>
          <cell r="E148">
            <v>40020.17</v>
          </cell>
          <cell r="F148">
            <v>2001.01</v>
          </cell>
          <cell r="G148">
            <v>42021.18</v>
          </cell>
        </row>
        <row r="149">
          <cell r="A149">
            <v>148</v>
          </cell>
          <cell r="B149" t="str">
            <v>Hacha De 2.25 Kg</v>
          </cell>
          <cell r="D149" t="str">
            <v>Unidad</v>
          </cell>
          <cell r="E149">
            <v>42005.55</v>
          </cell>
          <cell r="F149">
            <v>2100.2800000000002</v>
          </cell>
          <cell r="G149">
            <v>44105.83</v>
          </cell>
        </row>
        <row r="150">
          <cell r="A150">
            <v>149</v>
          </cell>
          <cell r="B150" t="str">
            <v>Hachuela Forjada Multiusos</v>
          </cell>
          <cell r="D150" t="str">
            <v>Unidad</v>
          </cell>
          <cell r="E150">
            <v>37240.629999999997</v>
          </cell>
          <cell r="F150">
            <v>1862.03</v>
          </cell>
          <cell r="G150">
            <v>39102.659999999996</v>
          </cell>
        </row>
        <row r="151">
          <cell r="A151">
            <v>150</v>
          </cell>
          <cell r="B151" t="str">
            <v>Lima Media Caña</v>
          </cell>
          <cell r="D151" t="str">
            <v>Unidad</v>
          </cell>
          <cell r="E151">
            <v>13359.19</v>
          </cell>
          <cell r="F151">
            <v>2538.25</v>
          </cell>
          <cell r="G151">
            <v>15897.44</v>
          </cell>
        </row>
        <row r="152">
          <cell r="A152">
            <v>151</v>
          </cell>
          <cell r="B152" t="str">
            <v>Lima Triangular Con Mango 6"</v>
          </cell>
          <cell r="D152" t="str">
            <v>Unidad</v>
          </cell>
          <cell r="E152">
            <v>9709.16</v>
          </cell>
          <cell r="F152">
            <v>1844.74</v>
          </cell>
          <cell r="G152">
            <v>11553.9</v>
          </cell>
        </row>
        <row r="153">
          <cell r="A153">
            <v>152</v>
          </cell>
          <cell r="B153" t="str">
            <v>Machete Barrigon22"</v>
          </cell>
          <cell r="D153" t="str">
            <v>Unidad</v>
          </cell>
          <cell r="E153">
            <v>12622.44</v>
          </cell>
          <cell r="F153">
            <v>631.12</v>
          </cell>
          <cell r="G153">
            <v>13253.560000000001</v>
          </cell>
        </row>
        <row r="154">
          <cell r="A154">
            <v>153</v>
          </cell>
          <cell r="B154" t="str">
            <v>Machete Pacifico 24"</v>
          </cell>
          <cell r="D154" t="str">
            <v>Unidad</v>
          </cell>
          <cell r="E154">
            <v>12560.3</v>
          </cell>
          <cell r="F154">
            <v>628.02</v>
          </cell>
          <cell r="G154">
            <v>13188.32</v>
          </cell>
        </row>
        <row r="155">
          <cell r="A155">
            <v>154</v>
          </cell>
          <cell r="B155" t="str">
            <v>Machete Peinilla 18"</v>
          </cell>
          <cell r="D155" t="str">
            <v>Unidad</v>
          </cell>
          <cell r="E155">
            <v>12200.27</v>
          </cell>
          <cell r="F155">
            <v>610.01</v>
          </cell>
          <cell r="G155">
            <v>12810.28</v>
          </cell>
        </row>
        <row r="156">
          <cell r="A156">
            <v>155</v>
          </cell>
          <cell r="B156" t="str">
            <v>Machete De 14" De Longitud Forma, Peinilla, Angostura, Con Mango Anatomico</v>
          </cell>
          <cell r="D156" t="str">
            <v>Unidad</v>
          </cell>
          <cell r="E156">
            <v>11750.17</v>
          </cell>
          <cell r="F156">
            <v>587.51</v>
          </cell>
          <cell r="G156">
            <v>12337.68</v>
          </cell>
        </row>
        <row r="157">
          <cell r="A157">
            <v>156</v>
          </cell>
          <cell r="B157" t="str">
            <v>Machete Peinilla Angosta</v>
          </cell>
          <cell r="D157" t="str">
            <v>Unidad</v>
          </cell>
          <cell r="E157">
            <v>12053.15</v>
          </cell>
          <cell r="F157">
            <v>602.66</v>
          </cell>
          <cell r="G157">
            <v>12655.81</v>
          </cell>
        </row>
        <row r="158">
          <cell r="A158">
            <v>157</v>
          </cell>
          <cell r="B158" t="str">
            <v>Malla Gallinero Altura De 1,80 M.</v>
          </cell>
          <cell r="D158" t="str">
            <v>Metro</v>
          </cell>
          <cell r="E158">
            <v>2308.96</v>
          </cell>
          <cell r="F158">
            <v>438.7</v>
          </cell>
          <cell r="G158">
            <v>2747.66</v>
          </cell>
        </row>
        <row r="159">
          <cell r="A159">
            <v>158</v>
          </cell>
          <cell r="B159" t="str">
            <v>MOTOSIERRA 63cm</v>
          </cell>
          <cell r="D159" t="str">
            <v>UNIDAD</v>
          </cell>
          <cell r="E159">
            <v>1339358.9099999999</v>
          </cell>
          <cell r="F159">
            <v>254478.19</v>
          </cell>
          <cell r="G159">
            <v>1593837.0999999999</v>
          </cell>
        </row>
        <row r="160">
          <cell r="A160">
            <v>159</v>
          </cell>
          <cell r="B160" t="str">
            <v>Pala Punta Cuadrada # 2</v>
          </cell>
          <cell r="D160" t="str">
            <v>Unidad</v>
          </cell>
          <cell r="E160">
            <v>10502.72</v>
          </cell>
          <cell r="F160">
            <v>525.14</v>
          </cell>
          <cell r="G160">
            <v>11027.859999999999</v>
          </cell>
        </row>
        <row r="161">
          <cell r="A161">
            <v>160</v>
          </cell>
          <cell r="B161" t="str">
            <v>Pala Redonda Garlancha</v>
          </cell>
          <cell r="D161" t="str">
            <v>Unidad</v>
          </cell>
          <cell r="E161">
            <v>13175.15</v>
          </cell>
          <cell r="F161">
            <v>658.76</v>
          </cell>
          <cell r="G161">
            <v>13833.91</v>
          </cell>
        </row>
        <row r="162">
          <cell r="A162">
            <v>161</v>
          </cell>
          <cell r="B162" t="str">
            <v>Palas Punta Redonda # 2</v>
          </cell>
          <cell r="D162" t="str">
            <v>Unidad</v>
          </cell>
          <cell r="E162">
            <v>10861.33</v>
          </cell>
          <cell r="F162">
            <v>543.07000000000005</v>
          </cell>
          <cell r="G162">
            <v>11404.4</v>
          </cell>
        </row>
        <row r="163">
          <cell r="A163">
            <v>162</v>
          </cell>
          <cell r="B163" t="str">
            <v>Palin Ahoyador</v>
          </cell>
          <cell r="D163" t="str">
            <v>Unidad</v>
          </cell>
          <cell r="E163">
            <v>18514.68</v>
          </cell>
          <cell r="F163">
            <v>925.73</v>
          </cell>
          <cell r="G163">
            <v>19440.41</v>
          </cell>
        </row>
        <row r="164">
          <cell r="A164">
            <v>163</v>
          </cell>
          <cell r="B164" t="str">
            <v>Peinilla Tres Canales De 12"</v>
          </cell>
          <cell r="D164" t="str">
            <v>Unidad</v>
          </cell>
          <cell r="E164">
            <v>12057.89</v>
          </cell>
          <cell r="F164">
            <v>602.89</v>
          </cell>
          <cell r="G164">
            <v>12660.779999999999</v>
          </cell>
        </row>
        <row r="165">
          <cell r="A165">
            <v>164</v>
          </cell>
          <cell r="B165" t="str">
            <v>Peinilla Tres Canales De 18"</v>
          </cell>
          <cell r="D165" t="str">
            <v>Unidad</v>
          </cell>
          <cell r="E165">
            <v>11503.99</v>
          </cell>
          <cell r="F165">
            <v>575.20000000000005</v>
          </cell>
          <cell r="G165">
            <v>12079.19</v>
          </cell>
        </row>
        <row r="166">
          <cell r="A166">
            <v>165</v>
          </cell>
          <cell r="B166" t="str">
            <v>Pica - Pico Forjado 5 Lb</v>
          </cell>
          <cell r="D166" t="str">
            <v>Unidad</v>
          </cell>
          <cell r="E166">
            <v>18477.400000000001</v>
          </cell>
          <cell r="F166">
            <v>923.87</v>
          </cell>
          <cell r="G166">
            <v>19401.27</v>
          </cell>
        </row>
        <row r="167">
          <cell r="A167">
            <v>166</v>
          </cell>
          <cell r="B167" t="str">
            <v>POLISOMBRA- Ancho 4mx Largo:100m Sombrío Real 22%, Cobertura 33%</v>
          </cell>
          <cell r="D167" t="str">
            <v>Metro</v>
          </cell>
          <cell r="E167">
            <v>3177.8</v>
          </cell>
          <cell r="F167">
            <v>603.78</v>
          </cell>
          <cell r="G167">
            <v>3781.58</v>
          </cell>
        </row>
        <row r="168">
          <cell r="A168">
            <v>167</v>
          </cell>
          <cell r="B168" t="str">
            <v>Rastrillo Forjado Profesional</v>
          </cell>
          <cell r="D168" t="str">
            <v>Unidad</v>
          </cell>
          <cell r="E168">
            <v>27094.03</v>
          </cell>
          <cell r="F168">
            <v>1354.7</v>
          </cell>
          <cell r="G168">
            <v>28448.73</v>
          </cell>
        </row>
        <row r="169">
          <cell r="A169">
            <v>168</v>
          </cell>
          <cell r="B169" t="str">
            <v>Rastrillo Metalico De 22 Dientes</v>
          </cell>
          <cell r="D169" t="str">
            <v>Unidad</v>
          </cell>
          <cell r="E169">
            <v>14606.04</v>
          </cell>
          <cell r="F169">
            <v>730.3</v>
          </cell>
          <cell r="G169">
            <v>15336.34</v>
          </cell>
        </row>
        <row r="170">
          <cell r="A170">
            <v>169</v>
          </cell>
          <cell r="B170" t="str">
            <v>Regadera Jardineria - Plastico 8 Litros</v>
          </cell>
          <cell r="D170" t="str">
            <v>Unidad</v>
          </cell>
          <cell r="E170">
            <v>13860.18</v>
          </cell>
          <cell r="F170">
            <v>2633.43</v>
          </cell>
          <cell r="G170">
            <v>16493.61</v>
          </cell>
        </row>
        <row r="171">
          <cell r="A171">
            <v>170</v>
          </cell>
          <cell r="B171" t="str">
            <v>Serrucho Poda</v>
          </cell>
          <cell r="D171" t="str">
            <v>Unidad</v>
          </cell>
          <cell r="E171">
            <v>11457.12</v>
          </cell>
          <cell r="F171">
            <v>572.86</v>
          </cell>
          <cell r="G171">
            <v>12029.980000000001</v>
          </cell>
        </row>
        <row r="172">
          <cell r="A172">
            <v>171</v>
          </cell>
          <cell r="B172" t="str">
            <v>Alambre Dulce Calibre 12</v>
          </cell>
          <cell r="D172" t="str">
            <v>Kilogramo</v>
          </cell>
          <cell r="E172">
            <v>4817.01</v>
          </cell>
          <cell r="F172">
            <v>915.23</v>
          </cell>
          <cell r="G172">
            <v>5732.24</v>
          </cell>
        </row>
        <row r="173">
          <cell r="A173">
            <v>172</v>
          </cell>
          <cell r="B173" t="str">
            <v>Alambre Dulce Calibre 16</v>
          </cell>
          <cell r="D173" t="str">
            <v>Kilogramo</v>
          </cell>
          <cell r="E173">
            <v>5744.9</v>
          </cell>
          <cell r="F173">
            <v>1091.53</v>
          </cell>
          <cell r="G173">
            <v>6836.4299999999994</v>
          </cell>
        </row>
        <row r="174">
          <cell r="A174">
            <v>173</v>
          </cell>
          <cell r="B174" t="str">
            <v>Alambre Dulce Calibre 18</v>
          </cell>
          <cell r="D174" t="str">
            <v>Kilogramo</v>
          </cell>
          <cell r="E174">
            <v>4257.1899999999996</v>
          </cell>
          <cell r="F174">
            <v>808.87</v>
          </cell>
          <cell r="G174">
            <v>5066.0599999999995</v>
          </cell>
        </row>
        <row r="175">
          <cell r="A175">
            <v>174</v>
          </cell>
          <cell r="B175" t="str">
            <v>Alambre Dulce Calibre 20</v>
          </cell>
          <cell r="D175" t="str">
            <v>Kilogramo</v>
          </cell>
          <cell r="E175">
            <v>5747.27</v>
          </cell>
          <cell r="F175">
            <v>1091.98</v>
          </cell>
          <cell r="G175">
            <v>6839.25</v>
          </cell>
        </row>
        <row r="176">
          <cell r="A176">
            <v>175</v>
          </cell>
          <cell r="B176" t="str">
            <v>Plástico Para Vivero Polietileno Calibre 4 X 6 Mts Ancho</v>
          </cell>
          <cell r="D176" t="str">
            <v>Metro</v>
          </cell>
          <cell r="E176">
            <v>16186</v>
          </cell>
          <cell r="F176">
            <v>3075.34</v>
          </cell>
          <cell r="G176">
            <v>19261.34</v>
          </cell>
        </row>
        <row r="177">
          <cell r="A177">
            <v>176</v>
          </cell>
          <cell r="B177" t="str">
            <v>Plástico Para Vivero Blanco Polietileno Calibre 7 X 6 Mts Ancho</v>
          </cell>
          <cell r="D177" t="str">
            <v>Metro</v>
          </cell>
          <cell r="E177">
            <v>16186</v>
          </cell>
          <cell r="F177">
            <v>3075.34</v>
          </cell>
          <cell r="G177">
            <v>19261.34</v>
          </cell>
        </row>
        <row r="178">
          <cell r="A178">
            <v>177</v>
          </cell>
          <cell r="B178" t="str">
            <v>Plástico Calibre 2 - A 8 X 1 A 10 Mts De Ancho</v>
          </cell>
          <cell r="D178" t="str">
            <v>Metro</v>
          </cell>
          <cell r="E178">
            <v>21211.02</v>
          </cell>
          <cell r="F178">
            <v>4030.09</v>
          </cell>
          <cell r="G178">
            <v>25241.11</v>
          </cell>
        </row>
        <row r="179">
          <cell r="A179">
            <v>178</v>
          </cell>
          <cell r="B179" t="str">
            <v>Bolsa Para Semillero  No. 2</v>
          </cell>
          <cell r="D179" t="str">
            <v>Unidad</v>
          </cell>
          <cell r="E179">
            <v>19.43</v>
          </cell>
          <cell r="F179">
            <v>3.69</v>
          </cell>
          <cell r="G179">
            <v>23.12</v>
          </cell>
        </row>
        <row r="180">
          <cell r="A180">
            <v>179</v>
          </cell>
          <cell r="B180" t="str">
            <v>Bombas De Espalda Manual Tanque De Plástico De 20-22 Litros Forma Clasica</v>
          </cell>
          <cell r="D180" t="str">
            <v>Unidad</v>
          </cell>
          <cell r="E180">
            <v>153293.66</v>
          </cell>
          <cell r="F180">
            <v>7664.68</v>
          </cell>
          <cell r="G180">
            <v>160958.34</v>
          </cell>
        </row>
        <row r="181">
          <cell r="A181">
            <v>180</v>
          </cell>
          <cell r="B181" t="str">
            <v>Piola Construcción Tutores Rollo De 1 Kg 750  Metros  12000 Hilos De Fibra Sintetica</v>
          </cell>
          <cell r="D181" t="str">
            <v>Rollo</v>
          </cell>
          <cell r="E181">
            <v>6689.36</v>
          </cell>
          <cell r="F181">
            <v>1270.98</v>
          </cell>
          <cell r="G181">
            <v>7960.34</v>
          </cell>
        </row>
        <row r="182">
          <cell r="A182">
            <v>181</v>
          </cell>
          <cell r="B182" t="str">
            <v>Canastilla Plastica Perforada 60x40x25cm</v>
          </cell>
          <cell r="D182" t="str">
            <v>UNIDAD</v>
          </cell>
          <cell r="E182">
            <v>12061.44</v>
          </cell>
          <cell r="F182">
            <v>2291.67</v>
          </cell>
          <cell r="G182">
            <v>14353.11</v>
          </cell>
        </row>
        <row r="183">
          <cell r="A183">
            <v>182</v>
          </cell>
          <cell r="B183" t="str">
            <v>Estiba Plástica 10x120x15 Cm</v>
          </cell>
          <cell r="D183" t="str">
            <v>Unidad</v>
          </cell>
          <cell r="E183">
            <v>117229.48</v>
          </cell>
          <cell r="F183">
            <v>22273.599999999999</v>
          </cell>
          <cell r="G183">
            <v>139503.07999999999</v>
          </cell>
        </row>
        <row r="184">
          <cell r="A184">
            <v>183</v>
          </cell>
          <cell r="B184" t="str">
            <v>Lona  Capacidad 5 Arrobas - 62,5 Kgs</v>
          </cell>
          <cell r="D184" t="str">
            <v>Docena</v>
          </cell>
          <cell r="E184">
            <v>10045.870000000001</v>
          </cell>
          <cell r="F184">
            <v>1908.72</v>
          </cell>
          <cell r="G184">
            <v>11954.59</v>
          </cell>
        </row>
        <row r="185">
          <cell r="A185">
            <v>184</v>
          </cell>
          <cell r="B185" t="str">
            <v>Alimento Pecuario Para Gallinas Ponedoras Con Porcentaje De Proteína Entre El 15-20 % Quebrantada,</v>
          </cell>
          <cell r="D185" t="str">
            <v>Kilo</v>
          </cell>
          <cell r="E185">
            <v>2144.5700000000002</v>
          </cell>
          <cell r="F185">
            <v>107.23</v>
          </cell>
          <cell r="G185">
            <v>2251.8000000000002</v>
          </cell>
        </row>
        <row r="186">
          <cell r="A186">
            <v>185</v>
          </cell>
          <cell r="B186" t="str">
            <v>Linterna Plástica De Mano</v>
          </cell>
          <cell r="D186" t="str">
            <v>Unidad</v>
          </cell>
          <cell r="E186">
            <v>17076.09</v>
          </cell>
          <cell r="F186">
            <v>3244.46</v>
          </cell>
          <cell r="G186">
            <v>20320.55</v>
          </cell>
        </row>
        <row r="187">
          <cell r="A187">
            <v>186</v>
          </cell>
          <cell r="B187" t="str">
            <v>Cuchillo Carnicero</v>
          </cell>
          <cell r="D187" t="str">
            <v>Unidad</v>
          </cell>
          <cell r="E187">
            <v>23076.63</v>
          </cell>
          <cell r="F187">
            <v>4384.5600000000004</v>
          </cell>
          <cell r="G187">
            <v>27461.190000000002</v>
          </cell>
        </row>
        <row r="188">
          <cell r="A188">
            <v>187</v>
          </cell>
          <cell r="B188" t="str">
            <v>Nevera Polietileno Expandido 80 Litros.</v>
          </cell>
          <cell r="D188" t="str">
            <v>Unidad</v>
          </cell>
          <cell r="E188">
            <v>52340.79</v>
          </cell>
          <cell r="F188">
            <v>9944.75</v>
          </cell>
          <cell r="G188">
            <v>62285.54</v>
          </cell>
        </row>
        <row r="189">
          <cell r="A189">
            <v>188</v>
          </cell>
          <cell r="B189" t="str">
            <v>Balde Plástico Con Tapa Y Aro</v>
          </cell>
          <cell r="D189" t="str">
            <v>Unidad</v>
          </cell>
          <cell r="E189">
            <v>18286.29</v>
          </cell>
          <cell r="F189">
            <v>3474.4</v>
          </cell>
          <cell r="G189">
            <v>21760.690000000002</v>
          </cell>
        </row>
        <row r="190">
          <cell r="A190">
            <v>189</v>
          </cell>
          <cell r="B190" t="str">
            <v>Atarraya En Nylon Calibre 5 De 12 Libras De 2 O 3 Puntas</v>
          </cell>
          <cell r="D190" t="str">
            <v>Unidad</v>
          </cell>
          <cell r="E190">
            <v>280515.02</v>
          </cell>
          <cell r="F190">
            <v>53297.85</v>
          </cell>
          <cell r="G190">
            <v>333812.87</v>
          </cell>
        </row>
        <row r="191">
          <cell r="A191">
            <v>190</v>
          </cell>
          <cell r="B191" t="str">
            <v>Atarraya En Nylon De 15 Libras De 2 O 3 Puntas</v>
          </cell>
          <cell r="D191" t="str">
            <v>Unidad</v>
          </cell>
          <cell r="E191">
            <v>370904.94</v>
          </cell>
          <cell r="F191">
            <v>70471.94</v>
          </cell>
          <cell r="G191">
            <v>441376.88</v>
          </cell>
        </row>
        <row r="192">
          <cell r="A192">
            <v>191</v>
          </cell>
          <cell r="B192" t="str">
            <v>Red De3 ^ Pulgadas De Ojo X 80 De Largo X 2.0 De Ancho Sin Plomos. Para Pesca En El Mar</v>
          </cell>
          <cell r="D192" t="str">
            <v>Unidad</v>
          </cell>
          <cell r="E192">
            <v>1050001.95</v>
          </cell>
          <cell r="F192">
            <v>199500.37</v>
          </cell>
          <cell r="G192">
            <v>1249502.3199999998</v>
          </cell>
        </row>
        <row r="193">
          <cell r="A193">
            <v>192</v>
          </cell>
          <cell r="B193" t="str">
            <v>Plomo En Barras Huecas De 22 Cm</v>
          </cell>
          <cell r="D193" t="str">
            <v>Unidad</v>
          </cell>
          <cell r="E193">
            <v>1941.01</v>
          </cell>
          <cell r="F193">
            <v>368.79</v>
          </cell>
          <cell r="G193">
            <v>2309.8000000000002</v>
          </cell>
        </row>
        <row r="194">
          <cell r="A194">
            <v>193</v>
          </cell>
          <cell r="B194" t="str">
            <v>Plomada Para Pesca De Doble Ojo No. 1</v>
          </cell>
          <cell r="D194" t="str">
            <v>Unidad</v>
          </cell>
          <cell r="E194">
            <v>590.58000000000004</v>
          </cell>
          <cell r="F194">
            <v>112.21</v>
          </cell>
          <cell r="G194">
            <v>702.79000000000008</v>
          </cell>
        </row>
        <row r="195">
          <cell r="A195">
            <v>194</v>
          </cell>
          <cell r="B195" t="str">
            <v>Plomada Para Pesca De Doble Ojo No. 2</v>
          </cell>
          <cell r="D195" t="str">
            <v>Unidad</v>
          </cell>
          <cell r="E195">
            <v>266.3</v>
          </cell>
          <cell r="F195">
            <v>50.6</v>
          </cell>
          <cell r="G195">
            <v>316.90000000000003</v>
          </cell>
        </row>
        <row r="196">
          <cell r="A196">
            <v>195</v>
          </cell>
          <cell r="B196" t="str">
            <v>Plomada Para Pesca De Doble Ojo No. 3</v>
          </cell>
          <cell r="D196" t="str">
            <v>Unidad</v>
          </cell>
          <cell r="E196">
            <v>814.27</v>
          </cell>
          <cell r="F196">
            <v>154.71</v>
          </cell>
          <cell r="G196">
            <v>968.98</v>
          </cell>
        </row>
        <row r="197">
          <cell r="A197">
            <v>196</v>
          </cell>
          <cell r="B197" t="str">
            <v>Plomada Para Pesca De Doble Ojo No. 4</v>
          </cell>
          <cell r="D197" t="str">
            <v>Unidad</v>
          </cell>
          <cell r="E197">
            <v>958.67</v>
          </cell>
          <cell r="F197">
            <v>182.15</v>
          </cell>
          <cell r="G197">
            <v>1140.82</v>
          </cell>
        </row>
        <row r="198">
          <cell r="A198">
            <v>197</v>
          </cell>
          <cell r="B198" t="str">
            <v>Plomada Para Pesca De Doble Ojo No. 5</v>
          </cell>
          <cell r="D198" t="str">
            <v>Unidad</v>
          </cell>
          <cell r="E198">
            <v>1114.8900000000001</v>
          </cell>
          <cell r="F198">
            <v>211.83</v>
          </cell>
          <cell r="G198">
            <v>1326.72</v>
          </cell>
        </row>
        <row r="199">
          <cell r="A199">
            <v>198</v>
          </cell>
          <cell r="B199" t="str">
            <v>Plomada Para Pesca Redonda Pequeña No. 5</v>
          </cell>
          <cell r="D199" t="str">
            <v>Unidad</v>
          </cell>
          <cell r="E199">
            <v>2297.4499999999998</v>
          </cell>
          <cell r="F199">
            <v>436.52</v>
          </cell>
          <cell r="G199">
            <v>2733.97</v>
          </cell>
        </row>
        <row r="200">
          <cell r="A200">
            <v>199</v>
          </cell>
          <cell r="B200" t="str">
            <v>Boyas De Poliuretano Rojo Y-18, Flotación 330 Gr</v>
          </cell>
          <cell r="D200" t="str">
            <v>Unidad</v>
          </cell>
          <cell r="E200">
            <v>4537.6899999999996</v>
          </cell>
          <cell r="F200">
            <v>862.16</v>
          </cell>
          <cell r="G200">
            <v>5399.8499999999995</v>
          </cell>
        </row>
        <row r="201">
          <cell r="A201">
            <v>200</v>
          </cell>
          <cell r="B201" t="str">
            <v>Flotador Rojo Y Blanco De 1"</v>
          </cell>
          <cell r="D201" t="str">
            <v>Unidad</v>
          </cell>
          <cell r="E201">
            <v>1306.6300000000001</v>
          </cell>
          <cell r="F201">
            <v>248.26</v>
          </cell>
          <cell r="G201">
            <v>1554.89</v>
          </cell>
        </row>
        <row r="202">
          <cell r="A202">
            <v>201</v>
          </cell>
          <cell r="B202" t="str">
            <v>Flotador Rojo Y Blanco De 3/4"</v>
          </cell>
          <cell r="D202" t="str">
            <v>Unidad</v>
          </cell>
          <cell r="E202">
            <v>1858.15</v>
          </cell>
          <cell r="F202">
            <v>353.05</v>
          </cell>
          <cell r="G202">
            <v>2211.2000000000003</v>
          </cell>
        </row>
        <row r="203">
          <cell r="A203">
            <v>202</v>
          </cell>
          <cell r="B203" t="str">
            <v>Flotador Rojo Y Blanco De 2"</v>
          </cell>
          <cell r="D203" t="str">
            <v>Unidad</v>
          </cell>
          <cell r="E203">
            <v>1029.68</v>
          </cell>
          <cell r="F203">
            <v>195.64</v>
          </cell>
          <cell r="G203">
            <v>1225.3200000000002</v>
          </cell>
        </row>
        <row r="204">
          <cell r="A204">
            <v>203</v>
          </cell>
          <cell r="B204" t="str">
            <v>Carrete De Nylon Para Pesca 90 Metros x 6 Libras</v>
          </cell>
          <cell r="D204" t="str">
            <v>Unidad</v>
          </cell>
          <cell r="E204">
            <v>1775.31</v>
          </cell>
          <cell r="F204">
            <v>337.31</v>
          </cell>
          <cell r="G204">
            <v>2112.62</v>
          </cell>
        </row>
        <row r="205">
          <cell r="A205">
            <v>204</v>
          </cell>
          <cell r="B205" t="str">
            <v>Carrete De Nylon Para Pesca 90 Metros X10 Libras</v>
          </cell>
          <cell r="D205" t="str">
            <v>Unidad</v>
          </cell>
          <cell r="E205">
            <v>2158.77</v>
          </cell>
          <cell r="F205">
            <v>410.17</v>
          </cell>
          <cell r="G205">
            <v>2568.94</v>
          </cell>
        </row>
        <row r="206">
          <cell r="A206">
            <v>205</v>
          </cell>
          <cell r="B206" t="str">
            <v>Carrete De Nylon Para Pesca 90 Metros X12 Libras</v>
          </cell>
          <cell r="D206" t="str">
            <v>Unidad</v>
          </cell>
          <cell r="E206">
            <v>2615.0300000000002</v>
          </cell>
          <cell r="F206">
            <v>496.86</v>
          </cell>
          <cell r="G206">
            <v>3111.8900000000003</v>
          </cell>
        </row>
        <row r="207">
          <cell r="A207">
            <v>206</v>
          </cell>
          <cell r="B207" t="str">
            <v>Carrete De Nylon Para Pesca 90 Metros X16 Libras</v>
          </cell>
          <cell r="D207" t="str">
            <v>Unidad</v>
          </cell>
          <cell r="E207">
            <v>2739.3</v>
          </cell>
          <cell r="F207">
            <v>520.47</v>
          </cell>
          <cell r="G207">
            <v>3259.7700000000004</v>
          </cell>
        </row>
        <row r="208">
          <cell r="A208">
            <v>207</v>
          </cell>
          <cell r="B208" t="str">
            <v>Carrete De Nylon Para Pesca 90 Metros X 20 Libras</v>
          </cell>
          <cell r="D208" t="str">
            <v>Unidad</v>
          </cell>
          <cell r="E208">
            <v>3234.61</v>
          </cell>
          <cell r="F208">
            <v>614.58000000000004</v>
          </cell>
          <cell r="G208">
            <v>3849.19</v>
          </cell>
        </row>
        <row r="209">
          <cell r="A209">
            <v>208</v>
          </cell>
          <cell r="B209" t="str">
            <v>Carrete De Nylon Para Pesca 90 Metros X25 Libras</v>
          </cell>
          <cell r="D209" t="str">
            <v>Unidad</v>
          </cell>
          <cell r="E209">
            <v>3527.54</v>
          </cell>
          <cell r="F209">
            <v>670.23</v>
          </cell>
          <cell r="G209">
            <v>4197.7700000000004</v>
          </cell>
        </row>
        <row r="210">
          <cell r="A210">
            <v>209</v>
          </cell>
          <cell r="B210" t="str">
            <v>Carrete De Nylon Para Pesca 90 Metros X 28 Libras</v>
          </cell>
          <cell r="D210" t="str">
            <v>Unidad</v>
          </cell>
          <cell r="E210">
            <v>8024.39</v>
          </cell>
          <cell r="F210">
            <v>1524.63</v>
          </cell>
          <cell r="G210">
            <v>9549.02</v>
          </cell>
        </row>
        <row r="211">
          <cell r="A211">
            <v>210</v>
          </cell>
          <cell r="B211" t="str">
            <v>Carrete De Nylon Para Pesca 90 Metros X 35 Libras</v>
          </cell>
          <cell r="D211" t="str">
            <v>Unidad</v>
          </cell>
          <cell r="E211">
            <v>8329.74</v>
          </cell>
          <cell r="F211">
            <v>1582.65</v>
          </cell>
          <cell r="G211">
            <v>9912.39</v>
          </cell>
        </row>
        <row r="212">
          <cell r="A212">
            <v>211</v>
          </cell>
          <cell r="B212" t="str">
            <v>Carrete De Nylon Para Pesca 90 Metros X 40 Libras</v>
          </cell>
          <cell r="D212" t="str">
            <v>Unidad</v>
          </cell>
          <cell r="E212">
            <v>4750.72</v>
          </cell>
          <cell r="F212">
            <v>902.64</v>
          </cell>
          <cell r="G212">
            <v>5653.3600000000006</v>
          </cell>
        </row>
        <row r="213">
          <cell r="A213">
            <v>212</v>
          </cell>
          <cell r="B213" t="str">
            <v>Carrete De Nylon Para Pesca 90 Metros X 50 Libras</v>
          </cell>
          <cell r="D213" t="str">
            <v>Unidad</v>
          </cell>
          <cell r="E213">
            <v>5393.38</v>
          </cell>
          <cell r="F213">
            <v>1024.74</v>
          </cell>
          <cell r="G213">
            <v>6418.12</v>
          </cell>
        </row>
        <row r="214">
          <cell r="A214">
            <v>213</v>
          </cell>
          <cell r="B214" t="str">
            <v>Carrete De Nylon Para Pesca 90 Metros X 60 Libras</v>
          </cell>
          <cell r="D214" t="str">
            <v>Unidad</v>
          </cell>
          <cell r="E214">
            <v>5863.84</v>
          </cell>
          <cell r="F214">
            <v>1114.1300000000001</v>
          </cell>
          <cell r="G214">
            <v>6977.97</v>
          </cell>
        </row>
        <row r="215">
          <cell r="A215">
            <v>214</v>
          </cell>
          <cell r="B215" t="str">
            <v>Carrete De Nylon Para Pesca 90 Metros X 80 Libras</v>
          </cell>
          <cell r="D215" t="str">
            <v>Unidad</v>
          </cell>
          <cell r="E215">
            <v>6852.69</v>
          </cell>
          <cell r="F215">
            <v>1302.01</v>
          </cell>
          <cell r="G215">
            <v>8154.7</v>
          </cell>
        </row>
        <row r="216">
          <cell r="A216">
            <v>215</v>
          </cell>
          <cell r="B216" t="str">
            <v>Carrete De Nylon Para Pesca 90 Metros X 90 Libras</v>
          </cell>
          <cell r="D216" t="str">
            <v>Unidad</v>
          </cell>
          <cell r="E216">
            <v>7351.55</v>
          </cell>
          <cell r="F216">
            <v>1396.79</v>
          </cell>
          <cell r="G216">
            <v>8748.34</v>
          </cell>
        </row>
        <row r="217">
          <cell r="A217">
            <v>216</v>
          </cell>
          <cell r="B217" t="str">
            <v>Carrete De Nylon Para Pesca 90 Metros X 100 Libras</v>
          </cell>
          <cell r="D217" t="str">
            <v>Unidad</v>
          </cell>
          <cell r="E217">
            <v>8509.0499999999993</v>
          </cell>
          <cell r="F217">
            <v>1616.72</v>
          </cell>
          <cell r="G217">
            <v>10125.769999999999</v>
          </cell>
        </row>
        <row r="218">
          <cell r="A218">
            <v>217</v>
          </cell>
          <cell r="B218" t="str">
            <v>Caja De Anzuelos Garra De Águila No. 10 X100 Unidades</v>
          </cell>
          <cell r="D218" t="str">
            <v>Unidad</v>
          </cell>
          <cell r="E218">
            <v>5309.35</v>
          </cell>
          <cell r="F218">
            <v>1008.78</v>
          </cell>
          <cell r="G218">
            <v>6318.13</v>
          </cell>
        </row>
        <row r="219">
          <cell r="A219">
            <v>218</v>
          </cell>
          <cell r="B219" t="str">
            <v>Caja De Anzuelos Garra De Águila No. 8 X100 Unidades</v>
          </cell>
          <cell r="D219" t="str">
            <v>Unidad</v>
          </cell>
          <cell r="E219">
            <v>5394.56</v>
          </cell>
          <cell r="F219">
            <v>1024.97</v>
          </cell>
          <cell r="G219">
            <v>6419.5300000000007</v>
          </cell>
        </row>
        <row r="220">
          <cell r="A220">
            <v>219</v>
          </cell>
          <cell r="B220" t="str">
            <v>Caja De Anzuelos Garra De Águila No. 6</v>
          </cell>
          <cell r="D220" t="str">
            <v>Unidad</v>
          </cell>
          <cell r="E220">
            <v>5851.41</v>
          </cell>
          <cell r="F220">
            <v>1111.77</v>
          </cell>
          <cell r="G220">
            <v>6963.18</v>
          </cell>
        </row>
        <row r="221">
          <cell r="A221">
            <v>220</v>
          </cell>
          <cell r="B221" t="str">
            <v>Caja De Anzuelos Garra De Águila No. 4 X100 Unidades</v>
          </cell>
          <cell r="D221" t="str">
            <v>Unidad</v>
          </cell>
          <cell r="E221">
            <v>6421.88</v>
          </cell>
          <cell r="F221">
            <v>1220.1600000000001</v>
          </cell>
          <cell r="G221">
            <v>7642.04</v>
          </cell>
        </row>
        <row r="222">
          <cell r="A222">
            <v>221</v>
          </cell>
          <cell r="B222" t="str">
            <v>Caja De Anzuelos Garra De Águila No. 2 X100 Unidades</v>
          </cell>
          <cell r="D222" t="str">
            <v>Unidad</v>
          </cell>
          <cell r="E222">
            <v>7998.36</v>
          </cell>
          <cell r="F222">
            <v>1519.69</v>
          </cell>
          <cell r="G222">
            <v>9518.0499999999993</v>
          </cell>
        </row>
        <row r="223">
          <cell r="A223">
            <v>222</v>
          </cell>
          <cell r="B223" t="str">
            <v>Girador De Gancho Cobrizado 1/0</v>
          </cell>
          <cell r="D223" t="str">
            <v>Unidad</v>
          </cell>
          <cell r="E223">
            <v>1027.9000000000001</v>
          </cell>
          <cell r="F223">
            <v>195.3</v>
          </cell>
          <cell r="G223">
            <v>1223.2</v>
          </cell>
        </row>
        <row r="224">
          <cell r="A224">
            <v>223</v>
          </cell>
          <cell r="B224" t="str">
            <v>Girador De Gancho Cobrizado 2/0</v>
          </cell>
          <cell r="D224" t="str">
            <v>Unidad</v>
          </cell>
          <cell r="E224">
            <v>667.52</v>
          </cell>
          <cell r="F224">
            <v>126.83</v>
          </cell>
          <cell r="G224">
            <v>794.35</v>
          </cell>
        </row>
        <row r="225">
          <cell r="A225">
            <v>224</v>
          </cell>
          <cell r="B225" t="str">
            <v>Girador De Gancho Cobrizado 3/0</v>
          </cell>
          <cell r="D225" t="str">
            <v>Unidad</v>
          </cell>
          <cell r="E225">
            <v>11818.82</v>
          </cell>
          <cell r="F225">
            <v>2245.58</v>
          </cell>
          <cell r="G225">
            <v>14064.4</v>
          </cell>
        </row>
        <row r="226">
          <cell r="A226">
            <v>225</v>
          </cell>
          <cell r="B226" t="str">
            <v>Girador De Gancho Cobrizado 4/0</v>
          </cell>
          <cell r="D226" t="str">
            <v>Unidad</v>
          </cell>
          <cell r="E226">
            <v>14211.93</v>
          </cell>
          <cell r="F226">
            <v>2700.27</v>
          </cell>
          <cell r="G226">
            <v>16912.2</v>
          </cell>
        </row>
        <row r="227">
          <cell r="A227">
            <v>226</v>
          </cell>
          <cell r="B227" t="str">
            <v>Girador De Gancho Cobrizado 5/0</v>
          </cell>
          <cell r="D227" t="str">
            <v>Unidad</v>
          </cell>
          <cell r="E227">
            <v>17542.41</v>
          </cell>
          <cell r="F227">
            <v>3333.06</v>
          </cell>
          <cell r="G227">
            <v>20875.47</v>
          </cell>
        </row>
        <row r="228">
          <cell r="A228">
            <v>227</v>
          </cell>
          <cell r="B228" t="str">
            <v>Girador De Gancho Cobrizado No 1</v>
          </cell>
          <cell r="D228" t="str">
            <v>Unidad</v>
          </cell>
          <cell r="E228">
            <v>7247.98</v>
          </cell>
          <cell r="F228">
            <v>1377.12</v>
          </cell>
          <cell r="G228">
            <v>8625.0999999999985</v>
          </cell>
        </row>
        <row r="229">
          <cell r="A229">
            <v>228</v>
          </cell>
          <cell r="B229" t="str">
            <v>Girador De Gancho Cobrizado No 2</v>
          </cell>
          <cell r="D229" t="str">
            <v>Unidad</v>
          </cell>
          <cell r="E229">
            <v>6092.86</v>
          </cell>
          <cell r="F229">
            <v>1157.6400000000001</v>
          </cell>
          <cell r="G229">
            <v>7250.5</v>
          </cell>
        </row>
        <row r="230">
          <cell r="A230">
            <v>229</v>
          </cell>
          <cell r="B230" t="str">
            <v>Girador De Gancho Cobrizado No 4</v>
          </cell>
          <cell r="D230" t="str">
            <v>Unidad</v>
          </cell>
          <cell r="E230">
            <v>4869.07</v>
          </cell>
          <cell r="F230">
            <v>925.12</v>
          </cell>
          <cell r="G230">
            <v>5794.19</v>
          </cell>
        </row>
        <row r="231">
          <cell r="A231">
            <v>230</v>
          </cell>
          <cell r="B231" t="str">
            <v>Girador De Gancho Cobrizado No 6</v>
          </cell>
          <cell r="D231" t="str">
            <v>Unidad</v>
          </cell>
          <cell r="E231">
            <v>3382.56</v>
          </cell>
          <cell r="F231">
            <v>642.69000000000005</v>
          </cell>
          <cell r="G231">
            <v>4025.25</v>
          </cell>
        </row>
        <row r="232">
          <cell r="A232">
            <v>231</v>
          </cell>
          <cell r="B232" t="str">
            <v>Girador De Gancho Cobrizado No 8</v>
          </cell>
          <cell r="D232" t="str">
            <v>Unidad</v>
          </cell>
          <cell r="E232">
            <v>2838.12</v>
          </cell>
          <cell r="F232">
            <v>539.24</v>
          </cell>
          <cell r="G232">
            <v>3377.3599999999997</v>
          </cell>
        </row>
        <row r="233">
          <cell r="A233">
            <v>232</v>
          </cell>
          <cell r="B233" t="str">
            <v>Girador De Gancho Cobrizado No 10</v>
          </cell>
          <cell r="D233" t="str">
            <v>Unidad</v>
          </cell>
          <cell r="E233">
            <v>2580.12</v>
          </cell>
          <cell r="F233">
            <v>490.22</v>
          </cell>
          <cell r="G233">
            <v>3070.34</v>
          </cell>
        </row>
        <row r="234">
          <cell r="A234">
            <v>233</v>
          </cell>
          <cell r="B234" t="str">
            <v>Alevines (Mojarra Roja, Cachama Blanca, Yamu ,Bocachico, Trucha)</v>
          </cell>
          <cell r="D234" t="str">
            <v>Bolsa De 100 Unidades</v>
          </cell>
          <cell r="E234">
            <v>31849.02</v>
          </cell>
          <cell r="F234">
            <v>0</v>
          </cell>
          <cell r="G234">
            <v>31849.02</v>
          </cell>
        </row>
        <row r="235">
          <cell r="A235">
            <v>234</v>
          </cell>
          <cell r="B235" t="str">
            <v>Mojarrina 45 % De Proteína Mash</v>
          </cell>
          <cell r="D235" t="str">
            <v>Bulto Por 40k</v>
          </cell>
          <cell r="E235">
            <v>114720.37</v>
          </cell>
          <cell r="F235">
            <v>5736.02</v>
          </cell>
          <cell r="G235">
            <v>120456.39</v>
          </cell>
        </row>
        <row r="236">
          <cell r="A236">
            <v>235</v>
          </cell>
          <cell r="B236" t="str">
            <v>Mojarrina 38 % De Proteína Extrudizada</v>
          </cell>
          <cell r="D236" t="str">
            <v>Bulto Por 40k</v>
          </cell>
          <cell r="E236">
            <v>99064.52</v>
          </cell>
          <cell r="F236">
            <v>4953.2299999999996</v>
          </cell>
          <cell r="G236">
            <v>104017.75</v>
          </cell>
        </row>
        <row r="237">
          <cell r="A237">
            <v>236</v>
          </cell>
          <cell r="B237" t="str">
            <v>Truchina De 45% En Harina</v>
          </cell>
          <cell r="D237" t="str">
            <v>Bulto Por 40k</v>
          </cell>
          <cell r="E237">
            <v>126498.95</v>
          </cell>
          <cell r="F237">
            <v>6324.95</v>
          </cell>
          <cell r="G237">
            <v>132823.9</v>
          </cell>
        </row>
        <row r="238">
          <cell r="A238">
            <v>237</v>
          </cell>
          <cell r="B238" t="str">
            <v>Truchina De 45% En Grano</v>
          </cell>
          <cell r="D238" t="str">
            <v>Bulto Por 40k</v>
          </cell>
          <cell r="E238">
            <v>134852.35999999999</v>
          </cell>
          <cell r="F238">
            <v>6742.62</v>
          </cell>
          <cell r="G238">
            <v>141594.97999999998</v>
          </cell>
        </row>
        <row r="239">
          <cell r="A239">
            <v>238</v>
          </cell>
          <cell r="B239" t="str">
            <v>Mojarra 30 % Extruido</v>
          </cell>
          <cell r="D239" t="str">
            <v>Bulto Por 40k</v>
          </cell>
          <cell r="E239">
            <v>89167.78</v>
          </cell>
          <cell r="F239">
            <v>4458.3900000000003</v>
          </cell>
          <cell r="G239">
            <v>93626.17</v>
          </cell>
        </row>
        <row r="240">
          <cell r="A240">
            <v>239</v>
          </cell>
          <cell r="B240" t="str">
            <v>Mojarra 24 %</v>
          </cell>
          <cell r="D240" t="str">
            <v>Bulto Por 40k</v>
          </cell>
          <cell r="E240">
            <v>82173.070000000007</v>
          </cell>
          <cell r="F240">
            <v>4108.6499999999996</v>
          </cell>
          <cell r="G240">
            <v>86281.72</v>
          </cell>
        </row>
        <row r="241">
          <cell r="A241">
            <v>240</v>
          </cell>
          <cell r="B241" t="str">
            <v>Peces Levante Al 30%</v>
          </cell>
          <cell r="D241" t="str">
            <v>Bulto Por 40k</v>
          </cell>
          <cell r="E241">
            <v>90895.74</v>
          </cell>
          <cell r="F241">
            <v>4544.79</v>
          </cell>
          <cell r="G241">
            <v>95440.53</v>
          </cell>
        </row>
        <row r="242">
          <cell r="A242">
            <v>241</v>
          </cell>
          <cell r="B242" t="str">
            <v>Peces Engorde Al 24%</v>
          </cell>
          <cell r="D242" t="str">
            <v>Bulto Por 40k</v>
          </cell>
          <cell r="E242">
            <v>88043.41</v>
          </cell>
          <cell r="F242">
            <v>4402.17</v>
          </cell>
          <cell r="G242">
            <v>92445.58</v>
          </cell>
        </row>
        <row r="243">
          <cell r="A243">
            <v>242</v>
          </cell>
          <cell r="B243" t="str">
            <v>Cal Dolomita</v>
          </cell>
          <cell r="D243" t="str">
            <v>Bulto Por 50k</v>
          </cell>
          <cell r="E243">
            <v>18818.259999999998</v>
          </cell>
          <cell r="F243">
            <v>0</v>
          </cell>
          <cell r="G243">
            <v>18818.259999999998</v>
          </cell>
        </row>
        <row r="244">
          <cell r="A244">
            <v>243</v>
          </cell>
          <cell r="B244" t="str">
            <v>Cal Viva</v>
          </cell>
          <cell r="D244" t="str">
            <v>Bulto Por 50k</v>
          </cell>
          <cell r="E244">
            <v>35961.9</v>
          </cell>
          <cell r="F244">
            <v>6832.76</v>
          </cell>
          <cell r="G244">
            <v>42794.66</v>
          </cell>
        </row>
        <row r="245">
          <cell r="A245">
            <v>244</v>
          </cell>
          <cell r="B245" t="str">
            <v>Urea Para Abono Del Tanque</v>
          </cell>
          <cell r="D245" t="str">
            <v>Bulto Por 50k</v>
          </cell>
          <cell r="E245">
            <v>66044.28</v>
          </cell>
          <cell r="F245">
            <v>0</v>
          </cell>
          <cell r="G245">
            <v>66044.28</v>
          </cell>
        </row>
        <row r="246">
          <cell r="A246">
            <v>245</v>
          </cell>
          <cell r="B246" t="str">
            <v>Triple 15 Para Abono Del Tanque</v>
          </cell>
          <cell r="D246" t="str">
            <v>Bulto Por 50k</v>
          </cell>
          <cell r="E246">
            <v>78650.38</v>
          </cell>
          <cell r="F246">
            <v>0</v>
          </cell>
          <cell r="G246">
            <v>78650.38</v>
          </cell>
        </row>
        <row r="247">
          <cell r="A247">
            <v>246</v>
          </cell>
          <cell r="B247" t="str">
            <v>Fertilizante Inorgánico Con Micronutrientes</v>
          </cell>
          <cell r="D247" t="str">
            <v>Bulto Por 50k</v>
          </cell>
          <cell r="E247">
            <v>70272</v>
          </cell>
          <cell r="F247">
            <v>0</v>
          </cell>
          <cell r="G247">
            <v>70272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W106"/>
  <sheetViews>
    <sheetView view="pageBreakPreview" zoomScale="60" zoomScaleNormal="71" workbookViewId="0">
      <selection activeCell="C14" sqref="C14:E14"/>
    </sheetView>
  </sheetViews>
  <sheetFormatPr baseColWidth="10" defaultRowHeight="11.25" x14ac:dyDescent="0.15"/>
  <cols>
    <col min="1" max="1" width="2.7109375" style="2" customWidth="1"/>
    <col min="2" max="2" width="45.28515625" style="2" customWidth="1"/>
    <col min="3" max="3" width="49.5703125" style="2" customWidth="1"/>
    <col min="4" max="4" width="15.140625" style="2" customWidth="1"/>
    <col min="5" max="5" width="31.42578125" style="2" customWidth="1"/>
    <col min="6" max="6" width="11.7109375" style="2" customWidth="1"/>
    <col min="7" max="7" width="11.5703125" style="2" hidden="1" customWidth="1"/>
    <col min="8" max="9" width="11.42578125" style="2"/>
    <col min="10" max="10" width="16.7109375" style="2" customWidth="1"/>
    <col min="11" max="12" width="11.42578125" style="2" customWidth="1"/>
    <col min="13" max="13" width="11.42578125" style="2"/>
    <col min="14" max="16" width="11.42578125" style="2" customWidth="1"/>
    <col min="17" max="16384" width="11.42578125" style="2"/>
  </cols>
  <sheetData>
    <row r="1" spans="2:23" ht="12" thickBot="1" x14ac:dyDescent="0.2"/>
    <row r="2" spans="2:23" ht="17.100000000000001" customHeight="1" x14ac:dyDescent="0.15">
      <c r="B2" s="203" t="s">
        <v>32</v>
      </c>
      <c r="C2" s="195" t="s">
        <v>253</v>
      </c>
      <c r="D2" s="196"/>
      <c r="E2" s="3" t="s">
        <v>30</v>
      </c>
    </row>
    <row r="3" spans="2:23" ht="17.100000000000001" customHeight="1" thickBot="1" x14ac:dyDescent="0.2">
      <c r="B3" s="204"/>
      <c r="C3" s="197"/>
      <c r="D3" s="198"/>
      <c r="E3" s="4" t="s">
        <v>371</v>
      </c>
    </row>
    <row r="4" spans="2:23" ht="20.25" customHeight="1" x14ac:dyDescent="0.15">
      <c r="B4" s="205"/>
      <c r="C4" s="199" t="s">
        <v>31</v>
      </c>
      <c r="D4" s="200"/>
      <c r="E4" s="81" t="s">
        <v>376</v>
      </c>
    </row>
    <row r="5" spans="2:23" ht="24" customHeight="1" thickBot="1" x14ac:dyDescent="0.2">
      <c r="B5" s="206"/>
      <c r="C5" s="201" t="s">
        <v>372</v>
      </c>
      <c r="D5" s="202"/>
      <c r="E5" s="82" t="s">
        <v>244</v>
      </c>
    </row>
    <row r="6" spans="2:23" ht="5.25" customHeight="1" thickBot="1" x14ac:dyDescent="0.2">
      <c r="B6" s="1"/>
      <c r="H6" s="5"/>
      <c r="I6" s="5"/>
      <c r="J6" s="5"/>
      <c r="K6" s="5"/>
      <c r="L6" s="6"/>
      <c r="M6" s="6"/>
      <c r="N6" s="6"/>
      <c r="O6" s="6"/>
      <c r="P6" s="6"/>
      <c r="Q6" s="6"/>
      <c r="R6" s="6"/>
      <c r="S6" s="6"/>
      <c r="T6" s="7"/>
      <c r="U6" s="7"/>
      <c r="V6" s="8"/>
      <c r="W6" s="9"/>
    </row>
    <row r="7" spans="2:23" ht="22.5" customHeight="1" thickBot="1" x14ac:dyDescent="0.2">
      <c r="B7" s="62" t="s">
        <v>368</v>
      </c>
      <c r="C7" s="150"/>
      <c r="D7" s="151"/>
      <c r="E7" s="152"/>
      <c r="H7" s="5"/>
      <c r="I7" s="5"/>
      <c r="J7" s="5"/>
      <c r="K7" s="5"/>
      <c r="L7" s="6"/>
      <c r="M7" s="6"/>
      <c r="N7" s="6"/>
      <c r="O7" s="6"/>
      <c r="P7" s="6"/>
      <c r="Q7" s="6"/>
      <c r="R7" s="6"/>
      <c r="S7" s="6"/>
      <c r="T7" s="7"/>
      <c r="U7" s="7"/>
      <c r="V7" s="8"/>
      <c r="W7" s="9"/>
    </row>
    <row r="8" spans="2:23" ht="6" customHeight="1" x14ac:dyDescent="0.15">
      <c r="B8" s="61"/>
      <c r="H8" s="5"/>
      <c r="I8" s="5"/>
      <c r="J8" s="5"/>
      <c r="K8" s="5"/>
      <c r="L8" s="6"/>
      <c r="M8" s="6"/>
      <c r="N8" s="6"/>
      <c r="O8" s="6"/>
      <c r="P8" s="6"/>
      <c r="Q8" s="6"/>
      <c r="R8" s="6"/>
      <c r="S8" s="6"/>
      <c r="T8" s="7"/>
      <c r="U8" s="7"/>
      <c r="V8" s="8"/>
      <c r="W8" s="9"/>
    </row>
    <row r="9" spans="2:23" ht="17.25" customHeight="1" x14ac:dyDescent="0.15">
      <c r="B9" s="63" t="s">
        <v>0</v>
      </c>
      <c r="C9" s="214"/>
      <c r="D9" s="214"/>
      <c r="E9" s="214"/>
    </row>
    <row r="10" spans="2:23" ht="6" customHeight="1" thickBot="1" x14ac:dyDescent="0.2"/>
    <row r="11" spans="2:23" ht="24.75" customHeight="1" x14ac:dyDescent="0.15">
      <c r="B11" s="11" t="s">
        <v>1</v>
      </c>
      <c r="C11" s="215"/>
      <c r="D11" s="216"/>
      <c r="E11" s="217"/>
    </row>
    <row r="12" spans="2:23" ht="15" customHeight="1" x14ac:dyDescent="0.15">
      <c r="B12" s="12" t="s">
        <v>2</v>
      </c>
      <c r="C12" s="161"/>
      <c r="D12" s="162"/>
      <c r="E12" s="163"/>
    </row>
    <row r="13" spans="2:23" ht="15" customHeight="1" x14ac:dyDescent="0.15">
      <c r="B13" s="12" t="s">
        <v>3</v>
      </c>
      <c r="C13" s="161"/>
      <c r="D13" s="162"/>
      <c r="E13" s="163"/>
    </row>
    <row r="14" spans="2:23" ht="19.5" customHeight="1" x14ac:dyDescent="0.15">
      <c r="B14" s="12" t="s">
        <v>4</v>
      </c>
      <c r="C14" s="161"/>
      <c r="D14" s="162"/>
      <c r="E14" s="163"/>
    </row>
    <row r="15" spans="2:23" ht="12.75" customHeight="1" x14ac:dyDescent="0.15">
      <c r="B15" s="12" t="s">
        <v>5</v>
      </c>
      <c r="C15" s="164">
        <f>C16+C17+C18+C19+C20</f>
        <v>0</v>
      </c>
      <c r="D15" s="165"/>
      <c r="E15" s="166"/>
    </row>
    <row r="16" spans="2:23" ht="43.5" customHeight="1" x14ac:dyDescent="0.15">
      <c r="B16" s="12" t="s">
        <v>24</v>
      </c>
      <c r="C16" s="164">
        <f>'Listado de Insumos'!I79</f>
        <v>0</v>
      </c>
      <c r="D16" s="165"/>
      <c r="E16" s="166"/>
      <c r="J16" s="13"/>
    </row>
    <row r="17" spans="2:5" ht="14.25" customHeight="1" x14ac:dyDescent="0.15">
      <c r="B17" s="12" t="s">
        <v>8</v>
      </c>
      <c r="C17" s="155"/>
      <c r="D17" s="156"/>
      <c r="E17" s="157"/>
    </row>
    <row r="18" spans="2:5" ht="18" customHeight="1" x14ac:dyDescent="0.15">
      <c r="B18" s="12" t="s">
        <v>9</v>
      </c>
      <c r="C18" s="158"/>
      <c r="D18" s="159"/>
      <c r="E18" s="160"/>
    </row>
    <row r="19" spans="2:5" ht="19.149999999999999" customHeight="1" x14ac:dyDescent="0.15">
      <c r="B19" s="12" t="s">
        <v>27</v>
      </c>
      <c r="C19" s="155"/>
      <c r="D19" s="156"/>
      <c r="E19" s="157"/>
    </row>
    <row r="20" spans="2:5" ht="13.5" customHeight="1" x14ac:dyDescent="0.15">
      <c r="B20" s="12" t="s">
        <v>242</v>
      </c>
      <c r="C20" s="155"/>
      <c r="D20" s="156"/>
      <c r="E20" s="157"/>
    </row>
    <row r="21" spans="2:5" ht="17.25" customHeight="1" thickBot="1" x14ac:dyDescent="0.2">
      <c r="B21" s="14" t="s">
        <v>6</v>
      </c>
      <c r="C21" s="211"/>
      <c r="D21" s="212"/>
      <c r="E21" s="213"/>
    </row>
    <row r="22" spans="2:5" ht="5.25" customHeight="1" x14ac:dyDescent="0.15">
      <c r="B22" s="15"/>
      <c r="C22" s="15"/>
      <c r="D22" s="15"/>
      <c r="E22" s="15"/>
    </row>
    <row r="23" spans="2:5" ht="15.75" customHeight="1" thickBot="1" x14ac:dyDescent="0.2">
      <c r="B23" s="21" t="s">
        <v>7</v>
      </c>
      <c r="C23" s="15"/>
      <c r="D23" s="15"/>
      <c r="E23" s="15"/>
    </row>
    <row r="24" spans="2:5" ht="13.15" customHeight="1" x14ac:dyDescent="0.15">
      <c r="B24" s="17" t="s">
        <v>12</v>
      </c>
      <c r="C24" s="18" t="s">
        <v>13</v>
      </c>
      <c r="D24" s="18" t="s">
        <v>10</v>
      </c>
      <c r="E24" s="19" t="s">
        <v>11</v>
      </c>
    </row>
    <row r="25" spans="2:5" ht="22.9" customHeight="1" thickBot="1" x14ac:dyDescent="0.2">
      <c r="B25" s="79"/>
      <c r="C25" s="80"/>
      <c r="D25" s="111"/>
      <c r="E25" s="112"/>
    </row>
    <row r="26" spans="2:5" ht="9" customHeight="1" x14ac:dyDescent="0.15">
      <c r="B26" s="16"/>
      <c r="C26" s="15"/>
      <c r="D26" s="15"/>
      <c r="E26" s="15"/>
    </row>
    <row r="27" spans="2:5" ht="27.75" customHeight="1" thickBot="1" x14ac:dyDescent="0.2">
      <c r="B27" s="207" t="s">
        <v>26</v>
      </c>
      <c r="C27" s="207"/>
      <c r="D27" s="207"/>
      <c r="E27" s="207"/>
    </row>
    <row r="28" spans="2:5" ht="18" customHeight="1" thickBot="1" x14ac:dyDescent="0.2">
      <c r="B28" s="208" t="s">
        <v>367</v>
      </c>
      <c r="C28" s="209"/>
      <c r="D28" s="209"/>
      <c r="E28" s="210"/>
    </row>
    <row r="29" spans="2:5" ht="12.75" customHeight="1" x14ac:dyDescent="0.15">
      <c r="B29" s="176"/>
      <c r="C29" s="177"/>
      <c r="D29" s="177"/>
      <c r="E29" s="178"/>
    </row>
    <row r="30" spans="2:5" x14ac:dyDescent="0.15">
      <c r="B30" s="179"/>
      <c r="C30" s="180"/>
      <c r="D30" s="180"/>
      <c r="E30" s="181"/>
    </row>
    <row r="31" spans="2:5" x14ac:dyDescent="0.15">
      <c r="B31" s="179"/>
      <c r="C31" s="180"/>
      <c r="D31" s="180"/>
      <c r="E31" s="181"/>
    </row>
    <row r="32" spans="2:5" x14ac:dyDescent="0.15">
      <c r="B32" s="179"/>
      <c r="C32" s="180"/>
      <c r="D32" s="180"/>
      <c r="E32" s="181"/>
    </row>
    <row r="33" spans="2:9" ht="18" customHeight="1" thickBot="1" x14ac:dyDescent="0.2">
      <c r="B33" s="182"/>
      <c r="C33" s="183"/>
      <c r="D33" s="183"/>
      <c r="E33" s="184"/>
    </row>
    <row r="34" spans="2:9" ht="6" customHeight="1" x14ac:dyDescent="0.15">
      <c r="B34" s="15"/>
      <c r="C34" s="15"/>
      <c r="D34" s="15"/>
      <c r="E34" s="15"/>
    </row>
    <row r="35" spans="2:9" ht="18.75" customHeight="1" x14ac:dyDescent="0.15">
      <c r="B35" s="153" t="s">
        <v>14</v>
      </c>
      <c r="C35" s="153"/>
      <c r="D35" s="153"/>
      <c r="E35" s="153"/>
    </row>
    <row r="36" spans="2:9" ht="6" customHeight="1" thickBot="1" x14ac:dyDescent="0.2">
      <c r="B36" s="15"/>
      <c r="C36" s="15"/>
      <c r="D36" s="15"/>
      <c r="E36" s="15"/>
    </row>
    <row r="37" spans="2:9" ht="12.75" customHeight="1" x14ac:dyDescent="0.15">
      <c r="B37" s="176"/>
      <c r="C37" s="177"/>
      <c r="D37" s="177"/>
      <c r="E37" s="178"/>
    </row>
    <row r="38" spans="2:9" x14ac:dyDescent="0.15">
      <c r="B38" s="179"/>
      <c r="C38" s="180"/>
      <c r="D38" s="180"/>
      <c r="E38" s="181"/>
    </row>
    <row r="39" spans="2:9" x14ac:dyDescent="0.15">
      <c r="B39" s="179"/>
      <c r="C39" s="180"/>
      <c r="D39" s="180"/>
      <c r="E39" s="181"/>
    </row>
    <row r="40" spans="2:9" x14ac:dyDescent="0.15">
      <c r="B40" s="179"/>
      <c r="C40" s="180"/>
      <c r="D40" s="180"/>
      <c r="E40" s="181"/>
    </row>
    <row r="41" spans="2:9" x14ac:dyDescent="0.15">
      <c r="B41" s="179"/>
      <c r="C41" s="180"/>
      <c r="D41" s="180"/>
      <c r="E41" s="181"/>
    </row>
    <row r="42" spans="2:9" ht="12" thickBot="1" x14ac:dyDescent="0.2">
      <c r="B42" s="182"/>
      <c r="C42" s="183"/>
      <c r="D42" s="183"/>
      <c r="E42" s="184"/>
    </row>
    <row r="43" spans="2:9" ht="8.25" customHeight="1" x14ac:dyDescent="0.15">
      <c r="B43" s="58"/>
      <c r="C43" s="58"/>
      <c r="D43" s="58"/>
      <c r="E43" s="58"/>
    </row>
    <row r="44" spans="2:9" ht="18" customHeight="1" thickBot="1" x14ac:dyDescent="0.2">
      <c r="B44" s="21" t="s">
        <v>256</v>
      </c>
      <c r="C44" s="15"/>
      <c r="D44" s="15"/>
      <c r="E44" s="15"/>
    </row>
    <row r="45" spans="2:9" x14ac:dyDescent="0.15">
      <c r="B45" s="176"/>
      <c r="C45" s="177"/>
      <c r="D45" s="177"/>
      <c r="E45" s="178"/>
    </row>
    <row r="46" spans="2:9" ht="12.75" customHeight="1" x14ac:dyDescent="0.15">
      <c r="B46" s="179"/>
      <c r="C46" s="180"/>
      <c r="D46" s="180"/>
      <c r="E46" s="181"/>
    </row>
    <row r="47" spans="2:9" ht="12" thickBot="1" x14ac:dyDescent="0.2">
      <c r="B47" s="182"/>
      <c r="C47" s="183"/>
      <c r="D47" s="183"/>
      <c r="E47" s="184"/>
    </row>
    <row r="48" spans="2:9" x14ac:dyDescent="0.15">
      <c r="B48" s="20"/>
      <c r="C48" s="20"/>
      <c r="D48" s="20"/>
      <c r="E48" s="20"/>
      <c r="F48" s="153"/>
      <c r="G48" s="153"/>
      <c r="H48" s="153"/>
      <c r="I48" s="153"/>
    </row>
    <row r="49" spans="2:5" ht="17.25" customHeight="1" thickBot="1" x14ac:dyDescent="0.2">
      <c r="B49" s="194" t="s">
        <v>257</v>
      </c>
      <c r="C49" s="194"/>
      <c r="D49" s="15"/>
      <c r="E49" s="15"/>
    </row>
    <row r="50" spans="2:5" ht="16.149999999999999" customHeight="1" x14ac:dyDescent="0.15">
      <c r="B50" s="176"/>
      <c r="C50" s="177"/>
      <c r="D50" s="177"/>
      <c r="E50" s="178"/>
    </row>
    <row r="51" spans="2:5" ht="12.75" customHeight="1" x14ac:dyDescent="0.15">
      <c r="B51" s="179"/>
      <c r="C51" s="180"/>
      <c r="D51" s="180"/>
      <c r="E51" s="181"/>
    </row>
    <row r="52" spans="2:5" x14ac:dyDescent="0.15">
      <c r="B52" s="179"/>
      <c r="C52" s="180"/>
      <c r="D52" s="180"/>
      <c r="E52" s="181"/>
    </row>
    <row r="53" spans="2:5" x14ac:dyDescent="0.15">
      <c r="B53" s="179"/>
      <c r="C53" s="180"/>
      <c r="D53" s="180"/>
      <c r="E53" s="181"/>
    </row>
    <row r="54" spans="2:5" ht="12" thickBot="1" x14ac:dyDescent="0.2">
      <c r="B54" s="182"/>
      <c r="C54" s="183"/>
      <c r="D54" s="183"/>
      <c r="E54" s="184"/>
    </row>
    <row r="56" spans="2:5" ht="15.75" customHeight="1" thickBot="1" x14ac:dyDescent="0.2">
      <c r="B56" s="153" t="s">
        <v>258</v>
      </c>
      <c r="C56" s="153"/>
      <c r="D56" s="153"/>
      <c r="E56" s="153"/>
    </row>
    <row r="57" spans="2:5" ht="12.75" customHeight="1" x14ac:dyDescent="0.15">
      <c r="B57" s="176"/>
      <c r="C57" s="177"/>
      <c r="D57" s="177"/>
      <c r="E57" s="178"/>
    </row>
    <row r="58" spans="2:5" x14ac:dyDescent="0.15">
      <c r="B58" s="179"/>
      <c r="C58" s="180"/>
      <c r="D58" s="180"/>
      <c r="E58" s="181"/>
    </row>
    <row r="59" spans="2:5" x14ac:dyDescent="0.15">
      <c r="B59" s="179"/>
      <c r="C59" s="180"/>
      <c r="D59" s="180"/>
      <c r="E59" s="181"/>
    </row>
    <row r="60" spans="2:5" ht="11.25" customHeight="1" x14ac:dyDescent="0.15">
      <c r="B60" s="179"/>
      <c r="C60" s="180"/>
      <c r="D60" s="180"/>
      <c r="E60" s="181"/>
    </row>
    <row r="61" spans="2:5" ht="6" customHeight="1" x14ac:dyDescent="0.15">
      <c r="B61" s="179"/>
      <c r="C61" s="180"/>
      <c r="D61" s="180"/>
      <c r="E61" s="181"/>
    </row>
    <row r="62" spans="2:5" ht="11.25" customHeight="1" thickBot="1" x14ac:dyDescent="0.2">
      <c r="B62" s="182"/>
      <c r="C62" s="183"/>
      <c r="D62" s="183"/>
      <c r="E62" s="184"/>
    </row>
    <row r="63" spans="2:5" ht="6.75" customHeight="1" x14ac:dyDescent="0.15">
      <c r="B63" s="38"/>
      <c r="C63" s="38"/>
      <c r="D63" s="38"/>
      <c r="E63" s="38"/>
    </row>
    <row r="64" spans="2:5" ht="21.75" customHeight="1" thickBot="1" x14ac:dyDescent="0.2">
      <c r="B64" s="21" t="s">
        <v>259</v>
      </c>
      <c r="C64" s="15"/>
      <c r="D64" s="15"/>
      <c r="E64" s="15"/>
    </row>
    <row r="65" spans="2:5" x14ac:dyDescent="0.15">
      <c r="B65" s="185"/>
      <c r="C65" s="186"/>
      <c r="D65" s="186"/>
      <c r="E65" s="187"/>
    </row>
    <row r="66" spans="2:5" x14ac:dyDescent="0.15">
      <c r="B66" s="188"/>
      <c r="C66" s="189"/>
      <c r="D66" s="189"/>
      <c r="E66" s="190"/>
    </row>
    <row r="67" spans="2:5" x14ac:dyDescent="0.15">
      <c r="B67" s="188"/>
      <c r="C67" s="189"/>
      <c r="D67" s="189"/>
      <c r="E67" s="190"/>
    </row>
    <row r="68" spans="2:5" ht="12.75" customHeight="1" thickBot="1" x14ac:dyDescent="0.2">
      <c r="B68" s="191"/>
      <c r="C68" s="192"/>
      <c r="D68" s="192"/>
      <c r="E68" s="193"/>
    </row>
    <row r="69" spans="2:5" x14ac:dyDescent="0.15">
      <c r="B69" s="15"/>
      <c r="C69" s="15"/>
      <c r="D69" s="15"/>
      <c r="E69" s="15"/>
    </row>
    <row r="70" spans="2:5" x14ac:dyDescent="0.15">
      <c r="B70" s="16" t="s">
        <v>260</v>
      </c>
      <c r="C70" s="15" t="s">
        <v>25</v>
      </c>
      <c r="D70" s="15"/>
      <c r="E70" s="15"/>
    </row>
    <row r="71" spans="2:5" ht="6" customHeight="1" x14ac:dyDescent="0.15">
      <c r="B71" s="16"/>
      <c r="C71" s="15"/>
      <c r="D71" s="15"/>
      <c r="E71" s="15"/>
    </row>
    <row r="72" spans="2:5" x14ac:dyDescent="0.15">
      <c r="B72" s="16" t="s">
        <v>261</v>
      </c>
      <c r="C72" s="15"/>
      <c r="D72" s="15"/>
      <c r="E72" s="15"/>
    </row>
    <row r="73" spans="2:5" ht="5.25" customHeight="1" x14ac:dyDescent="0.15">
      <c r="B73" s="16"/>
      <c r="C73" s="15"/>
      <c r="D73" s="15"/>
      <c r="E73" s="15"/>
    </row>
    <row r="74" spans="2:5" x14ac:dyDescent="0.15">
      <c r="B74" s="16" t="s">
        <v>262</v>
      </c>
      <c r="C74" s="15"/>
      <c r="D74" s="15"/>
      <c r="E74" s="15"/>
    </row>
    <row r="75" spans="2:5" ht="12" thickBot="1" x14ac:dyDescent="0.2">
      <c r="B75" s="16"/>
      <c r="C75" s="15"/>
      <c r="D75" s="15"/>
      <c r="E75" s="15"/>
    </row>
    <row r="76" spans="2:5" ht="11.25" customHeight="1" x14ac:dyDescent="0.15">
      <c r="B76" s="185"/>
      <c r="C76" s="186"/>
      <c r="D76" s="186"/>
      <c r="E76" s="187"/>
    </row>
    <row r="77" spans="2:5" x14ac:dyDescent="0.15">
      <c r="B77" s="188"/>
      <c r="C77" s="189"/>
      <c r="D77" s="189"/>
      <c r="E77" s="190"/>
    </row>
    <row r="78" spans="2:5" ht="12" thickBot="1" x14ac:dyDescent="0.2">
      <c r="B78" s="191"/>
      <c r="C78" s="192"/>
      <c r="D78" s="192"/>
      <c r="E78" s="193"/>
    </row>
    <row r="79" spans="2:5" x14ac:dyDescent="0.15">
      <c r="B79" s="15"/>
      <c r="C79" s="15"/>
      <c r="D79" s="15"/>
      <c r="E79" s="15"/>
    </row>
    <row r="80" spans="2:5" x14ac:dyDescent="0.15">
      <c r="B80" s="16" t="s">
        <v>263</v>
      </c>
      <c r="C80" s="15"/>
      <c r="D80" s="15"/>
      <c r="E80" s="15"/>
    </row>
    <row r="81" spans="2:5" ht="12" thickBot="1" x14ac:dyDescent="0.2">
      <c r="B81" s="15"/>
      <c r="C81" s="15"/>
      <c r="D81" s="15"/>
      <c r="E81" s="15"/>
    </row>
    <row r="82" spans="2:5" x14ac:dyDescent="0.15">
      <c r="B82" s="167"/>
      <c r="C82" s="168"/>
      <c r="D82" s="168"/>
      <c r="E82" s="169"/>
    </row>
    <row r="83" spans="2:5" x14ac:dyDescent="0.15">
      <c r="B83" s="170"/>
      <c r="C83" s="171"/>
      <c r="D83" s="171"/>
      <c r="E83" s="172"/>
    </row>
    <row r="84" spans="2:5" x14ac:dyDescent="0.15">
      <c r="B84" s="170"/>
      <c r="C84" s="171"/>
      <c r="D84" s="171"/>
      <c r="E84" s="172"/>
    </row>
    <row r="85" spans="2:5" x14ac:dyDescent="0.15">
      <c r="B85" s="170"/>
      <c r="C85" s="171"/>
      <c r="D85" s="171"/>
      <c r="E85" s="172"/>
    </row>
    <row r="86" spans="2:5" ht="12" thickBot="1" x14ac:dyDescent="0.2">
      <c r="B86" s="173"/>
      <c r="C86" s="174"/>
      <c r="D86" s="174"/>
      <c r="E86" s="175"/>
    </row>
    <row r="88" spans="2:5" x14ac:dyDescent="0.15">
      <c r="B88" s="44" t="s">
        <v>233</v>
      </c>
      <c r="C88" s="107"/>
      <c r="D88" s="108"/>
    </row>
    <row r="89" spans="2:5" x14ac:dyDescent="0.15">
      <c r="B89" s="42" t="s">
        <v>241</v>
      </c>
      <c r="C89" s="109"/>
      <c r="D89" s="108"/>
    </row>
    <row r="90" spans="2:5" x14ac:dyDescent="0.15">
      <c r="B90" s="42" t="s">
        <v>240</v>
      </c>
      <c r="C90" s="109"/>
      <c r="D90" s="108"/>
    </row>
    <row r="91" spans="2:5" x14ac:dyDescent="0.15">
      <c r="B91" s="42" t="s">
        <v>235</v>
      </c>
      <c r="C91" s="109"/>
      <c r="D91" s="108"/>
    </row>
    <row r="92" spans="2:5" x14ac:dyDescent="0.15">
      <c r="B92" s="42" t="s">
        <v>236</v>
      </c>
      <c r="C92" s="108"/>
      <c r="D92" s="108"/>
    </row>
    <row r="93" spans="2:5" x14ac:dyDescent="0.15">
      <c r="B93" s="10"/>
      <c r="C93" s="108"/>
      <c r="D93" s="108"/>
    </row>
    <row r="94" spans="2:5" x14ac:dyDescent="0.15">
      <c r="B94" s="45" t="s">
        <v>238</v>
      </c>
      <c r="C94" s="154"/>
      <c r="D94" s="154"/>
    </row>
    <row r="95" spans="2:5" x14ac:dyDescent="0.15">
      <c r="B95" s="42" t="s">
        <v>234</v>
      </c>
      <c r="C95" s="107"/>
      <c r="D95" s="110"/>
    </row>
    <row r="96" spans="2:5" x14ac:dyDescent="0.15">
      <c r="B96" s="45" t="s">
        <v>239</v>
      </c>
      <c r="C96" s="109"/>
      <c r="D96" s="110"/>
    </row>
    <row r="97" spans="2:4" x14ac:dyDescent="0.15">
      <c r="B97" s="42" t="s">
        <v>235</v>
      </c>
      <c r="C97" s="109"/>
      <c r="D97" s="110"/>
    </row>
    <row r="98" spans="2:4" x14ac:dyDescent="0.15">
      <c r="B98" s="42" t="s">
        <v>236</v>
      </c>
      <c r="C98" s="109"/>
      <c r="D98" s="110"/>
    </row>
    <row r="99" spans="2:4" x14ac:dyDescent="0.15">
      <c r="B99" s="10"/>
      <c r="C99" s="110"/>
      <c r="D99" s="110"/>
    </row>
    <row r="100" spans="2:4" x14ac:dyDescent="0.15">
      <c r="B100" s="44" t="s">
        <v>237</v>
      </c>
      <c r="C100" s="110"/>
      <c r="D100" s="108"/>
    </row>
    <row r="101" spans="2:4" x14ac:dyDescent="0.15">
      <c r="B101" s="42" t="s">
        <v>234</v>
      </c>
      <c r="C101" s="107"/>
      <c r="D101" s="108"/>
    </row>
    <row r="102" spans="2:4" x14ac:dyDescent="0.15">
      <c r="B102" s="45" t="s">
        <v>239</v>
      </c>
      <c r="C102" s="109"/>
      <c r="D102" s="108"/>
    </row>
    <row r="103" spans="2:4" x14ac:dyDescent="0.15">
      <c r="B103" s="42" t="s">
        <v>235</v>
      </c>
      <c r="C103" s="109"/>
      <c r="D103" s="108"/>
    </row>
    <row r="104" spans="2:4" x14ac:dyDescent="0.15">
      <c r="B104" s="42" t="s">
        <v>236</v>
      </c>
      <c r="C104" s="109"/>
      <c r="D104" s="108"/>
    </row>
    <row r="105" spans="2:4" x14ac:dyDescent="0.15">
      <c r="C105" s="108"/>
      <c r="D105" s="108"/>
    </row>
    <row r="106" spans="2:4" x14ac:dyDescent="0.15">
      <c r="C106" s="108"/>
      <c r="D106" s="108"/>
    </row>
  </sheetData>
  <sheetProtection algorithmName="SHA-512" hashValue="CLg5e9+ZanaMxWbts4UnWqoK4h0HuLoK7ydZuCMkYeITBeXufvb6nZQXocWZrpHn5VdzIfEJOIxPPFJCGZd/qg==" saltValue="ZBOq6DF8zT4Xh4ClVHeYqg==" spinCount="100000" sheet="1" objects="1" scenarios="1" selectLockedCells="1"/>
  <mergeCells count="32">
    <mergeCell ref="F48:I48"/>
    <mergeCell ref="B49:C49"/>
    <mergeCell ref="C2:D3"/>
    <mergeCell ref="C4:D4"/>
    <mergeCell ref="C5:D5"/>
    <mergeCell ref="B2:B5"/>
    <mergeCell ref="B29:E33"/>
    <mergeCell ref="B27:E27"/>
    <mergeCell ref="B28:E28"/>
    <mergeCell ref="C12:E12"/>
    <mergeCell ref="C21:E21"/>
    <mergeCell ref="C19:E19"/>
    <mergeCell ref="C20:E20"/>
    <mergeCell ref="C9:E9"/>
    <mergeCell ref="C11:E11"/>
    <mergeCell ref="B37:E42"/>
    <mergeCell ref="C7:E7"/>
    <mergeCell ref="B35:E35"/>
    <mergeCell ref="C94:D94"/>
    <mergeCell ref="C17:E17"/>
    <mergeCell ref="C18:E18"/>
    <mergeCell ref="C13:E13"/>
    <mergeCell ref="C14:E14"/>
    <mergeCell ref="C15:E15"/>
    <mergeCell ref="C16:E16"/>
    <mergeCell ref="B82:E86"/>
    <mergeCell ref="B50:E54"/>
    <mergeCell ref="B76:E78"/>
    <mergeCell ref="B65:E68"/>
    <mergeCell ref="B45:E47"/>
    <mergeCell ref="B56:E56"/>
    <mergeCell ref="B57:E62"/>
  </mergeCells>
  <phoneticPr fontId="0" type="noConversion"/>
  <dataValidations count="1">
    <dataValidation type="list" allowBlank="1" showInputMessage="1" showErrorMessage="1" sqref="C7:E7">
      <formula1>SUB</formula1>
    </dataValidation>
  </dataValidations>
  <printOptions horizontalCentered="1" verticalCentered="1"/>
  <pageMargins left="0.74803149606299213" right="0.74803149606299213" top="0.98425196850393704" bottom="0.98425196850393704" header="0" footer="0"/>
  <pageSetup scale="46"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
  <sheetViews>
    <sheetView view="pageBreakPreview" zoomScale="60" zoomScaleNormal="100" workbookViewId="0">
      <selection activeCell="B26" sqref="B26"/>
    </sheetView>
  </sheetViews>
  <sheetFormatPr baseColWidth="10" defaultRowHeight="11.25" x14ac:dyDescent="0.15"/>
  <cols>
    <col min="1" max="1" width="31.140625" style="2" customWidth="1"/>
    <col min="2" max="25" width="3.140625" style="2" customWidth="1"/>
    <col min="26" max="27" width="3.7109375" style="2" customWidth="1"/>
    <col min="28" max="28" width="4.28515625" style="2" customWidth="1"/>
    <col min="29" max="29" width="12.7109375" style="2" customWidth="1"/>
    <col min="30" max="30" width="2.7109375" style="2" customWidth="1"/>
    <col min="31" max="31" width="2.42578125" style="2" customWidth="1"/>
    <col min="32" max="32" width="2.7109375" style="2" customWidth="1"/>
    <col min="33" max="33" width="3.28515625" style="2" customWidth="1"/>
    <col min="34" max="34" width="2.7109375" style="2" customWidth="1"/>
    <col min="35" max="36" width="3" style="2" customWidth="1"/>
    <col min="37" max="39" width="2.42578125" style="2" customWidth="1"/>
    <col min="40" max="40" width="3" style="2" customWidth="1"/>
    <col min="41" max="41" width="2.7109375" style="2" customWidth="1"/>
    <col min="42" max="42" width="3.140625" style="2" customWidth="1"/>
    <col min="43" max="16384" width="11.42578125" style="2"/>
  </cols>
  <sheetData>
    <row r="1" spans="1:29" ht="12" thickBot="1" x14ac:dyDescent="0.2"/>
    <row r="2" spans="1:29" ht="12.95" customHeight="1" x14ac:dyDescent="0.15">
      <c r="A2" s="232"/>
      <c r="B2" s="196" t="s">
        <v>253</v>
      </c>
      <c r="C2" s="196"/>
      <c r="D2" s="196"/>
      <c r="E2" s="196"/>
      <c r="F2" s="196"/>
      <c r="G2" s="196"/>
      <c r="H2" s="196"/>
      <c r="I2" s="196"/>
      <c r="J2" s="196"/>
      <c r="K2" s="196"/>
      <c r="L2" s="196"/>
      <c r="M2" s="196"/>
      <c r="N2" s="196"/>
      <c r="O2" s="196"/>
      <c r="P2" s="196"/>
      <c r="Q2" s="196"/>
      <c r="R2" s="196"/>
      <c r="S2" s="196"/>
      <c r="T2" s="196"/>
      <c r="U2" s="196"/>
      <c r="V2" s="196"/>
      <c r="W2" s="196"/>
      <c r="X2" s="196"/>
      <c r="Y2" s="196"/>
      <c r="Z2" s="220" t="s">
        <v>243</v>
      </c>
      <c r="AA2" s="221"/>
      <c r="AB2" s="221"/>
      <c r="AC2" s="222"/>
    </row>
    <row r="3" spans="1:29" ht="15.75" customHeight="1" thickBot="1" x14ac:dyDescent="0.2">
      <c r="A3" s="233"/>
      <c r="B3" s="198"/>
      <c r="C3" s="198"/>
      <c r="D3" s="198"/>
      <c r="E3" s="198"/>
      <c r="F3" s="198"/>
      <c r="G3" s="198"/>
      <c r="H3" s="198"/>
      <c r="I3" s="198"/>
      <c r="J3" s="198"/>
      <c r="K3" s="198"/>
      <c r="L3" s="198"/>
      <c r="M3" s="198"/>
      <c r="N3" s="198"/>
      <c r="O3" s="198"/>
      <c r="P3" s="198"/>
      <c r="Q3" s="198"/>
      <c r="R3" s="198"/>
      <c r="S3" s="198"/>
      <c r="T3" s="198"/>
      <c r="U3" s="198"/>
      <c r="V3" s="198"/>
      <c r="W3" s="198"/>
      <c r="X3" s="198"/>
      <c r="Y3" s="198"/>
      <c r="Z3" s="223" t="s">
        <v>374</v>
      </c>
      <c r="AA3" s="224"/>
      <c r="AB3" s="224"/>
      <c r="AC3" s="225"/>
    </row>
    <row r="4" spans="1:29" ht="12.95" customHeight="1" x14ac:dyDescent="0.15">
      <c r="A4" s="233"/>
      <c r="B4" s="235" t="s">
        <v>33</v>
      </c>
      <c r="C4" s="236"/>
      <c r="D4" s="236"/>
      <c r="E4" s="236"/>
      <c r="F4" s="236"/>
      <c r="G4" s="236"/>
      <c r="H4" s="236"/>
      <c r="I4" s="236"/>
      <c r="J4" s="236"/>
      <c r="K4" s="236"/>
      <c r="L4" s="236"/>
      <c r="M4" s="236"/>
      <c r="N4" s="236"/>
      <c r="O4" s="236"/>
      <c r="P4" s="236"/>
      <c r="Q4" s="236"/>
      <c r="R4" s="236"/>
      <c r="S4" s="236"/>
      <c r="T4" s="236"/>
      <c r="U4" s="236"/>
      <c r="V4" s="236"/>
      <c r="W4" s="236"/>
      <c r="X4" s="236"/>
      <c r="Y4" s="236"/>
      <c r="Z4" s="223" t="s">
        <v>376</v>
      </c>
      <c r="AA4" s="224"/>
      <c r="AB4" s="224"/>
      <c r="AC4" s="225"/>
    </row>
    <row r="5" spans="1:29" ht="16.5" customHeight="1" thickBot="1" x14ac:dyDescent="0.2">
      <c r="A5" s="234"/>
      <c r="B5" s="237" t="s">
        <v>372</v>
      </c>
      <c r="C5" s="238"/>
      <c r="D5" s="238"/>
      <c r="E5" s="238"/>
      <c r="F5" s="238"/>
      <c r="G5" s="238"/>
      <c r="H5" s="238"/>
      <c r="I5" s="238"/>
      <c r="J5" s="238"/>
      <c r="K5" s="238"/>
      <c r="L5" s="238"/>
      <c r="M5" s="238"/>
      <c r="N5" s="238"/>
      <c r="O5" s="238"/>
      <c r="P5" s="238"/>
      <c r="Q5" s="238"/>
      <c r="R5" s="238"/>
      <c r="S5" s="238"/>
      <c r="T5" s="238"/>
      <c r="U5" s="238"/>
      <c r="V5" s="238"/>
      <c r="W5" s="238"/>
      <c r="X5" s="238"/>
      <c r="Y5" s="238"/>
      <c r="Z5" s="226" t="s">
        <v>245</v>
      </c>
      <c r="AA5" s="227"/>
      <c r="AB5" s="227"/>
      <c r="AC5" s="228"/>
    </row>
    <row r="6" spans="1:29" ht="12.75" customHeight="1" thickBot="1" x14ac:dyDescent="0.2">
      <c r="A6" s="195" t="s">
        <v>15</v>
      </c>
      <c r="B6" s="229" t="s">
        <v>21</v>
      </c>
      <c r="C6" s="230"/>
      <c r="D6" s="230"/>
      <c r="E6" s="231"/>
      <c r="F6" s="229" t="s">
        <v>22</v>
      </c>
      <c r="G6" s="230"/>
      <c r="H6" s="230"/>
      <c r="I6" s="231"/>
      <c r="J6" s="229" t="s">
        <v>23</v>
      </c>
      <c r="K6" s="230"/>
      <c r="L6" s="230"/>
      <c r="M6" s="231"/>
      <c r="N6" s="229" t="s">
        <v>34</v>
      </c>
      <c r="O6" s="230"/>
      <c r="P6" s="230"/>
      <c r="Q6" s="231"/>
      <c r="R6" s="229" t="s">
        <v>35</v>
      </c>
      <c r="S6" s="230"/>
      <c r="T6" s="230"/>
      <c r="U6" s="231"/>
      <c r="V6" s="229" t="s">
        <v>36</v>
      </c>
      <c r="W6" s="230"/>
      <c r="X6" s="230"/>
      <c r="Y6" s="231"/>
    </row>
    <row r="7" spans="1:29" ht="12" thickBot="1" x14ac:dyDescent="0.2">
      <c r="A7" s="197"/>
      <c r="B7" s="24">
        <v>1</v>
      </c>
      <c r="C7" s="25">
        <v>2</v>
      </c>
      <c r="D7" s="25">
        <v>3</v>
      </c>
      <c r="E7" s="25">
        <v>4</v>
      </c>
      <c r="F7" s="25">
        <v>1</v>
      </c>
      <c r="G7" s="25">
        <v>2</v>
      </c>
      <c r="H7" s="25">
        <v>3</v>
      </c>
      <c r="I7" s="25">
        <v>4</v>
      </c>
      <c r="J7" s="25">
        <v>1</v>
      </c>
      <c r="K7" s="25">
        <v>2</v>
      </c>
      <c r="L7" s="25">
        <v>3</v>
      </c>
      <c r="M7" s="25">
        <v>4</v>
      </c>
      <c r="N7" s="25">
        <v>1</v>
      </c>
      <c r="O7" s="25">
        <v>2</v>
      </c>
      <c r="P7" s="25">
        <v>3</v>
      </c>
      <c r="Q7" s="25">
        <v>4</v>
      </c>
      <c r="R7" s="25">
        <v>1</v>
      </c>
      <c r="S7" s="25">
        <v>2</v>
      </c>
      <c r="T7" s="25">
        <v>3</v>
      </c>
      <c r="U7" s="25">
        <v>4</v>
      </c>
      <c r="V7" s="25">
        <v>1</v>
      </c>
      <c r="W7" s="25">
        <v>2</v>
      </c>
      <c r="X7" s="25">
        <v>3</v>
      </c>
      <c r="Y7" s="25">
        <v>4</v>
      </c>
    </row>
    <row r="8" spans="1:29" s="50" customFormat="1" x14ac:dyDescent="0.2">
      <c r="A8" s="113"/>
      <c r="B8" s="119"/>
      <c r="C8" s="120"/>
      <c r="D8" s="120"/>
      <c r="E8" s="121"/>
      <c r="F8" s="119"/>
      <c r="G8" s="120"/>
      <c r="H8" s="120"/>
      <c r="I8" s="121"/>
      <c r="J8" s="119"/>
      <c r="K8" s="120"/>
      <c r="L8" s="120"/>
      <c r="M8" s="121"/>
      <c r="N8" s="119"/>
      <c r="O8" s="120"/>
      <c r="P8" s="120"/>
      <c r="Q8" s="121"/>
      <c r="R8" s="119"/>
      <c r="S8" s="120"/>
      <c r="T8" s="120"/>
      <c r="U8" s="121"/>
      <c r="V8" s="119"/>
      <c r="W8" s="120"/>
      <c r="X8" s="120"/>
      <c r="Y8" s="121"/>
    </row>
    <row r="9" spans="1:29" s="50" customFormat="1" x14ac:dyDescent="0.2">
      <c r="A9" s="114"/>
      <c r="B9" s="122"/>
      <c r="C9" s="123"/>
      <c r="D9" s="123"/>
      <c r="E9" s="124"/>
      <c r="F9" s="122"/>
      <c r="G9" s="123"/>
      <c r="H9" s="123"/>
      <c r="I9" s="124"/>
      <c r="J9" s="122"/>
      <c r="K9" s="123"/>
      <c r="L9" s="123"/>
      <c r="M9" s="124"/>
      <c r="N9" s="122"/>
      <c r="O9" s="123"/>
      <c r="P9" s="123"/>
      <c r="Q9" s="124"/>
      <c r="R9" s="122"/>
      <c r="S9" s="123"/>
      <c r="T9" s="123"/>
      <c r="U9" s="124"/>
      <c r="V9" s="122"/>
      <c r="W9" s="123"/>
      <c r="X9" s="123"/>
      <c r="Y9" s="124"/>
    </row>
    <row r="10" spans="1:29" x14ac:dyDescent="0.15">
      <c r="A10" s="115"/>
      <c r="B10" s="122"/>
      <c r="C10" s="123"/>
      <c r="D10" s="123"/>
      <c r="E10" s="124"/>
      <c r="F10" s="122"/>
      <c r="G10" s="123"/>
      <c r="H10" s="123"/>
      <c r="I10" s="124"/>
      <c r="J10" s="122"/>
      <c r="K10" s="123"/>
      <c r="L10" s="123"/>
      <c r="M10" s="124"/>
      <c r="N10" s="122"/>
      <c r="O10" s="123"/>
      <c r="P10" s="123"/>
      <c r="Q10" s="124"/>
      <c r="R10" s="122"/>
      <c r="S10" s="123"/>
      <c r="T10" s="123"/>
      <c r="U10" s="124"/>
      <c r="V10" s="122"/>
      <c r="W10" s="123"/>
      <c r="X10" s="123"/>
      <c r="Y10" s="124"/>
    </row>
    <row r="11" spans="1:29" s="50" customFormat="1" ht="15.75" customHeight="1" x14ac:dyDescent="0.2">
      <c r="A11" s="114"/>
      <c r="B11" s="122"/>
      <c r="C11" s="123"/>
      <c r="D11" s="123"/>
      <c r="E11" s="124"/>
      <c r="F11" s="122"/>
      <c r="G11" s="123"/>
      <c r="H11" s="123"/>
      <c r="I11" s="124"/>
      <c r="J11" s="122"/>
      <c r="K11" s="123"/>
      <c r="L11" s="123"/>
      <c r="M11" s="124"/>
      <c r="N11" s="122"/>
      <c r="O11" s="123"/>
      <c r="P11" s="123"/>
      <c r="Q11" s="124"/>
      <c r="R11" s="122"/>
      <c r="S11" s="123"/>
      <c r="T11" s="123"/>
      <c r="U11" s="124"/>
      <c r="V11" s="122"/>
      <c r="W11" s="123"/>
      <c r="X11" s="123"/>
      <c r="Y11" s="124"/>
    </row>
    <row r="12" spans="1:29" ht="11.25" customHeight="1" x14ac:dyDescent="0.15">
      <c r="A12" s="115"/>
      <c r="B12" s="122"/>
      <c r="C12" s="123"/>
      <c r="D12" s="123"/>
      <c r="E12" s="124"/>
      <c r="F12" s="122"/>
      <c r="G12" s="123"/>
      <c r="H12" s="123"/>
      <c r="I12" s="124"/>
      <c r="J12" s="122"/>
      <c r="K12" s="123"/>
      <c r="L12" s="123"/>
      <c r="M12" s="124"/>
      <c r="N12" s="122"/>
      <c r="O12" s="123"/>
      <c r="P12" s="123"/>
      <c r="Q12" s="124"/>
      <c r="R12" s="122"/>
      <c r="S12" s="123"/>
      <c r="T12" s="123"/>
      <c r="U12" s="124"/>
      <c r="V12" s="122"/>
      <c r="W12" s="123"/>
      <c r="X12" s="123"/>
      <c r="Y12" s="124"/>
    </row>
    <row r="13" spans="1:29" ht="12" thickBot="1" x14ac:dyDescent="0.2">
      <c r="A13" s="116"/>
      <c r="B13" s="125"/>
      <c r="C13" s="126"/>
      <c r="D13" s="126"/>
      <c r="E13" s="127"/>
      <c r="F13" s="125"/>
      <c r="G13" s="126"/>
      <c r="H13" s="126"/>
      <c r="I13" s="127"/>
      <c r="J13" s="125"/>
      <c r="K13" s="126"/>
      <c r="L13" s="126"/>
      <c r="M13" s="127"/>
      <c r="N13" s="125"/>
      <c r="O13" s="126"/>
      <c r="P13" s="126"/>
      <c r="Q13" s="127"/>
      <c r="R13" s="125"/>
      <c r="S13" s="126"/>
      <c r="T13" s="126"/>
      <c r="U13" s="127"/>
      <c r="V13" s="125"/>
      <c r="W13" s="126"/>
      <c r="X13" s="126"/>
      <c r="Y13" s="127"/>
    </row>
    <row r="18" spans="1:31" ht="12.75" customHeight="1" x14ac:dyDescent="0.15">
      <c r="A18" s="52" t="s">
        <v>378</v>
      </c>
      <c r="B18" s="117"/>
      <c r="C18" s="117"/>
      <c r="D18" s="117"/>
      <c r="E18" s="117"/>
      <c r="F18" s="117"/>
      <c r="G18" s="117"/>
      <c r="H18" s="117"/>
      <c r="N18" s="53" t="s">
        <v>238</v>
      </c>
      <c r="O18" s="53"/>
      <c r="P18" s="53"/>
      <c r="Q18" s="53"/>
      <c r="R18" s="53"/>
      <c r="S18" s="53"/>
      <c r="T18" s="53"/>
      <c r="U18" s="53"/>
      <c r="V18" s="53"/>
      <c r="W18" s="53"/>
      <c r="X18" s="117"/>
      <c r="Y18" s="117"/>
      <c r="Z18" s="117"/>
      <c r="AA18" s="117"/>
      <c r="AB18" s="117"/>
      <c r="AC18" s="108"/>
      <c r="AD18" s="108"/>
      <c r="AE18" s="108"/>
    </row>
    <row r="19" spans="1:31" ht="12" x14ac:dyDescent="0.15">
      <c r="A19" s="53" t="s">
        <v>241</v>
      </c>
      <c r="B19" s="118"/>
      <c r="C19" s="118"/>
      <c r="D19" s="118"/>
      <c r="E19" s="118"/>
      <c r="F19" s="118"/>
      <c r="G19" s="118"/>
      <c r="H19" s="118"/>
      <c r="N19" s="53" t="s">
        <v>234</v>
      </c>
      <c r="X19" s="118"/>
      <c r="Y19" s="118"/>
      <c r="Z19" s="118"/>
      <c r="AA19" s="118"/>
      <c r="AB19" s="118"/>
      <c r="AC19" s="118"/>
      <c r="AD19" s="108"/>
      <c r="AE19" s="108"/>
    </row>
    <row r="20" spans="1:31" ht="12" x14ac:dyDescent="0.15">
      <c r="A20" s="53" t="s">
        <v>240</v>
      </c>
      <c r="B20" s="218"/>
      <c r="C20" s="218"/>
      <c r="D20" s="218"/>
      <c r="E20" s="218"/>
      <c r="F20" s="218"/>
      <c r="G20" s="218"/>
      <c r="H20" s="218"/>
      <c r="N20" s="53" t="s">
        <v>239</v>
      </c>
      <c r="O20" s="54"/>
      <c r="P20" s="54"/>
      <c r="Q20" s="54"/>
      <c r="R20" s="54"/>
      <c r="S20" s="54"/>
      <c r="T20" s="54"/>
      <c r="U20" s="54"/>
      <c r="V20" s="54"/>
      <c r="W20" s="54"/>
      <c r="X20" s="218"/>
      <c r="Y20" s="218"/>
      <c r="Z20" s="218"/>
      <c r="AA20" s="218"/>
      <c r="AB20" s="218"/>
      <c r="AC20" s="218"/>
      <c r="AD20" s="108"/>
      <c r="AE20" s="108"/>
    </row>
    <row r="21" spans="1:31" ht="12" x14ac:dyDescent="0.15">
      <c r="A21" s="53" t="s">
        <v>235</v>
      </c>
      <c r="B21" s="218"/>
      <c r="C21" s="218"/>
      <c r="D21" s="218"/>
      <c r="E21" s="218"/>
      <c r="F21" s="218"/>
      <c r="G21" s="218"/>
      <c r="H21" s="218"/>
      <c r="N21" s="53" t="s">
        <v>235</v>
      </c>
      <c r="X21" s="218"/>
      <c r="Y21" s="218"/>
      <c r="Z21" s="218"/>
      <c r="AA21" s="218"/>
      <c r="AB21" s="218"/>
      <c r="AC21" s="218"/>
      <c r="AD21" s="108"/>
      <c r="AE21" s="108"/>
    </row>
    <row r="22" spans="1:31" ht="12" x14ac:dyDescent="0.15">
      <c r="A22" s="53" t="s">
        <v>236</v>
      </c>
      <c r="B22" s="218"/>
      <c r="C22" s="218"/>
      <c r="D22" s="218"/>
      <c r="E22" s="218"/>
      <c r="F22" s="218"/>
      <c r="G22" s="218"/>
      <c r="H22" s="218"/>
      <c r="N22" s="53" t="s">
        <v>236</v>
      </c>
      <c r="X22" s="218"/>
      <c r="Y22" s="218"/>
      <c r="Z22" s="218"/>
      <c r="AA22" s="218"/>
      <c r="AB22" s="218"/>
      <c r="AC22" s="218"/>
      <c r="AD22" s="108"/>
      <c r="AE22" s="108"/>
    </row>
    <row r="23" spans="1:31" ht="12" x14ac:dyDescent="0.15">
      <c r="A23" s="53"/>
      <c r="B23" s="117"/>
      <c r="C23" s="117"/>
      <c r="D23" s="117"/>
      <c r="E23" s="117"/>
      <c r="F23" s="117"/>
      <c r="G23" s="117"/>
      <c r="H23" s="117"/>
      <c r="N23" s="53"/>
      <c r="X23" s="117"/>
      <c r="Y23" s="117"/>
      <c r="Z23" s="117"/>
      <c r="AA23" s="117"/>
      <c r="AB23" s="117"/>
      <c r="AC23" s="108"/>
      <c r="AD23" s="108"/>
      <c r="AE23" s="108"/>
    </row>
    <row r="24" spans="1:31" ht="12" x14ac:dyDescent="0.15">
      <c r="A24" s="53"/>
      <c r="B24" s="117"/>
      <c r="C24" s="117"/>
      <c r="D24" s="117"/>
      <c r="E24" s="117"/>
      <c r="F24" s="117"/>
      <c r="G24" s="117"/>
      <c r="H24" s="117"/>
      <c r="N24" s="53"/>
      <c r="X24" s="117"/>
      <c r="Y24" s="117"/>
      <c r="Z24" s="117"/>
      <c r="AA24" s="117"/>
      <c r="AB24" s="117"/>
      <c r="AC24" s="108"/>
      <c r="AD24" s="108"/>
      <c r="AE24" s="108"/>
    </row>
    <row r="25" spans="1:31" ht="16.5" customHeight="1" x14ac:dyDescent="0.15">
      <c r="A25" s="53"/>
      <c r="B25" s="117"/>
      <c r="C25" s="117"/>
      <c r="D25" s="117"/>
      <c r="E25" s="117"/>
      <c r="F25" s="117"/>
      <c r="G25" s="117"/>
      <c r="H25" s="117"/>
      <c r="N25" s="53"/>
      <c r="X25" s="43"/>
      <c r="Y25" s="43"/>
      <c r="Z25" s="43"/>
      <c r="AA25" s="43"/>
      <c r="AB25" s="43"/>
    </row>
    <row r="26" spans="1:31" ht="12" x14ac:dyDescent="0.15">
      <c r="A26" s="53" t="s">
        <v>237</v>
      </c>
      <c r="B26" s="108"/>
      <c r="C26" s="108"/>
      <c r="D26" s="108"/>
      <c r="E26" s="108"/>
      <c r="F26" s="108"/>
      <c r="G26" s="108"/>
      <c r="H26" s="108"/>
    </row>
    <row r="27" spans="1:31" ht="12" x14ac:dyDescent="0.15">
      <c r="A27" s="53" t="s">
        <v>234</v>
      </c>
      <c r="B27" s="219"/>
      <c r="C27" s="219"/>
      <c r="D27" s="219"/>
      <c r="E27" s="219"/>
      <c r="F27" s="219"/>
      <c r="G27" s="219"/>
      <c r="H27" s="219"/>
      <c r="K27" s="43"/>
      <c r="L27" s="43"/>
      <c r="M27" s="43"/>
      <c r="N27" s="43"/>
      <c r="O27" s="43"/>
    </row>
    <row r="28" spans="1:31" ht="12" x14ac:dyDescent="0.15">
      <c r="A28" s="53" t="s">
        <v>239</v>
      </c>
      <c r="B28" s="218"/>
      <c r="C28" s="218"/>
      <c r="D28" s="218"/>
      <c r="E28" s="218"/>
      <c r="F28" s="218"/>
      <c r="G28" s="218"/>
      <c r="H28" s="218"/>
      <c r="I28" s="54"/>
      <c r="J28" s="54"/>
      <c r="K28" s="43"/>
      <c r="L28" s="43"/>
      <c r="M28" s="43"/>
      <c r="N28" s="43"/>
      <c r="O28" s="43"/>
      <c r="P28" s="43"/>
    </row>
    <row r="29" spans="1:31" ht="12" x14ac:dyDescent="0.15">
      <c r="A29" s="53" t="s">
        <v>235</v>
      </c>
      <c r="B29" s="218"/>
      <c r="C29" s="218"/>
      <c r="D29" s="218"/>
      <c r="E29" s="218"/>
      <c r="F29" s="218"/>
      <c r="G29" s="218"/>
      <c r="H29" s="218"/>
      <c r="K29" s="43"/>
      <c r="L29" s="43"/>
      <c r="M29" s="43"/>
      <c r="N29" s="43"/>
      <c r="O29" s="43"/>
      <c r="P29" s="43"/>
    </row>
    <row r="30" spans="1:31" ht="12" x14ac:dyDescent="0.15">
      <c r="A30" s="53" t="s">
        <v>236</v>
      </c>
      <c r="B30" s="218"/>
      <c r="C30" s="218"/>
      <c r="D30" s="218"/>
      <c r="E30" s="218"/>
      <c r="F30" s="218"/>
      <c r="G30" s="218"/>
      <c r="H30" s="218"/>
      <c r="K30" s="43"/>
      <c r="L30" s="43"/>
      <c r="M30" s="43"/>
      <c r="N30" s="43"/>
      <c r="O30" s="43"/>
      <c r="P30" s="43"/>
    </row>
    <row r="31" spans="1:31" x14ac:dyDescent="0.15">
      <c r="B31" s="108"/>
      <c r="C31" s="108"/>
      <c r="D31" s="108"/>
      <c r="E31" s="108"/>
      <c r="F31" s="108"/>
      <c r="G31" s="108"/>
      <c r="H31" s="108"/>
    </row>
    <row r="32" spans="1:31" x14ac:dyDescent="0.15">
      <c r="B32" s="108"/>
      <c r="C32" s="108"/>
      <c r="D32" s="108"/>
      <c r="E32" s="108"/>
      <c r="F32" s="108"/>
      <c r="G32" s="108"/>
      <c r="H32" s="108"/>
    </row>
    <row r="33" spans="2:8" x14ac:dyDescent="0.15">
      <c r="B33" s="108"/>
      <c r="C33" s="108"/>
      <c r="D33" s="108"/>
      <c r="E33" s="108"/>
      <c r="F33" s="108"/>
      <c r="G33" s="108"/>
      <c r="H33" s="108"/>
    </row>
    <row r="34" spans="2:8" x14ac:dyDescent="0.15">
      <c r="B34" s="108"/>
      <c r="C34" s="108"/>
      <c r="D34" s="108"/>
      <c r="E34" s="108"/>
      <c r="F34" s="108"/>
      <c r="G34" s="108"/>
      <c r="H34" s="108"/>
    </row>
  </sheetData>
  <sheetProtection algorithmName="SHA-512" hashValue="Qx3bmagc739m7nI2kmx1xJyBeYBlnAMAD7QmOXAgxKXNtoDA7sP3mwfoKY0vmu1LVhDuwmFQLLkJz8tRS4KUxA==" saltValue="PewO4mFO0384n6UO76OghQ==" spinCount="100000" sheet="1" objects="1" scenarios="1" formatCells="0" selectLockedCells="1"/>
  <mergeCells count="25">
    <mergeCell ref="Z2:AC2"/>
    <mergeCell ref="Z3:AC3"/>
    <mergeCell ref="Z4:AC4"/>
    <mergeCell ref="Z5:AC5"/>
    <mergeCell ref="A6:A7"/>
    <mergeCell ref="B6:E6"/>
    <mergeCell ref="F6:I6"/>
    <mergeCell ref="J6:M6"/>
    <mergeCell ref="A2:A5"/>
    <mergeCell ref="B2:Y3"/>
    <mergeCell ref="B4:Y4"/>
    <mergeCell ref="B5:Y5"/>
    <mergeCell ref="N6:Q6"/>
    <mergeCell ref="R6:U6"/>
    <mergeCell ref="V6:Y6"/>
    <mergeCell ref="B29:H29"/>
    <mergeCell ref="B30:H30"/>
    <mergeCell ref="X20:AC20"/>
    <mergeCell ref="X21:AC21"/>
    <mergeCell ref="X22:AC22"/>
    <mergeCell ref="B20:H20"/>
    <mergeCell ref="B21:H21"/>
    <mergeCell ref="B22:H22"/>
    <mergeCell ref="B27:H27"/>
    <mergeCell ref="B28:H28"/>
  </mergeCells>
  <phoneticPr fontId="0" type="noConversion"/>
  <pageMargins left="0.75" right="0.75" top="1" bottom="1" header="0" footer="0"/>
  <pageSetup scale="8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4"/>
  <sheetViews>
    <sheetView view="pageBreakPreview" zoomScale="60" zoomScaleNormal="77" workbookViewId="0">
      <selection activeCell="A14" sqref="A14"/>
    </sheetView>
  </sheetViews>
  <sheetFormatPr baseColWidth="10" defaultRowHeight="12.75" x14ac:dyDescent="0.2"/>
  <cols>
    <col min="1" max="1" width="26" style="28" customWidth="1"/>
    <col min="2" max="2" width="58" style="28" customWidth="1"/>
    <col min="3" max="3" width="16.7109375" style="29" customWidth="1"/>
    <col min="4" max="4" width="22.140625" style="28" bestFit="1" customWidth="1"/>
    <col min="5" max="5" width="29.28515625" style="28" hidden="1" customWidth="1"/>
    <col min="6" max="6" width="18.140625" style="28" hidden="1" customWidth="1"/>
    <col min="7" max="7" width="29.5703125" style="28" hidden="1" customWidth="1"/>
    <col min="8" max="8" width="24" style="28" hidden="1" customWidth="1"/>
    <col min="9" max="9" width="34.28515625" style="28" customWidth="1"/>
    <col min="10" max="16384" width="11.42578125" style="28"/>
  </cols>
  <sheetData>
    <row r="1" spans="1:9" ht="12.75" customHeight="1" x14ac:dyDescent="0.2">
      <c r="A1" s="232" t="s">
        <v>32</v>
      </c>
      <c r="B1" s="239" t="s">
        <v>253</v>
      </c>
      <c r="C1" s="240"/>
      <c r="D1" s="241"/>
      <c r="E1" s="128"/>
      <c r="F1" s="129"/>
      <c r="G1" s="130"/>
      <c r="H1" s="130"/>
      <c r="I1" s="39" t="s">
        <v>30</v>
      </c>
    </row>
    <row r="2" spans="1:9" ht="13.5" thickBot="1" x14ac:dyDescent="0.25">
      <c r="A2" s="233"/>
      <c r="B2" s="242"/>
      <c r="C2" s="243"/>
      <c r="D2" s="244"/>
      <c r="E2" s="128"/>
      <c r="F2" s="129"/>
      <c r="G2" s="130"/>
      <c r="H2" s="130"/>
      <c r="I2" s="40" t="s">
        <v>371</v>
      </c>
    </row>
    <row r="3" spans="1:9" ht="12.75" customHeight="1" x14ac:dyDescent="0.2">
      <c r="A3" s="233"/>
      <c r="B3" s="245" t="s">
        <v>31</v>
      </c>
      <c r="C3" s="246"/>
      <c r="D3" s="247"/>
      <c r="E3" s="131"/>
      <c r="F3" s="132"/>
      <c r="G3" s="130"/>
      <c r="H3" s="130"/>
      <c r="I3" s="40" t="s">
        <v>376</v>
      </c>
    </row>
    <row r="4" spans="1:9" ht="16.5" customHeight="1" thickBot="1" x14ac:dyDescent="0.25">
      <c r="A4" s="234"/>
      <c r="B4" s="248" t="s">
        <v>372</v>
      </c>
      <c r="C4" s="249"/>
      <c r="D4" s="250"/>
      <c r="E4" s="131"/>
      <c r="F4" s="132"/>
      <c r="G4" s="130"/>
      <c r="H4" s="130"/>
      <c r="I4" s="41" t="s">
        <v>249</v>
      </c>
    </row>
    <row r="5" spans="1:9" ht="4.5" customHeight="1" thickBot="1" x14ac:dyDescent="0.25"/>
    <row r="6" spans="1:9" ht="17.25" customHeight="1" thickBot="1" x14ac:dyDescent="0.25">
      <c r="A6" s="93" t="s">
        <v>41</v>
      </c>
      <c r="B6" s="94" t="s">
        <v>38</v>
      </c>
      <c r="C6" s="94" t="s">
        <v>49</v>
      </c>
      <c r="D6" s="95" t="s">
        <v>39</v>
      </c>
      <c r="E6" s="94" t="s">
        <v>43</v>
      </c>
      <c r="F6" s="94" t="s">
        <v>42</v>
      </c>
      <c r="G6" s="94" t="s">
        <v>43</v>
      </c>
      <c r="H6" s="94" t="s">
        <v>42</v>
      </c>
      <c r="I6" s="96" t="s">
        <v>40</v>
      </c>
    </row>
    <row r="7" spans="1:9" x14ac:dyDescent="0.2">
      <c r="A7" s="87"/>
      <c r="B7" s="88">
        <f>_xlfn.IFNA(VLOOKUP($A7,PRECIOS!$A$2:$G$247,2,0),0)</f>
        <v>0</v>
      </c>
      <c r="C7" s="88">
        <f>_xlfn.IFNA(VLOOKUP($A7,[1]PRECIOS!$A$2:$G$247,4,0),0)</f>
        <v>0</v>
      </c>
      <c r="D7" s="89"/>
      <c r="E7" s="90">
        <f>_xlfn.IFNA(VLOOKUP($A7,PRECIOS!$A$2:$G$247,5,0),0)</f>
        <v>0</v>
      </c>
      <c r="F7" s="90">
        <f>_xlfn.IFNA(VLOOKUP($A7,PRECIOS!$A$2:$G$247,6,0),0)</f>
        <v>0</v>
      </c>
      <c r="G7" s="90">
        <f t="shared" ref="G7:G70" si="0">+D7*E7</f>
        <v>0</v>
      </c>
      <c r="H7" s="91">
        <f>+D7*F7</f>
        <v>0</v>
      </c>
      <c r="I7" s="92">
        <f t="shared" ref="I7:I38" si="1">+G7+H7</f>
        <v>0</v>
      </c>
    </row>
    <row r="8" spans="1:9" x14ac:dyDescent="0.2">
      <c r="A8" s="83"/>
      <c r="B8" s="74">
        <f>_xlfn.IFNA(VLOOKUP($A8,PRECIOS!$A$2:$G$247,2,0),0)</f>
        <v>0</v>
      </c>
      <c r="C8" s="74">
        <f>_xlfn.IFNA(VLOOKUP($A8,[1]PRECIOS!$A$2:$G$247,4,0),0)</f>
        <v>0</v>
      </c>
      <c r="D8" s="75"/>
      <c r="E8" s="35">
        <f>_xlfn.IFNA(VLOOKUP($A8,PRECIOS!$A$2:$G$247,5,0),0)</f>
        <v>0</v>
      </c>
      <c r="F8" s="35">
        <f>_xlfn.IFNA(VLOOKUP($A8,PRECIOS!$A$2:$G$247,6,0),0)</f>
        <v>0</v>
      </c>
      <c r="G8" s="35">
        <f t="shared" si="0"/>
        <v>0</v>
      </c>
      <c r="H8" s="36">
        <f t="shared" ref="H8:H71" si="2">+D8*F8</f>
        <v>0</v>
      </c>
      <c r="I8" s="84">
        <f t="shared" si="1"/>
        <v>0</v>
      </c>
    </row>
    <row r="9" spans="1:9" x14ac:dyDescent="0.2">
      <c r="A9" s="83"/>
      <c r="B9" s="74">
        <f>_xlfn.IFNA(VLOOKUP($A9,PRECIOS!$A$2:$G$247,2,0),0)</f>
        <v>0</v>
      </c>
      <c r="C9" s="74">
        <f>_xlfn.IFNA(VLOOKUP($A9,[1]PRECIOS!$A$2:$G$247,4,0),0)</f>
        <v>0</v>
      </c>
      <c r="D9" s="75"/>
      <c r="E9" s="35">
        <f>_xlfn.IFNA(VLOOKUP($A9,PRECIOS!$A$2:$G$247,5,0),0)</f>
        <v>0</v>
      </c>
      <c r="F9" s="35">
        <f>_xlfn.IFNA(VLOOKUP($A9,PRECIOS!$A$2:$G$247,6,0),0)</f>
        <v>0</v>
      </c>
      <c r="G9" s="35">
        <f t="shared" si="0"/>
        <v>0</v>
      </c>
      <c r="H9" s="36">
        <f t="shared" si="2"/>
        <v>0</v>
      </c>
      <c r="I9" s="84">
        <f t="shared" si="1"/>
        <v>0</v>
      </c>
    </row>
    <row r="10" spans="1:9" x14ac:dyDescent="0.2">
      <c r="A10" s="83"/>
      <c r="B10" s="74">
        <f>_xlfn.IFNA(VLOOKUP($A10,PRECIOS!$A$2:$G$247,2,0),0)</f>
        <v>0</v>
      </c>
      <c r="C10" s="74">
        <f>_xlfn.IFNA(VLOOKUP($A10,[1]PRECIOS!$A$2:$G$247,4,0),0)</f>
        <v>0</v>
      </c>
      <c r="D10" s="75"/>
      <c r="E10" s="35">
        <f>_xlfn.IFNA(VLOOKUP($A10,PRECIOS!$A$2:$G$247,5,0),0)</f>
        <v>0</v>
      </c>
      <c r="F10" s="35">
        <f>_xlfn.IFNA(VLOOKUP($A10,PRECIOS!$A$2:$G$247,6,0),0)</f>
        <v>0</v>
      </c>
      <c r="G10" s="35">
        <f>+D10*E10</f>
        <v>0</v>
      </c>
      <c r="H10" s="36">
        <f t="shared" si="2"/>
        <v>0</v>
      </c>
      <c r="I10" s="84">
        <f t="shared" si="1"/>
        <v>0</v>
      </c>
    </row>
    <row r="11" spans="1:9" x14ac:dyDescent="0.2">
      <c r="A11" s="83"/>
      <c r="B11" s="74">
        <f>_xlfn.IFNA(VLOOKUP($A11,PRECIOS!$A$2:$G$247,2,0),0)</f>
        <v>0</v>
      </c>
      <c r="C11" s="74">
        <f>_xlfn.IFNA(VLOOKUP($A11,[1]PRECIOS!$A$2:$G$247,4,0),0)</f>
        <v>0</v>
      </c>
      <c r="D11" s="75"/>
      <c r="E11" s="35">
        <f>_xlfn.IFNA(VLOOKUP($A11,PRECIOS!$A$2:$G$247,5,0),0)</f>
        <v>0</v>
      </c>
      <c r="F11" s="35">
        <f>_xlfn.IFNA(VLOOKUP($A11,PRECIOS!$A$2:$G$247,6,0),0)</f>
        <v>0</v>
      </c>
      <c r="G11" s="35">
        <f t="shared" si="0"/>
        <v>0</v>
      </c>
      <c r="H11" s="36">
        <f t="shared" si="2"/>
        <v>0</v>
      </c>
      <c r="I11" s="84">
        <f t="shared" si="1"/>
        <v>0</v>
      </c>
    </row>
    <row r="12" spans="1:9" x14ac:dyDescent="0.2">
      <c r="A12" s="83"/>
      <c r="B12" s="74">
        <f>_xlfn.IFNA(VLOOKUP($A12,PRECIOS!$A$2:$G$247,2,0),0)</f>
        <v>0</v>
      </c>
      <c r="C12" s="74">
        <f>_xlfn.IFNA(VLOOKUP($A12,[1]PRECIOS!$A$2:$G$247,4,0),0)</f>
        <v>0</v>
      </c>
      <c r="D12" s="75"/>
      <c r="E12" s="35">
        <f>_xlfn.IFNA(VLOOKUP($A12,PRECIOS!$A$2:$G$247,5,0),0)</f>
        <v>0</v>
      </c>
      <c r="F12" s="35">
        <f>_xlfn.IFNA(VLOOKUP($A12,PRECIOS!$A$2:$G$247,6,0),0)</f>
        <v>0</v>
      </c>
      <c r="G12" s="35">
        <f t="shared" si="0"/>
        <v>0</v>
      </c>
      <c r="H12" s="36">
        <f t="shared" si="2"/>
        <v>0</v>
      </c>
      <c r="I12" s="84">
        <f t="shared" si="1"/>
        <v>0</v>
      </c>
    </row>
    <row r="13" spans="1:9" x14ac:dyDescent="0.2">
      <c r="A13" s="83"/>
      <c r="B13" s="74">
        <f>_xlfn.IFNA(VLOOKUP($A13,PRECIOS!$A$2:$G$247,2,0),0)</f>
        <v>0</v>
      </c>
      <c r="C13" s="74">
        <f>_xlfn.IFNA(VLOOKUP($A13,[1]PRECIOS!$A$2:$G$247,4,0),0)</f>
        <v>0</v>
      </c>
      <c r="D13" s="75"/>
      <c r="E13" s="35">
        <f>_xlfn.IFNA(VLOOKUP($A13,PRECIOS!$A$2:$G$247,5,0),0)</f>
        <v>0</v>
      </c>
      <c r="F13" s="35">
        <f>_xlfn.IFNA(VLOOKUP($A13,PRECIOS!$A$2:$G$247,6,0),0)</f>
        <v>0</v>
      </c>
      <c r="G13" s="35">
        <f t="shared" si="0"/>
        <v>0</v>
      </c>
      <c r="H13" s="36">
        <f t="shared" si="2"/>
        <v>0</v>
      </c>
      <c r="I13" s="84">
        <f t="shared" si="1"/>
        <v>0</v>
      </c>
    </row>
    <row r="14" spans="1:9" x14ac:dyDescent="0.2">
      <c r="A14" s="83"/>
      <c r="B14" s="74">
        <f>_xlfn.IFNA(VLOOKUP($A14,PRECIOS!$A$2:$G$247,2,0),0)</f>
        <v>0</v>
      </c>
      <c r="C14" s="74">
        <f>_xlfn.IFNA(VLOOKUP($A14,[1]PRECIOS!$A$2:$G$247,4,0),0)</f>
        <v>0</v>
      </c>
      <c r="D14" s="75"/>
      <c r="E14" s="35">
        <f>_xlfn.IFNA(VLOOKUP($A14,PRECIOS!$A$2:$G$247,5,0),0)</f>
        <v>0</v>
      </c>
      <c r="F14" s="35">
        <f>_xlfn.IFNA(VLOOKUP($A14,PRECIOS!$A$2:$G$247,6,0),0)</f>
        <v>0</v>
      </c>
      <c r="G14" s="35">
        <f t="shared" si="0"/>
        <v>0</v>
      </c>
      <c r="H14" s="36">
        <f t="shared" si="2"/>
        <v>0</v>
      </c>
      <c r="I14" s="84">
        <f t="shared" si="1"/>
        <v>0</v>
      </c>
    </row>
    <row r="15" spans="1:9" x14ac:dyDescent="0.2">
      <c r="A15" s="83"/>
      <c r="B15" s="74">
        <f>_xlfn.IFNA(VLOOKUP($A15,PRECIOS!$A$2:$G$247,2,0),0)</f>
        <v>0</v>
      </c>
      <c r="C15" s="74">
        <f>_xlfn.IFNA(VLOOKUP($A15,[1]PRECIOS!$A$2:$G$247,4,0),0)</f>
        <v>0</v>
      </c>
      <c r="D15" s="75"/>
      <c r="E15" s="35">
        <f>_xlfn.IFNA(VLOOKUP($A15,PRECIOS!$A$2:$G$247,5,0),0)</f>
        <v>0</v>
      </c>
      <c r="F15" s="35">
        <f>_xlfn.IFNA(VLOOKUP($A15,PRECIOS!$A$2:$G$247,6,0),0)</f>
        <v>0</v>
      </c>
      <c r="G15" s="35">
        <f t="shared" si="0"/>
        <v>0</v>
      </c>
      <c r="H15" s="36">
        <f t="shared" si="2"/>
        <v>0</v>
      </c>
      <c r="I15" s="84">
        <f t="shared" si="1"/>
        <v>0</v>
      </c>
    </row>
    <row r="16" spans="1:9" x14ac:dyDescent="0.2">
      <c r="A16" s="83"/>
      <c r="B16" s="74">
        <f>_xlfn.IFNA(VLOOKUP($A16,PRECIOS!$A$2:$G$247,2,0),0)</f>
        <v>0</v>
      </c>
      <c r="C16" s="74">
        <f>_xlfn.IFNA(VLOOKUP($A16,[1]PRECIOS!$A$2:$G$247,4,0),0)</f>
        <v>0</v>
      </c>
      <c r="D16" s="75"/>
      <c r="E16" s="35">
        <f>_xlfn.IFNA(VLOOKUP($A16,PRECIOS!$A$2:$G$247,5,0),0)</f>
        <v>0</v>
      </c>
      <c r="F16" s="35">
        <f>_xlfn.IFNA(VLOOKUP($A16,PRECIOS!$A$2:$G$247,6,0),0)</f>
        <v>0</v>
      </c>
      <c r="G16" s="35">
        <f t="shared" si="0"/>
        <v>0</v>
      </c>
      <c r="H16" s="36">
        <f t="shared" si="2"/>
        <v>0</v>
      </c>
      <c r="I16" s="84">
        <f t="shared" si="1"/>
        <v>0</v>
      </c>
    </row>
    <row r="17" spans="1:9" x14ac:dyDescent="0.2">
      <c r="A17" s="83"/>
      <c r="B17" s="74">
        <f>_xlfn.IFNA(VLOOKUP($A17,PRECIOS!$A$2:$G$247,2,0),0)</f>
        <v>0</v>
      </c>
      <c r="C17" s="74">
        <f>_xlfn.IFNA(VLOOKUP($A17,[1]PRECIOS!$A$2:$G$247,4,0),0)</f>
        <v>0</v>
      </c>
      <c r="D17" s="75"/>
      <c r="E17" s="35">
        <f>_xlfn.IFNA(VLOOKUP($A17,PRECIOS!$A$2:$G$247,5,0),0)</f>
        <v>0</v>
      </c>
      <c r="F17" s="35">
        <f>_xlfn.IFNA(VLOOKUP($A17,PRECIOS!$A$2:$G$247,6,0),0)</f>
        <v>0</v>
      </c>
      <c r="G17" s="35">
        <f t="shared" si="0"/>
        <v>0</v>
      </c>
      <c r="H17" s="36">
        <f t="shared" si="2"/>
        <v>0</v>
      </c>
      <c r="I17" s="84">
        <f t="shared" si="1"/>
        <v>0</v>
      </c>
    </row>
    <row r="18" spans="1:9" x14ac:dyDescent="0.2">
      <c r="A18" s="83"/>
      <c r="B18" s="74">
        <f>_xlfn.IFNA(VLOOKUP($A18,PRECIOS!$A$2:$G$247,2,0),0)</f>
        <v>0</v>
      </c>
      <c r="C18" s="74">
        <f>_xlfn.IFNA(VLOOKUP($A18,[1]PRECIOS!$A$2:$G$247,4,0),0)</f>
        <v>0</v>
      </c>
      <c r="D18" s="75"/>
      <c r="E18" s="35">
        <f>_xlfn.IFNA(VLOOKUP($A18,PRECIOS!$A$2:$G$247,5,0),0)</f>
        <v>0</v>
      </c>
      <c r="F18" s="35">
        <f>_xlfn.IFNA(VLOOKUP($A18,PRECIOS!$A$2:$G$247,6,0),0)</f>
        <v>0</v>
      </c>
      <c r="G18" s="35">
        <f t="shared" si="0"/>
        <v>0</v>
      </c>
      <c r="H18" s="36">
        <f t="shared" si="2"/>
        <v>0</v>
      </c>
      <c r="I18" s="84">
        <f t="shared" si="1"/>
        <v>0</v>
      </c>
    </row>
    <row r="19" spans="1:9" x14ac:dyDescent="0.2">
      <c r="A19" s="83"/>
      <c r="B19" s="74">
        <f>_xlfn.IFNA(VLOOKUP($A19,PRECIOS!$A$2:$G$247,2,0),0)</f>
        <v>0</v>
      </c>
      <c r="C19" s="74">
        <f>_xlfn.IFNA(VLOOKUP($A19,[1]PRECIOS!$A$2:$G$247,4,0),0)</f>
        <v>0</v>
      </c>
      <c r="D19" s="75"/>
      <c r="E19" s="35">
        <f>_xlfn.IFNA(VLOOKUP($A19,PRECIOS!$A$2:$G$247,5,0),0)</f>
        <v>0</v>
      </c>
      <c r="F19" s="35">
        <f>_xlfn.IFNA(VLOOKUP($A19,PRECIOS!$A$2:$G$247,6,0),0)</f>
        <v>0</v>
      </c>
      <c r="G19" s="35">
        <f t="shared" si="0"/>
        <v>0</v>
      </c>
      <c r="H19" s="36">
        <f t="shared" si="2"/>
        <v>0</v>
      </c>
      <c r="I19" s="84">
        <f t="shared" si="1"/>
        <v>0</v>
      </c>
    </row>
    <row r="20" spans="1:9" x14ac:dyDescent="0.2">
      <c r="A20" s="83"/>
      <c r="B20" s="74">
        <f>_xlfn.IFNA(VLOOKUP($A20,PRECIOS!$A$2:$G$247,2,0),0)</f>
        <v>0</v>
      </c>
      <c r="C20" s="74">
        <f>_xlfn.IFNA(VLOOKUP($A20,[1]PRECIOS!$A$2:$G$247,4,0),0)</f>
        <v>0</v>
      </c>
      <c r="D20" s="75"/>
      <c r="E20" s="35">
        <f>_xlfn.IFNA(VLOOKUP($A20,PRECIOS!$A$2:$G$247,5,0),0)</f>
        <v>0</v>
      </c>
      <c r="F20" s="35">
        <f>_xlfn.IFNA(VLOOKUP($A20,PRECIOS!$A$2:$G$247,6,0),0)</f>
        <v>0</v>
      </c>
      <c r="G20" s="35">
        <f t="shared" si="0"/>
        <v>0</v>
      </c>
      <c r="H20" s="36">
        <f t="shared" si="2"/>
        <v>0</v>
      </c>
      <c r="I20" s="84">
        <f t="shared" si="1"/>
        <v>0</v>
      </c>
    </row>
    <row r="21" spans="1:9" x14ac:dyDescent="0.2">
      <c r="A21" s="83"/>
      <c r="B21" s="74">
        <f>_xlfn.IFNA(VLOOKUP($A21,PRECIOS!$A$2:$G$247,2,0),0)</f>
        <v>0</v>
      </c>
      <c r="C21" s="74">
        <f>_xlfn.IFNA(VLOOKUP($A21,[1]PRECIOS!$A$2:$G$247,4,0),0)</f>
        <v>0</v>
      </c>
      <c r="D21" s="75"/>
      <c r="E21" s="35">
        <f>_xlfn.IFNA(VLOOKUP($A21,PRECIOS!$A$2:$G$247,5,0),0)</f>
        <v>0</v>
      </c>
      <c r="F21" s="35">
        <f>_xlfn.IFNA(VLOOKUP($A21,PRECIOS!$A$2:$G$247,6,0),0)</f>
        <v>0</v>
      </c>
      <c r="G21" s="35">
        <f t="shared" si="0"/>
        <v>0</v>
      </c>
      <c r="H21" s="36">
        <f t="shared" si="2"/>
        <v>0</v>
      </c>
      <c r="I21" s="84">
        <f t="shared" si="1"/>
        <v>0</v>
      </c>
    </row>
    <row r="22" spans="1:9" x14ac:dyDescent="0.2">
      <c r="A22" s="83"/>
      <c r="B22" s="74">
        <f>_xlfn.IFNA(VLOOKUP($A22,PRECIOS!$A$2:$G$247,2,0),0)</f>
        <v>0</v>
      </c>
      <c r="C22" s="74">
        <f>_xlfn.IFNA(VLOOKUP($A22,[1]PRECIOS!$A$2:$G$247,4,0),0)</f>
        <v>0</v>
      </c>
      <c r="D22" s="75"/>
      <c r="E22" s="35">
        <f>_xlfn.IFNA(VLOOKUP($A22,PRECIOS!$A$2:$G$247,5,0),0)</f>
        <v>0</v>
      </c>
      <c r="F22" s="35">
        <f>_xlfn.IFNA(VLOOKUP($A22,PRECIOS!$A$2:$G$247,6,0),0)</f>
        <v>0</v>
      </c>
      <c r="G22" s="35">
        <f t="shared" si="0"/>
        <v>0</v>
      </c>
      <c r="H22" s="36">
        <f t="shared" si="2"/>
        <v>0</v>
      </c>
      <c r="I22" s="84">
        <f t="shared" si="1"/>
        <v>0</v>
      </c>
    </row>
    <row r="23" spans="1:9" x14ac:dyDescent="0.2">
      <c r="A23" s="83"/>
      <c r="B23" s="74">
        <f>_xlfn.IFNA(VLOOKUP($A23,PRECIOS!$A$2:$G$247,2,0),0)</f>
        <v>0</v>
      </c>
      <c r="C23" s="74">
        <f>_xlfn.IFNA(VLOOKUP($A23,[1]PRECIOS!$A$2:$G$247,4,0),0)</f>
        <v>0</v>
      </c>
      <c r="D23" s="75"/>
      <c r="E23" s="35">
        <f>_xlfn.IFNA(VLOOKUP($A23,PRECIOS!$A$2:$G$247,5,0),0)</f>
        <v>0</v>
      </c>
      <c r="F23" s="35">
        <f>_xlfn.IFNA(VLOOKUP($A23,PRECIOS!$A$2:$G$247,6,0),0)</f>
        <v>0</v>
      </c>
      <c r="G23" s="35">
        <f t="shared" si="0"/>
        <v>0</v>
      </c>
      <c r="H23" s="36">
        <f t="shared" si="2"/>
        <v>0</v>
      </c>
      <c r="I23" s="84">
        <f t="shared" si="1"/>
        <v>0</v>
      </c>
    </row>
    <row r="24" spans="1:9" x14ac:dyDescent="0.2">
      <c r="A24" s="83"/>
      <c r="B24" s="74">
        <f>_xlfn.IFNA(VLOOKUP($A24,PRECIOS!$A$2:$G$247,2,0),0)</f>
        <v>0</v>
      </c>
      <c r="C24" s="74">
        <f>_xlfn.IFNA(VLOOKUP($A24,[1]PRECIOS!$A$2:$G$247,4,0),0)</f>
        <v>0</v>
      </c>
      <c r="D24" s="75"/>
      <c r="E24" s="35">
        <f>_xlfn.IFNA(VLOOKUP($A24,PRECIOS!$A$2:$G$247,5,0),0)</f>
        <v>0</v>
      </c>
      <c r="F24" s="35">
        <f>_xlfn.IFNA(VLOOKUP($A24,PRECIOS!$A$2:$G$247,6,0),0)</f>
        <v>0</v>
      </c>
      <c r="G24" s="35">
        <f t="shared" si="0"/>
        <v>0</v>
      </c>
      <c r="H24" s="36">
        <f t="shared" si="2"/>
        <v>0</v>
      </c>
      <c r="I24" s="84">
        <f t="shared" si="1"/>
        <v>0</v>
      </c>
    </row>
    <row r="25" spans="1:9" x14ac:dyDescent="0.2">
      <c r="A25" s="83"/>
      <c r="B25" s="74">
        <f>_xlfn.IFNA(VLOOKUP($A25,PRECIOS!$A$2:$G$247,2,0),0)</f>
        <v>0</v>
      </c>
      <c r="C25" s="74">
        <f>_xlfn.IFNA(VLOOKUP($A25,[1]PRECIOS!$A$2:$G$247,4,0),0)</f>
        <v>0</v>
      </c>
      <c r="D25" s="75"/>
      <c r="E25" s="35">
        <f>_xlfn.IFNA(VLOOKUP($A25,PRECIOS!$A$2:$G$247,5,0),0)</f>
        <v>0</v>
      </c>
      <c r="F25" s="35">
        <f>_xlfn.IFNA(VLOOKUP($A25,PRECIOS!$A$2:$G$247,6,0),0)</f>
        <v>0</v>
      </c>
      <c r="G25" s="35">
        <f t="shared" si="0"/>
        <v>0</v>
      </c>
      <c r="H25" s="36">
        <f t="shared" si="2"/>
        <v>0</v>
      </c>
      <c r="I25" s="84">
        <f t="shared" si="1"/>
        <v>0</v>
      </c>
    </row>
    <row r="26" spans="1:9" x14ac:dyDescent="0.2">
      <c r="A26" s="83"/>
      <c r="B26" s="74">
        <f>_xlfn.IFNA(VLOOKUP($A26,PRECIOS!$A$2:$G$247,2,0),0)</f>
        <v>0</v>
      </c>
      <c r="C26" s="74">
        <f>_xlfn.IFNA(VLOOKUP($A26,[1]PRECIOS!$A$2:$G$247,4,0),0)</f>
        <v>0</v>
      </c>
      <c r="D26" s="75"/>
      <c r="E26" s="35">
        <f>_xlfn.IFNA(VLOOKUP($A26,PRECIOS!$A$2:$G$247,5,0),0)</f>
        <v>0</v>
      </c>
      <c r="F26" s="35">
        <f>_xlfn.IFNA(VLOOKUP($A26,PRECIOS!$A$2:$G$247,6,0),0)</f>
        <v>0</v>
      </c>
      <c r="G26" s="35">
        <f t="shared" si="0"/>
        <v>0</v>
      </c>
      <c r="H26" s="36">
        <f t="shared" si="2"/>
        <v>0</v>
      </c>
      <c r="I26" s="84">
        <f t="shared" si="1"/>
        <v>0</v>
      </c>
    </row>
    <row r="27" spans="1:9" x14ac:dyDescent="0.2">
      <c r="A27" s="83"/>
      <c r="B27" s="74">
        <f>_xlfn.IFNA(VLOOKUP($A27,PRECIOS!$A$2:$G$247,2,0),0)</f>
        <v>0</v>
      </c>
      <c r="C27" s="74">
        <f>_xlfn.IFNA(VLOOKUP($A27,[1]PRECIOS!$A$2:$G$247,4,0),0)</f>
        <v>0</v>
      </c>
      <c r="D27" s="75"/>
      <c r="E27" s="35">
        <f>_xlfn.IFNA(VLOOKUP($A27,PRECIOS!$A$2:$G$247,5,0),0)</f>
        <v>0</v>
      </c>
      <c r="F27" s="35">
        <f>_xlfn.IFNA(VLOOKUP($A27,PRECIOS!$A$2:$G$247,6,0),0)</f>
        <v>0</v>
      </c>
      <c r="G27" s="35">
        <f t="shared" si="0"/>
        <v>0</v>
      </c>
      <c r="H27" s="36">
        <f t="shared" si="2"/>
        <v>0</v>
      </c>
      <c r="I27" s="84">
        <f t="shared" si="1"/>
        <v>0</v>
      </c>
    </row>
    <row r="28" spans="1:9" x14ac:dyDescent="0.2">
      <c r="A28" s="83"/>
      <c r="B28" s="74">
        <f>_xlfn.IFNA(VLOOKUP($A28,PRECIOS!$A$2:$G$247,2,0),0)</f>
        <v>0</v>
      </c>
      <c r="C28" s="74">
        <f>_xlfn.IFNA(VLOOKUP($A28,[1]PRECIOS!$A$2:$G$247,4,0),0)</f>
        <v>0</v>
      </c>
      <c r="D28" s="75"/>
      <c r="E28" s="35">
        <f>_xlfn.IFNA(VLOOKUP($A28,PRECIOS!$A$2:$G$247,5,0),0)</f>
        <v>0</v>
      </c>
      <c r="F28" s="35">
        <f>_xlfn.IFNA(VLOOKUP($A28,PRECIOS!$A$2:$G$247,6,0),0)</f>
        <v>0</v>
      </c>
      <c r="G28" s="35">
        <f t="shared" si="0"/>
        <v>0</v>
      </c>
      <c r="H28" s="36">
        <f t="shared" si="2"/>
        <v>0</v>
      </c>
      <c r="I28" s="84">
        <f t="shared" si="1"/>
        <v>0</v>
      </c>
    </row>
    <row r="29" spans="1:9" x14ac:dyDescent="0.2">
      <c r="A29" s="83"/>
      <c r="B29" s="74">
        <f>_xlfn.IFNA(VLOOKUP($A29,PRECIOS!$A$2:$G$247,2,0),0)</f>
        <v>0</v>
      </c>
      <c r="C29" s="74">
        <f>_xlfn.IFNA(VLOOKUP($A29,[1]PRECIOS!$A$2:$G$247,4,0),0)</f>
        <v>0</v>
      </c>
      <c r="D29" s="75"/>
      <c r="E29" s="35">
        <f>_xlfn.IFNA(VLOOKUP($A29,PRECIOS!$A$2:$G$247,5,0),0)</f>
        <v>0</v>
      </c>
      <c r="F29" s="35">
        <f>_xlfn.IFNA(VLOOKUP($A29,PRECIOS!$A$2:$G$247,6,0),0)</f>
        <v>0</v>
      </c>
      <c r="G29" s="35">
        <f t="shared" si="0"/>
        <v>0</v>
      </c>
      <c r="H29" s="36">
        <f t="shared" si="2"/>
        <v>0</v>
      </c>
      <c r="I29" s="84">
        <f t="shared" si="1"/>
        <v>0</v>
      </c>
    </row>
    <row r="30" spans="1:9" x14ac:dyDescent="0.2">
      <c r="A30" s="83"/>
      <c r="B30" s="74">
        <f>_xlfn.IFNA(VLOOKUP($A30,PRECIOS!$A$2:$G$247,2,0),0)</f>
        <v>0</v>
      </c>
      <c r="C30" s="74">
        <f>_xlfn.IFNA(VLOOKUP($A30,[1]PRECIOS!$A$2:$G$247,4,0),0)</f>
        <v>0</v>
      </c>
      <c r="D30" s="75"/>
      <c r="E30" s="35">
        <f>_xlfn.IFNA(VLOOKUP($A30,PRECIOS!$A$2:$G$247,5,0),0)</f>
        <v>0</v>
      </c>
      <c r="F30" s="35">
        <f>_xlfn.IFNA(VLOOKUP($A30,PRECIOS!$A$2:$G$247,6,0),0)</f>
        <v>0</v>
      </c>
      <c r="G30" s="35">
        <f t="shared" si="0"/>
        <v>0</v>
      </c>
      <c r="H30" s="36">
        <f t="shared" si="2"/>
        <v>0</v>
      </c>
      <c r="I30" s="84">
        <f t="shared" si="1"/>
        <v>0</v>
      </c>
    </row>
    <row r="31" spans="1:9" x14ac:dyDescent="0.2">
      <c r="A31" s="83"/>
      <c r="B31" s="74">
        <f>_xlfn.IFNA(VLOOKUP($A31,PRECIOS!$A$2:$G$247,2,0),0)</f>
        <v>0</v>
      </c>
      <c r="C31" s="74">
        <f>_xlfn.IFNA(VLOOKUP($A31,[1]PRECIOS!$A$2:$G$247,4,0),0)</f>
        <v>0</v>
      </c>
      <c r="D31" s="75"/>
      <c r="E31" s="35">
        <f>_xlfn.IFNA(VLOOKUP($A31,PRECIOS!$A$2:$G$247,5,0),0)</f>
        <v>0</v>
      </c>
      <c r="F31" s="35">
        <f>_xlfn.IFNA(VLOOKUP($A31,PRECIOS!$A$2:$G$247,6,0),0)</f>
        <v>0</v>
      </c>
      <c r="G31" s="35">
        <f t="shared" si="0"/>
        <v>0</v>
      </c>
      <c r="H31" s="36">
        <f t="shared" si="2"/>
        <v>0</v>
      </c>
      <c r="I31" s="84">
        <f t="shared" si="1"/>
        <v>0</v>
      </c>
    </row>
    <row r="32" spans="1:9" x14ac:dyDescent="0.2">
      <c r="A32" s="83"/>
      <c r="B32" s="74">
        <f>_xlfn.IFNA(VLOOKUP($A32,PRECIOS!$A$2:$G$247,2,0),0)</f>
        <v>0</v>
      </c>
      <c r="C32" s="74">
        <f>_xlfn.IFNA(VLOOKUP($A32,[1]PRECIOS!$A$2:$G$247,4,0),0)</f>
        <v>0</v>
      </c>
      <c r="D32" s="75"/>
      <c r="E32" s="35">
        <f>_xlfn.IFNA(VLOOKUP($A32,PRECIOS!$A$2:$G$247,5,0),0)</f>
        <v>0</v>
      </c>
      <c r="F32" s="35">
        <f>_xlfn.IFNA(VLOOKUP($A32,PRECIOS!$A$2:$G$247,6,0),0)</f>
        <v>0</v>
      </c>
      <c r="G32" s="35">
        <f t="shared" si="0"/>
        <v>0</v>
      </c>
      <c r="H32" s="36">
        <f t="shared" si="2"/>
        <v>0</v>
      </c>
      <c r="I32" s="84">
        <f t="shared" si="1"/>
        <v>0</v>
      </c>
    </row>
    <row r="33" spans="1:9" x14ac:dyDescent="0.2">
      <c r="A33" s="83"/>
      <c r="B33" s="74">
        <f>_xlfn.IFNA(VLOOKUP($A33,PRECIOS!$A$2:$G$247,2,0),0)</f>
        <v>0</v>
      </c>
      <c r="C33" s="74">
        <f>_xlfn.IFNA(VLOOKUP($A33,[1]PRECIOS!$A$2:$G$247,4,0),0)</f>
        <v>0</v>
      </c>
      <c r="D33" s="75"/>
      <c r="E33" s="35">
        <f>_xlfn.IFNA(VLOOKUP($A33,PRECIOS!$A$2:$G$247,5,0),0)</f>
        <v>0</v>
      </c>
      <c r="F33" s="35">
        <f>_xlfn.IFNA(VLOOKUP($A33,PRECIOS!$A$2:$G$247,6,0),0)</f>
        <v>0</v>
      </c>
      <c r="G33" s="35">
        <f t="shared" si="0"/>
        <v>0</v>
      </c>
      <c r="H33" s="36">
        <f t="shared" si="2"/>
        <v>0</v>
      </c>
      <c r="I33" s="84">
        <f t="shared" si="1"/>
        <v>0</v>
      </c>
    </row>
    <row r="34" spans="1:9" x14ac:dyDescent="0.2">
      <c r="A34" s="83"/>
      <c r="B34" s="74">
        <f>_xlfn.IFNA(VLOOKUP($A34,PRECIOS!$A$2:$G$247,2,0),0)</f>
        <v>0</v>
      </c>
      <c r="C34" s="74">
        <f>_xlfn.IFNA(VLOOKUP($A34,[1]PRECIOS!$A$2:$G$247,4,0),0)</f>
        <v>0</v>
      </c>
      <c r="D34" s="75"/>
      <c r="E34" s="35">
        <f>_xlfn.IFNA(VLOOKUP($A34,PRECIOS!$A$2:$G$247,5,0),0)</f>
        <v>0</v>
      </c>
      <c r="F34" s="35">
        <f>_xlfn.IFNA(VLOOKUP($A34,PRECIOS!$A$2:$G$247,6,0),0)</f>
        <v>0</v>
      </c>
      <c r="G34" s="35">
        <f t="shared" si="0"/>
        <v>0</v>
      </c>
      <c r="H34" s="36">
        <f t="shared" si="2"/>
        <v>0</v>
      </c>
      <c r="I34" s="84">
        <f t="shared" si="1"/>
        <v>0</v>
      </c>
    </row>
    <row r="35" spans="1:9" x14ac:dyDescent="0.2">
      <c r="A35" s="83"/>
      <c r="B35" s="74">
        <f>_xlfn.IFNA(VLOOKUP($A35,PRECIOS!$A$2:$G$247,2,0),0)</f>
        <v>0</v>
      </c>
      <c r="C35" s="74">
        <f>_xlfn.IFNA(VLOOKUP($A35,[1]PRECIOS!$A$2:$G$247,4,0),0)</f>
        <v>0</v>
      </c>
      <c r="D35" s="75"/>
      <c r="E35" s="35">
        <f>_xlfn.IFNA(VLOOKUP($A35,PRECIOS!$A$2:$G$247,5,0),0)</f>
        <v>0</v>
      </c>
      <c r="F35" s="35">
        <f>_xlfn.IFNA(VLOOKUP($A35,PRECIOS!$A$2:$G$247,6,0),0)</f>
        <v>0</v>
      </c>
      <c r="G35" s="35">
        <f t="shared" si="0"/>
        <v>0</v>
      </c>
      <c r="H35" s="36">
        <f t="shared" si="2"/>
        <v>0</v>
      </c>
      <c r="I35" s="84">
        <f t="shared" si="1"/>
        <v>0</v>
      </c>
    </row>
    <row r="36" spans="1:9" x14ac:dyDescent="0.2">
      <c r="A36" s="83"/>
      <c r="B36" s="74">
        <f>_xlfn.IFNA(VLOOKUP($A36,PRECIOS!$A$2:$G$247,2,0),0)</f>
        <v>0</v>
      </c>
      <c r="C36" s="74">
        <f>_xlfn.IFNA(VLOOKUP($A36,[1]PRECIOS!$A$2:$G$247,4,0),0)</f>
        <v>0</v>
      </c>
      <c r="D36" s="75"/>
      <c r="E36" s="35">
        <f>_xlfn.IFNA(VLOOKUP($A36,PRECIOS!$A$2:$G$247,5,0),0)</f>
        <v>0</v>
      </c>
      <c r="F36" s="35">
        <f>_xlfn.IFNA(VLOOKUP($A36,PRECIOS!$A$2:$G$247,6,0),0)</f>
        <v>0</v>
      </c>
      <c r="G36" s="35">
        <f t="shared" si="0"/>
        <v>0</v>
      </c>
      <c r="H36" s="36">
        <f t="shared" si="2"/>
        <v>0</v>
      </c>
      <c r="I36" s="84">
        <f t="shared" si="1"/>
        <v>0</v>
      </c>
    </row>
    <row r="37" spans="1:9" x14ac:dyDescent="0.2">
      <c r="A37" s="83"/>
      <c r="B37" s="74">
        <f>_xlfn.IFNA(VLOOKUP($A37,PRECIOS!$A$2:$G$247,2,0),0)</f>
        <v>0</v>
      </c>
      <c r="C37" s="74">
        <f>_xlfn.IFNA(VLOOKUP($A37,[1]PRECIOS!$A$2:$G$247,4,0),0)</f>
        <v>0</v>
      </c>
      <c r="D37" s="75"/>
      <c r="E37" s="35">
        <f>_xlfn.IFNA(VLOOKUP($A37,PRECIOS!$A$2:$G$247,5,0),0)</f>
        <v>0</v>
      </c>
      <c r="F37" s="35">
        <f>_xlfn.IFNA(VLOOKUP($A37,PRECIOS!$A$2:$G$247,6,0),0)</f>
        <v>0</v>
      </c>
      <c r="G37" s="35">
        <f t="shared" si="0"/>
        <v>0</v>
      </c>
      <c r="H37" s="36">
        <f t="shared" si="2"/>
        <v>0</v>
      </c>
      <c r="I37" s="84">
        <f t="shared" si="1"/>
        <v>0</v>
      </c>
    </row>
    <row r="38" spans="1:9" x14ac:dyDescent="0.2">
      <c r="A38" s="83"/>
      <c r="B38" s="74">
        <f>_xlfn.IFNA(VLOOKUP($A38,PRECIOS!$A$2:$G$247,2,0),0)</f>
        <v>0</v>
      </c>
      <c r="C38" s="74">
        <f>_xlfn.IFNA(VLOOKUP($A38,[1]PRECIOS!$A$2:$G$247,4,0),0)</f>
        <v>0</v>
      </c>
      <c r="D38" s="75"/>
      <c r="E38" s="35">
        <f>_xlfn.IFNA(VLOOKUP($A38,PRECIOS!$A$2:$G$247,5,0),0)</f>
        <v>0</v>
      </c>
      <c r="F38" s="35">
        <f>_xlfn.IFNA(VLOOKUP($A38,PRECIOS!$A$2:$G$247,6,0),0)</f>
        <v>0</v>
      </c>
      <c r="G38" s="35">
        <f t="shared" si="0"/>
        <v>0</v>
      </c>
      <c r="H38" s="36">
        <f t="shared" si="2"/>
        <v>0</v>
      </c>
      <c r="I38" s="84">
        <f t="shared" si="1"/>
        <v>0</v>
      </c>
    </row>
    <row r="39" spans="1:9" x14ac:dyDescent="0.2">
      <c r="A39" s="83"/>
      <c r="B39" s="74">
        <f>_xlfn.IFNA(VLOOKUP($A39,PRECIOS!$A$2:$G$247,2,0),0)</f>
        <v>0</v>
      </c>
      <c r="C39" s="74">
        <f>_xlfn.IFNA(VLOOKUP($A39,[1]PRECIOS!$A$2:$G$247,4,0),0)</f>
        <v>0</v>
      </c>
      <c r="D39" s="75"/>
      <c r="E39" s="35">
        <f>_xlfn.IFNA(VLOOKUP($A39,PRECIOS!$A$2:$G$247,5,0),0)</f>
        <v>0</v>
      </c>
      <c r="F39" s="35">
        <f>_xlfn.IFNA(VLOOKUP($A39,PRECIOS!$A$2:$G$247,6,0),0)</f>
        <v>0</v>
      </c>
      <c r="G39" s="35">
        <f t="shared" si="0"/>
        <v>0</v>
      </c>
      <c r="H39" s="36">
        <f t="shared" si="2"/>
        <v>0</v>
      </c>
      <c r="I39" s="84">
        <f t="shared" ref="I39:I70" si="3">+G39+H39</f>
        <v>0</v>
      </c>
    </row>
    <row r="40" spans="1:9" x14ac:dyDescent="0.2">
      <c r="A40" s="83"/>
      <c r="B40" s="74">
        <f>_xlfn.IFNA(VLOOKUP($A40,PRECIOS!$A$2:$G$247,2,0),0)</f>
        <v>0</v>
      </c>
      <c r="C40" s="74">
        <f>_xlfn.IFNA(VLOOKUP($A40,[1]PRECIOS!$A$2:$G$247,4,0),0)</f>
        <v>0</v>
      </c>
      <c r="D40" s="75"/>
      <c r="E40" s="35">
        <f>_xlfn.IFNA(VLOOKUP($A40,PRECIOS!$A$2:$G$247,5,0),0)</f>
        <v>0</v>
      </c>
      <c r="F40" s="35">
        <f>_xlfn.IFNA(VLOOKUP($A40,PRECIOS!$A$2:$G$247,6,0),0)</f>
        <v>0</v>
      </c>
      <c r="G40" s="35">
        <f t="shared" si="0"/>
        <v>0</v>
      </c>
      <c r="H40" s="36">
        <f t="shared" si="2"/>
        <v>0</v>
      </c>
      <c r="I40" s="84">
        <f t="shared" si="3"/>
        <v>0</v>
      </c>
    </row>
    <row r="41" spans="1:9" x14ac:dyDescent="0.2">
      <c r="A41" s="83"/>
      <c r="B41" s="74">
        <f>_xlfn.IFNA(VLOOKUP($A41,PRECIOS!$A$2:$G$247,2,0),0)</f>
        <v>0</v>
      </c>
      <c r="C41" s="74">
        <f>_xlfn.IFNA(VLOOKUP($A41,[1]PRECIOS!$A$2:$G$247,4,0),0)</f>
        <v>0</v>
      </c>
      <c r="D41" s="75"/>
      <c r="E41" s="35">
        <f>_xlfn.IFNA(VLOOKUP($A41,PRECIOS!$A$2:$G$247,5,0),0)</f>
        <v>0</v>
      </c>
      <c r="F41" s="35">
        <f>_xlfn.IFNA(VLOOKUP($A41,PRECIOS!$A$2:$G$247,6,0),0)</f>
        <v>0</v>
      </c>
      <c r="G41" s="35">
        <f t="shared" si="0"/>
        <v>0</v>
      </c>
      <c r="H41" s="36">
        <f t="shared" si="2"/>
        <v>0</v>
      </c>
      <c r="I41" s="84">
        <f t="shared" si="3"/>
        <v>0</v>
      </c>
    </row>
    <row r="42" spans="1:9" x14ac:dyDescent="0.2">
      <c r="A42" s="83"/>
      <c r="B42" s="74">
        <f>_xlfn.IFNA(VLOOKUP($A42,PRECIOS!$A$2:$G$247,2,0),0)</f>
        <v>0</v>
      </c>
      <c r="C42" s="74">
        <f>_xlfn.IFNA(VLOOKUP($A42,[1]PRECIOS!$A$2:$G$247,4,0),0)</f>
        <v>0</v>
      </c>
      <c r="D42" s="75"/>
      <c r="E42" s="35">
        <f>_xlfn.IFNA(VLOOKUP($A42,PRECIOS!$A$2:$G$247,5,0),0)</f>
        <v>0</v>
      </c>
      <c r="F42" s="35">
        <f>_xlfn.IFNA(VLOOKUP($A42,PRECIOS!$A$2:$G$247,6,0),0)</f>
        <v>0</v>
      </c>
      <c r="G42" s="35">
        <f t="shared" si="0"/>
        <v>0</v>
      </c>
      <c r="H42" s="36">
        <f t="shared" si="2"/>
        <v>0</v>
      </c>
      <c r="I42" s="84">
        <f t="shared" si="3"/>
        <v>0</v>
      </c>
    </row>
    <row r="43" spans="1:9" x14ac:dyDescent="0.2">
      <c r="A43" s="83"/>
      <c r="B43" s="74">
        <f>_xlfn.IFNA(VLOOKUP($A43,PRECIOS!$A$2:$G$247,2,0),0)</f>
        <v>0</v>
      </c>
      <c r="C43" s="74">
        <f>_xlfn.IFNA(VLOOKUP($A43,[1]PRECIOS!$A$2:$G$247,4,0),0)</f>
        <v>0</v>
      </c>
      <c r="D43" s="75"/>
      <c r="E43" s="35">
        <f>_xlfn.IFNA(VLOOKUP($A43,PRECIOS!$A$2:$G$247,5,0),0)</f>
        <v>0</v>
      </c>
      <c r="F43" s="35">
        <f>_xlfn.IFNA(VLOOKUP($A43,PRECIOS!$A$2:$G$247,6,0),0)</f>
        <v>0</v>
      </c>
      <c r="G43" s="35">
        <f t="shared" si="0"/>
        <v>0</v>
      </c>
      <c r="H43" s="36">
        <f t="shared" si="2"/>
        <v>0</v>
      </c>
      <c r="I43" s="84">
        <f t="shared" si="3"/>
        <v>0</v>
      </c>
    </row>
    <row r="44" spans="1:9" x14ac:dyDescent="0.2">
      <c r="A44" s="83"/>
      <c r="B44" s="74">
        <f>_xlfn.IFNA(VLOOKUP($A44,PRECIOS!$A$2:$G$247,2,0),0)</f>
        <v>0</v>
      </c>
      <c r="C44" s="74">
        <f>_xlfn.IFNA(VLOOKUP($A44,[1]PRECIOS!$A$2:$G$247,4,0),0)</f>
        <v>0</v>
      </c>
      <c r="D44" s="75"/>
      <c r="E44" s="35">
        <f>_xlfn.IFNA(VLOOKUP($A44,PRECIOS!$A$2:$G$247,5,0),0)</f>
        <v>0</v>
      </c>
      <c r="F44" s="35">
        <f>_xlfn.IFNA(VLOOKUP($A44,PRECIOS!$A$2:$G$247,6,0),0)</f>
        <v>0</v>
      </c>
      <c r="G44" s="35">
        <f t="shared" si="0"/>
        <v>0</v>
      </c>
      <c r="H44" s="36">
        <f t="shared" si="2"/>
        <v>0</v>
      </c>
      <c r="I44" s="84">
        <f t="shared" si="3"/>
        <v>0</v>
      </c>
    </row>
    <row r="45" spans="1:9" x14ac:dyDescent="0.2">
      <c r="A45" s="83"/>
      <c r="B45" s="74">
        <f>_xlfn.IFNA(VLOOKUP($A45,PRECIOS!$A$2:$G$247,2,0),0)</f>
        <v>0</v>
      </c>
      <c r="C45" s="74">
        <f>_xlfn.IFNA(VLOOKUP($A45,[1]PRECIOS!$A$2:$G$247,4,0),0)</f>
        <v>0</v>
      </c>
      <c r="D45" s="75"/>
      <c r="E45" s="35">
        <f>_xlfn.IFNA(VLOOKUP($A45,PRECIOS!$A$2:$G$247,5,0),0)</f>
        <v>0</v>
      </c>
      <c r="F45" s="35">
        <f>_xlfn.IFNA(VLOOKUP($A45,PRECIOS!$A$2:$G$247,6,0),0)</f>
        <v>0</v>
      </c>
      <c r="G45" s="35">
        <f t="shared" si="0"/>
        <v>0</v>
      </c>
      <c r="H45" s="36">
        <f t="shared" si="2"/>
        <v>0</v>
      </c>
      <c r="I45" s="84">
        <f t="shared" si="3"/>
        <v>0</v>
      </c>
    </row>
    <row r="46" spans="1:9" x14ac:dyDescent="0.2">
      <c r="A46" s="83"/>
      <c r="B46" s="74">
        <f>_xlfn.IFNA(VLOOKUP($A46,PRECIOS!$A$2:$G$247,2,0),0)</f>
        <v>0</v>
      </c>
      <c r="C46" s="74">
        <f>_xlfn.IFNA(VLOOKUP($A46,[1]PRECIOS!$A$2:$G$247,4,0),0)</f>
        <v>0</v>
      </c>
      <c r="D46" s="75"/>
      <c r="E46" s="35">
        <f>_xlfn.IFNA(VLOOKUP($A46,PRECIOS!$A$2:$G$247,5,0),0)</f>
        <v>0</v>
      </c>
      <c r="F46" s="35">
        <f>_xlfn.IFNA(VLOOKUP($A46,PRECIOS!$A$2:$G$247,6,0),0)</f>
        <v>0</v>
      </c>
      <c r="G46" s="35">
        <f t="shared" si="0"/>
        <v>0</v>
      </c>
      <c r="H46" s="36">
        <f t="shared" si="2"/>
        <v>0</v>
      </c>
      <c r="I46" s="84">
        <f t="shared" si="3"/>
        <v>0</v>
      </c>
    </row>
    <row r="47" spans="1:9" x14ac:dyDescent="0.2">
      <c r="A47" s="83"/>
      <c r="B47" s="74">
        <f>_xlfn.IFNA(VLOOKUP($A47,PRECIOS!$A$2:$G$247,2,0),0)</f>
        <v>0</v>
      </c>
      <c r="C47" s="74">
        <f>_xlfn.IFNA(VLOOKUP($A47,[1]PRECIOS!$A$2:$G$247,4,0),0)</f>
        <v>0</v>
      </c>
      <c r="D47" s="75"/>
      <c r="E47" s="35">
        <f>_xlfn.IFNA(VLOOKUP($A47,PRECIOS!$A$2:$G$247,5,0),0)</f>
        <v>0</v>
      </c>
      <c r="F47" s="35">
        <f>_xlfn.IFNA(VLOOKUP($A47,PRECIOS!$A$2:$G$247,6,0),0)</f>
        <v>0</v>
      </c>
      <c r="G47" s="35">
        <f t="shared" si="0"/>
        <v>0</v>
      </c>
      <c r="H47" s="36">
        <f t="shared" si="2"/>
        <v>0</v>
      </c>
      <c r="I47" s="84">
        <f t="shared" si="3"/>
        <v>0</v>
      </c>
    </row>
    <row r="48" spans="1:9" x14ac:dyDescent="0.2">
      <c r="A48" s="83"/>
      <c r="B48" s="74">
        <f>_xlfn.IFNA(VLOOKUP($A48,PRECIOS!$A$2:$G$247,2,0),0)</f>
        <v>0</v>
      </c>
      <c r="C48" s="74">
        <f>_xlfn.IFNA(VLOOKUP($A48,[1]PRECIOS!$A$2:$G$247,4,0),0)</f>
        <v>0</v>
      </c>
      <c r="D48" s="75"/>
      <c r="E48" s="35">
        <f>_xlfn.IFNA(VLOOKUP($A48,PRECIOS!$A$2:$G$247,5,0),0)</f>
        <v>0</v>
      </c>
      <c r="F48" s="35">
        <f>_xlfn.IFNA(VLOOKUP($A48,PRECIOS!$A$2:$G$247,6,0),0)</f>
        <v>0</v>
      </c>
      <c r="G48" s="35">
        <f t="shared" si="0"/>
        <v>0</v>
      </c>
      <c r="H48" s="36">
        <f t="shared" si="2"/>
        <v>0</v>
      </c>
      <c r="I48" s="84">
        <f t="shared" si="3"/>
        <v>0</v>
      </c>
    </row>
    <row r="49" spans="1:9" x14ac:dyDescent="0.2">
      <c r="A49" s="83"/>
      <c r="B49" s="74">
        <f>_xlfn.IFNA(VLOOKUP($A49,PRECIOS!$A$2:$G$247,2,0),0)</f>
        <v>0</v>
      </c>
      <c r="C49" s="74">
        <f>_xlfn.IFNA(VLOOKUP($A49,[1]PRECIOS!$A$2:$G$247,4,0),0)</f>
        <v>0</v>
      </c>
      <c r="D49" s="75"/>
      <c r="E49" s="35">
        <f>_xlfn.IFNA(VLOOKUP($A49,PRECIOS!$A$2:$G$247,5,0),0)</f>
        <v>0</v>
      </c>
      <c r="F49" s="35">
        <f>_xlfn.IFNA(VLOOKUP($A49,PRECIOS!$A$2:$G$247,6,0),0)</f>
        <v>0</v>
      </c>
      <c r="G49" s="35">
        <f t="shared" si="0"/>
        <v>0</v>
      </c>
      <c r="H49" s="36">
        <f t="shared" si="2"/>
        <v>0</v>
      </c>
      <c r="I49" s="84">
        <f t="shared" si="3"/>
        <v>0</v>
      </c>
    </row>
    <row r="50" spans="1:9" x14ac:dyDescent="0.2">
      <c r="A50" s="83"/>
      <c r="B50" s="74">
        <f>_xlfn.IFNA(VLOOKUP($A50,PRECIOS!$A$2:$G$247,2,0),0)</f>
        <v>0</v>
      </c>
      <c r="C50" s="74">
        <f>_xlfn.IFNA(VLOOKUP($A50,[1]PRECIOS!$A$2:$G$247,4,0),0)</f>
        <v>0</v>
      </c>
      <c r="D50" s="75"/>
      <c r="E50" s="35">
        <f>_xlfn.IFNA(VLOOKUP($A50,PRECIOS!$A$2:$G$247,5,0),0)</f>
        <v>0</v>
      </c>
      <c r="F50" s="35">
        <f>_xlfn.IFNA(VLOOKUP($A50,PRECIOS!$A$2:$G$247,6,0),0)</f>
        <v>0</v>
      </c>
      <c r="G50" s="35">
        <f t="shared" si="0"/>
        <v>0</v>
      </c>
      <c r="H50" s="36">
        <f t="shared" si="2"/>
        <v>0</v>
      </c>
      <c r="I50" s="84">
        <f t="shared" si="3"/>
        <v>0</v>
      </c>
    </row>
    <row r="51" spans="1:9" x14ac:dyDescent="0.2">
      <c r="A51" s="83"/>
      <c r="B51" s="74">
        <f>_xlfn.IFNA(VLOOKUP($A51,PRECIOS!$A$2:$G$247,2,0),0)</f>
        <v>0</v>
      </c>
      <c r="C51" s="74">
        <f>_xlfn.IFNA(VLOOKUP($A51,[1]PRECIOS!$A$2:$G$247,4,0),0)</f>
        <v>0</v>
      </c>
      <c r="D51" s="75"/>
      <c r="E51" s="35">
        <f>_xlfn.IFNA(VLOOKUP($A51,PRECIOS!$A$2:$G$247,5,0),0)</f>
        <v>0</v>
      </c>
      <c r="F51" s="35">
        <f>_xlfn.IFNA(VLOOKUP($A51,PRECIOS!$A$2:$G$247,6,0),0)</f>
        <v>0</v>
      </c>
      <c r="G51" s="35">
        <f t="shared" si="0"/>
        <v>0</v>
      </c>
      <c r="H51" s="36">
        <f t="shared" si="2"/>
        <v>0</v>
      </c>
      <c r="I51" s="84">
        <f t="shared" si="3"/>
        <v>0</v>
      </c>
    </row>
    <row r="52" spans="1:9" x14ac:dyDescent="0.2">
      <c r="A52" s="83"/>
      <c r="B52" s="74">
        <f>_xlfn.IFNA(VLOOKUP($A52,PRECIOS!$A$2:$G$247,2,0),0)</f>
        <v>0</v>
      </c>
      <c r="C52" s="74">
        <f>_xlfn.IFNA(VLOOKUP($A52,[1]PRECIOS!$A$2:$G$247,4,0),0)</f>
        <v>0</v>
      </c>
      <c r="D52" s="75"/>
      <c r="E52" s="35">
        <f>_xlfn.IFNA(VLOOKUP($A52,PRECIOS!$A$2:$G$247,5,0),0)</f>
        <v>0</v>
      </c>
      <c r="F52" s="35">
        <f>_xlfn.IFNA(VLOOKUP($A52,PRECIOS!$A$2:$G$247,6,0),0)</f>
        <v>0</v>
      </c>
      <c r="G52" s="35">
        <f t="shared" si="0"/>
        <v>0</v>
      </c>
      <c r="H52" s="36">
        <f t="shared" si="2"/>
        <v>0</v>
      </c>
      <c r="I52" s="84">
        <f t="shared" si="3"/>
        <v>0</v>
      </c>
    </row>
    <row r="53" spans="1:9" x14ac:dyDescent="0.2">
      <c r="A53" s="83"/>
      <c r="B53" s="74">
        <f>_xlfn.IFNA(VLOOKUP($A53,PRECIOS!$A$2:$G$247,2,0),0)</f>
        <v>0</v>
      </c>
      <c r="C53" s="74">
        <f>_xlfn.IFNA(VLOOKUP($A53,[1]PRECIOS!$A$2:$G$247,4,0),0)</f>
        <v>0</v>
      </c>
      <c r="D53" s="75"/>
      <c r="E53" s="35">
        <f>_xlfn.IFNA(VLOOKUP($A53,PRECIOS!$A$2:$G$247,5,0),0)</f>
        <v>0</v>
      </c>
      <c r="F53" s="35">
        <f>_xlfn.IFNA(VLOOKUP($A53,PRECIOS!$A$2:$G$247,6,0),0)</f>
        <v>0</v>
      </c>
      <c r="G53" s="35">
        <f t="shared" si="0"/>
        <v>0</v>
      </c>
      <c r="H53" s="36">
        <f t="shared" si="2"/>
        <v>0</v>
      </c>
      <c r="I53" s="84">
        <f t="shared" si="3"/>
        <v>0</v>
      </c>
    </row>
    <row r="54" spans="1:9" x14ac:dyDescent="0.2">
      <c r="A54" s="83"/>
      <c r="B54" s="74">
        <f>_xlfn.IFNA(VLOOKUP($A54,PRECIOS!$A$2:$G$247,2,0),0)</f>
        <v>0</v>
      </c>
      <c r="C54" s="74">
        <f>_xlfn.IFNA(VLOOKUP($A54,[1]PRECIOS!$A$2:$G$247,4,0),0)</f>
        <v>0</v>
      </c>
      <c r="D54" s="75"/>
      <c r="E54" s="35">
        <f>_xlfn.IFNA(VLOOKUP($A54,PRECIOS!$A$2:$G$247,5,0),0)</f>
        <v>0</v>
      </c>
      <c r="F54" s="35">
        <f>_xlfn.IFNA(VLOOKUP($A54,PRECIOS!$A$2:$G$247,6,0),0)</f>
        <v>0</v>
      </c>
      <c r="G54" s="35">
        <f t="shared" si="0"/>
        <v>0</v>
      </c>
      <c r="H54" s="36">
        <f t="shared" si="2"/>
        <v>0</v>
      </c>
      <c r="I54" s="84">
        <f t="shared" si="3"/>
        <v>0</v>
      </c>
    </row>
    <row r="55" spans="1:9" x14ac:dyDescent="0.2">
      <c r="A55" s="83"/>
      <c r="B55" s="74">
        <f>_xlfn.IFNA(VLOOKUP($A55,PRECIOS!$A$2:$G$247,2,0),0)</f>
        <v>0</v>
      </c>
      <c r="C55" s="74">
        <f>_xlfn.IFNA(VLOOKUP($A55,[1]PRECIOS!$A$2:$G$247,4,0),0)</f>
        <v>0</v>
      </c>
      <c r="D55" s="75"/>
      <c r="E55" s="35">
        <f>_xlfn.IFNA(VLOOKUP($A55,PRECIOS!$A$2:$G$247,5,0),0)</f>
        <v>0</v>
      </c>
      <c r="F55" s="35">
        <f>_xlfn.IFNA(VLOOKUP($A55,PRECIOS!$A$2:$G$247,6,0),0)</f>
        <v>0</v>
      </c>
      <c r="G55" s="35">
        <f t="shared" si="0"/>
        <v>0</v>
      </c>
      <c r="H55" s="36">
        <f t="shared" si="2"/>
        <v>0</v>
      </c>
      <c r="I55" s="84">
        <f t="shared" si="3"/>
        <v>0</v>
      </c>
    </row>
    <row r="56" spans="1:9" x14ac:dyDescent="0.2">
      <c r="A56" s="83"/>
      <c r="B56" s="74">
        <f>_xlfn.IFNA(VLOOKUP($A56,PRECIOS!$A$2:$G$247,2,0),0)</f>
        <v>0</v>
      </c>
      <c r="C56" s="74">
        <f>_xlfn.IFNA(VLOOKUP($A56,[1]PRECIOS!$A$2:$G$247,4,0),0)</f>
        <v>0</v>
      </c>
      <c r="D56" s="75"/>
      <c r="E56" s="35">
        <f>_xlfn.IFNA(VLOOKUP($A56,PRECIOS!$A$2:$G$247,5,0),0)</f>
        <v>0</v>
      </c>
      <c r="F56" s="35">
        <f>_xlfn.IFNA(VLOOKUP($A56,PRECIOS!$A$2:$G$247,6,0),0)</f>
        <v>0</v>
      </c>
      <c r="G56" s="35">
        <f t="shared" si="0"/>
        <v>0</v>
      </c>
      <c r="H56" s="36">
        <f t="shared" si="2"/>
        <v>0</v>
      </c>
      <c r="I56" s="84">
        <f t="shared" si="3"/>
        <v>0</v>
      </c>
    </row>
    <row r="57" spans="1:9" x14ac:dyDescent="0.2">
      <c r="A57" s="83"/>
      <c r="B57" s="74">
        <f>_xlfn.IFNA(VLOOKUP($A57,PRECIOS!$A$2:$G$247,2,0),0)</f>
        <v>0</v>
      </c>
      <c r="C57" s="74">
        <f>_xlfn.IFNA(VLOOKUP($A57,[1]PRECIOS!$A$2:$G$247,4,0),0)</f>
        <v>0</v>
      </c>
      <c r="D57" s="75"/>
      <c r="E57" s="35">
        <f>_xlfn.IFNA(VLOOKUP($A57,PRECIOS!$A$2:$G$247,5,0),0)</f>
        <v>0</v>
      </c>
      <c r="F57" s="35">
        <f>_xlfn.IFNA(VLOOKUP($A57,PRECIOS!$A$2:$G$247,6,0),0)</f>
        <v>0</v>
      </c>
      <c r="G57" s="35">
        <f t="shared" si="0"/>
        <v>0</v>
      </c>
      <c r="H57" s="36">
        <f t="shared" si="2"/>
        <v>0</v>
      </c>
      <c r="I57" s="84">
        <f t="shared" si="3"/>
        <v>0</v>
      </c>
    </row>
    <row r="58" spans="1:9" x14ac:dyDescent="0.2">
      <c r="A58" s="83"/>
      <c r="B58" s="74">
        <f>_xlfn.IFNA(VLOOKUP($A58,PRECIOS!$A$2:$G$247,2,0),0)</f>
        <v>0</v>
      </c>
      <c r="C58" s="74">
        <f>_xlfn.IFNA(VLOOKUP($A58,[1]PRECIOS!$A$2:$G$247,4,0),0)</f>
        <v>0</v>
      </c>
      <c r="D58" s="75"/>
      <c r="E58" s="35">
        <f>_xlfn.IFNA(VLOOKUP($A58,PRECIOS!$A$2:$G$247,5,0),0)</f>
        <v>0</v>
      </c>
      <c r="F58" s="35">
        <f>_xlfn.IFNA(VLOOKUP($A58,PRECIOS!$A$2:$G$247,6,0),0)</f>
        <v>0</v>
      </c>
      <c r="G58" s="35">
        <f t="shared" si="0"/>
        <v>0</v>
      </c>
      <c r="H58" s="36">
        <f t="shared" si="2"/>
        <v>0</v>
      </c>
      <c r="I58" s="84">
        <f t="shared" si="3"/>
        <v>0</v>
      </c>
    </row>
    <row r="59" spans="1:9" x14ac:dyDescent="0.2">
      <c r="A59" s="83"/>
      <c r="B59" s="74">
        <f>_xlfn.IFNA(VLOOKUP($A59,PRECIOS!$A$2:$G$247,2,0),0)</f>
        <v>0</v>
      </c>
      <c r="C59" s="74">
        <f>_xlfn.IFNA(VLOOKUP($A59,[1]PRECIOS!$A$2:$G$247,4,0),0)</f>
        <v>0</v>
      </c>
      <c r="D59" s="75"/>
      <c r="E59" s="35">
        <f>_xlfn.IFNA(VLOOKUP($A59,PRECIOS!$A$2:$G$247,5,0),0)</f>
        <v>0</v>
      </c>
      <c r="F59" s="35">
        <f>_xlfn.IFNA(VLOOKUP($A59,PRECIOS!$A$2:$G$247,6,0),0)</f>
        <v>0</v>
      </c>
      <c r="G59" s="35">
        <f t="shared" si="0"/>
        <v>0</v>
      </c>
      <c r="H59" s="36">
        <f t="shared" si="2"/>
        <v>0</v>
      </c>
      <c r="I59" s="84">
        <f t="shared" si="3"/>
        <v>0</v>
      </c>
    </row>
    <row r="60" spans="1:9" x14ac:dyDescent="0.2">
      <c r="A60" s="83"/>
      <c r="B60" s="74">
        <f>_xlfn.IFNA(VLOOKUP($A60,PRECIOS!$A$2:$G$247,2,0),0)</f>
        <v>0</v>
      </c>
      <c r="C60" s="74">
        <f>_xlfn.IFNA(VLOOKUP($A60,[1]PRECIOS!$A$2:$G$247,4,0),0)</f>
        <v>0</v>
      </c>
      <c r="D60" s="75"/>
      <c r="E60" s="35">
        <f>_xlfn.IFNA(VLOOKUP($A60,PRECIOS!$A$2:$G$247,5,0),0)</f>
        <v>0</v>
      </c>
      <c r="F60" s="35">
        <f>_xlfn.IFNA(VLOOKUP($A60,PRECIOS!$A$2:$G$247,6,0),0)</f>
        <v>0</v>
      </c>
      <c r="G60" s="35">
        <f t="shared" si="0"/>
        <v>0</v>
      </c>
      <c r="H60" s="36">
        <f t="shared" si="2"/>
        <v>0</v>
      </c>
      <c r="I60" s="84">
        <f t="shared" si="3"/>
        <v>0</v>
      </c>
    </row>
    <row r="61" spans="1:9" x14ac:dyDescent="0.2">
      <c r="A61" s="83"/>
      <c r="B61" s="74">
        <f>_xlfn.IFNA(VLOOKUP($A61,PRECIOS!$A$2:$G$247,2,0),0)</f>
        <v>0</v>
      </c>
      <c r="C61" s="74">
        <f>_xlfn.IFNA(VLOOKUP($A61,[1]PRECIOS!$A$2:$G$247,4,0),0)</f>
        <v>0</v>
      </c>
      <c r="D61" s="75"/>
      <c r="E61" s="35">
        <f>_xlfn.IFNA(VLOOKUP($A61,PRECIOS!$A$2:$G$247,5,0),0)</f>
        <v>0</v>
      </c>
      <c r="F61" s="35">
        <f>_xlfn.IFNA(VLOOKUP($A61,PRECIOS!$A$2:$G$247,6,0),0)</f>
        <v>0</v>
      </c>
      <c r="G61" s="35">
        <f t="shared" si="0"/>
        <v>0</v>
      </c>
      <c r="H61" s="36">
        <f t="shared" si="2"/>
        <v>0</v>
      </c>
      <c r="I61" s="84">
        <f t="shared" si="3"/>
        <v>0</v>
      </c>
    </row>
    <row r="62" spans="1:9" x14ac:dyDescent="0.2">
      <c r="A62" s="83"/>
      <c r="B62" s="74">
        <f>_xlfn.IFNA(VLOOKUP($A62,PRECIOS!$A$2:$G$247,2,0),0)</f>
        <v>0</v>
      </c>
      <c r="C62" s="74">
        <f>_xlfn.IFNA(VLOOKUP($A62,[1]PRECIOS!$A$2:$G$247,4,0),0)</f>
        <v>0</v>
      </c>
      <c r="D62" s="75"/>
      <c r="E62" s="35">
        <f>_xlfn.IFNA(VLOOKUP($A62,PRECIOS!$A$2:$G$247,5,0),0)</f>
        <v>0</v>
      </c>
      <c r="F62" s="35">
        <f>_xlfn.IFNA(VLOOKUP($A62,PRECIOS!$A$2:$G$247,6,0),0)</f>
        <v>0</v>
      </c>
      <c r="G62" s="35">
        <f t="shared" si="0"/>
        <v>0</v>
      </c>
      <c r="H62" s="36">
        <f t="shared" si="2"/>
        <v>0</v>
      </c>
      <c r="I62" s="84">
        <f t="shared" si="3"/>
        <v>0</v>
      </c>
    </row>
    <row r="63" spans="1:9" x14ac:dyDescent="0.2">
      <c r="A63" s="83"/>
      <c r="B63" s="74">
        <f>_xlfn.IFNA(VLOOKUP($A63,PRECIOS!$A$2:$G$247,2,0),0)</f>
        <v>0</v>
      </c>
      <c r="C63" s="74">
        <f>_xlfn.IFNA(VLOOKUP($A63,[1]PRECIOS!$A$2:$G$247,4,0),0)</f>
        <v>0</v>
      </c>
      <c r="D63" s="75"/>
      <c r="E63" s="35">
        <f>_xlfn.IFNA(VLOOKUP($A63,PRECIOS!$A$2:$G$247,5,0),0)</f>
        <v>0</v>
      </c>
      <c r="F63" s="35">
        <f>_xlfn.IFNA(VLOOKUP($A63,PRECIOS!$A$2:$G$247,6,0),0)</f>
        <v>0</v>
      </c>
      <c r="G63" s="35">
        <f t="shared" si="0"/>
        <v>0</v>
      </c>
      <c r="H63" s="36">
        <f t="shared" si="2"/>
        <v>0</v>
      </c>
      <c r="I63" s="84">
        <f t="shared" si="3"/>
        <v>0</v>
      </c>
    </row>
    <row r="64" spans="1:9" x14ac:dyDescent="0.2">
      <c r="A64" s="83"/>
      <c r="B64" s="74">
        <f>_xlfn.IFNA(VLOOKUP($A64,PRECIOS!$A$2:$G$247,2,0),0)</f>
        <v>0</v>
      </c>
      <c r="C64" s="74">
        <f>_xlfn.IFNA(VLOOKUP($A64,[1]PRECIOS!$A$2:$G$247,4,0),0)</f>
        <v>0</v>
      </c>
      <c r="D64" s="75"/>
      <c r="E64" s="35">
        <f>_xlfn.IFNA(VLOOKUP($A64,PRECIOS!$A$2:$G$247,5,0),0)</f>
        <v>0</v>
      </c>
      <c r="F64" s="35">
        <f>_xlfn.IFNA(VLOOKUP($A64,PRECIOS!$A$2:$G$247,6,0),0)</f>
        <v>0</v>
      </c>
      <c r="G64" s="35">
        <f t="shared" si="0"/>
        <v>0</v>
      </c>
      <c r="H64" s="36">
        <f t="shared" si="2"/>
        <v>0</v>
      </c>
      <c r="I64" s="84">
        <f t="shared" si="3"/>
        <v>0</v>
      </c>
    </row>
    <row r="65" spans="1:10" x14ac:dyDescent="0.2">
      <c r="A65" s="83"/>
      <c r="B65" s="74">
        <f>_xlfn.IFNA(VLOOKUP($A65,PRECIOS!$A$2:$G$247,2,0),0)</f>
        <v>0</v>
      </c>
      <c r="C65" s="74">
        <f>_xlfn.IFNA(VLOOKUP($A65,[1]PRECIOS!$A$2:$G$247,4,0),0)</f>
        <v>0</v>
      </c>
      <c r="D65" s="75"/>
      <c r="E65" s="35">
        <f>_xlfn.IFNA(VLOOKUP($A65,PRECIOS!$A$2:$G$247,5,0),0)</f>
        <v>0</v>
      </c>
      <c r="F65" s="35">
        <f>_xlfn.IFNA(VLOOKUP($A65,PRECIOS!$A$2:$G$247,6,0),0)</f>
        <v>0</v>
      </c>
      <c r="G65" s="35">
        <f t="shared" si="0"/>
        <v>0</v>
      </c>
      <c r="H65" s="36">
        <f t="shared" si="2"/>
        <v>0</v>
      </c>
      <c r="I65" s="84">
        <f t="shared" si="3"/>
        <v>0</v>
      </c>
    </row>
    <row r="66" spans="1:10" x14ac:dyDescent="0.2">
      <c r="A66" s="83"/>
      <c r="B66" s="74">
        <f>_xlfn.IFNA(VLOOKUP($A66,PRECIOS!$A$2:$G$247,2,0),0)</f>
        <v>0</v>
      </c>
      <c r="C66" s="74">
        <f>_xlfn.IFNA(VLOOKUP($A66,[1]PRECIOS!$A$2:$G$247,4,0),0)</f>
        <v>0</v>
      </c>
      <c r="D66" s="75"/>
      <c r="E66" s="35">
        <f>_xlfn.IFNA(VLOOKUP($A66,PRECIOS!$A$2:$G$247,5,0),0)</f>
        <v>0</v>
      </c>
      <c r="F66" s="35">
        <f>_xlfn.IFNA(VLOOKUP($A66,PRECIOS!$A$2:$G$247,6,0),0)</f>
        <v>0</v>
      </c>
      <c r="G66" s="35">
        <f t="shared" si="0"/>
        <v>0</v>
      </c>
      <c r="H66" s="36">
        <f t="shared" si="2"/>
        <v>0</v>
      </c>
      <c r="I66" s="84">
        <f t="shared" si="3"/>
        <v>0</v>
      </c>
    </row>
    <row r="67" spans="1:10" x14ac:dyDescent="0.2">
      <c r="A67" s="83"/>
      <c r="B67" s="74">
        <f>_xlfn.IFNA(VLOOKUP($A67,PRECIOS!$A$2:$G$247,2,0),0)</f>
        <v>0</v>
      </c>
      <c r="C67" s="74">
        <f>_xlfn.IFNA(VLOOKUP($A67,[1]PRECIOS!$A$2:$G$247,4,0),0)</f>
        <v>0</v>
      </c>
      <c r="D67" s="75"/>
      <c r="E67" s="35">
        <f>_xlfn.IFNA(VLOOKUP($A67,PRECIOS!$A$2:$G$247,5,0),0)</f>
        <v>0</v>
      </c>
      <c r="F67" s="35">
        <f>_xlfn.IFNA(VLOOKUP($A67,PRECIOS!$A$2:$G$247,6,0),0)</f>
        <v>0</v>
      </c>
      <c r="G67" s="35">
        <f t="shared" si="0"/>
        <v>0</v>
      </c>
      <c r="H67" s="36">
        <f t="shared" si="2"/>
        <v>0</v>
      </c>
      <c r="I67" s="84">
        <f t="shared" si="3"/>
        <v>0</v>
      </c>
    </row>
    <row r="68" spans="1:10" x14ac:dyDescent="0.2">
      <c r="A68" s="83"/>
      <c r="B68" s="74">
        <f>_xlfn.IFNA(VLOOKUP($A68,PRECIOS!$A$2:$G$247,2,0),0)</f>
        <v>0</v>
      </c>
      <c r="C68" s="74">
        <f>_xlfn.IFNA(VLOOKUP($A68,[1]PRECIOS!$A$2:$G$247,4,0),0)</f>
        <v>0</v>
      </c>
      <c r="D68" s="75"/>
      <c r="E68" s="35">
        <f>_xlfn.IFNA(VLOOKUP($A68,PRECIOS!$A$2:$G$247,5,0),0)</f>
        <v>0</v>
      </c>
      <c r="F68" s="35">
        <f>_xlfn.IFNA(VLOOKUP($A68,PRECIOS!$A$2:$G$247,6,0),0)</f>
        <v>0</v>
      </c>
      <c r="G68" s="35">
        <f t="shared" si="0"/>
        <v>0</v>
      </c>
      <c r="H68" s="36">
        <f t="shared" si="2"/>
        <v>0</v>
      </c>
      <c r="I68" s="84">
        <f t="shared" si="3"/>
        <v>0</v>
      </c>
    </row>
    <row r="69" spans="1:10" x14ac:dyDescent="0.2">
      <c r="A69" s="83"/>
      <c r="B69" s="74">
        <f>_xlfn.IFNA(VLOOKUP($A69,PRECIOS!$A$2:$G$247,2,0),0)</f>
        <v>0</v>
      </c>
      <c r="C69" s="74">
        <f>_xlfn.IFNA(VLOOKUP($A69,[1]PRECIOS!$A$2:$G$247,4,0),0)</f>
        <v>0</v>
      </c>
      <c r="D69" s="75"/>
      <c r="E69" s="35">
        <f>_xlfn.IFNA(VLOOKUP($A69,PRECIOS!$A$2:$G$247,5,0),0)</f>
        <v>0</v>
      </c>
      <c r="F69" s="35">
        <f>_xlfn.IFNA(VLOOKUP($A69,PRECIOS!$A$2:$G$247,6,0),0)</f>
        <v>0</v>
      </c>
      <c r="G69" s="35">
        <f t="shared" si="0"/>
        <v>0</v>
      </c>
      <c r="H69" s="36">
        <f t="shared" si="2"/>
        <v>0</v>
      </c>
      <c r="I69" s="84">
        <f t="shared" si="3"/>
        <v>0</v>
      </c>
    </row>
    <row r="70" spans="1:10" x14ac:dyDescent="0.2">
      <c r="A70" s="83"/>
      <c r="B70" s="74">
        <f>_xlfn.IFNA(VLOOKUP($A70,PRECIOS!$A$2:$G$247,2,0),0)</f>
        <v>0</v>
      </c>
      <c r="C70" s="74">
        <f>_xlfn.IFNA(VLOOKUP($A70,[1]PRECIOS!$A$2:$G$247,4,0),0)</f>
        <v>0</v>
      </c>
      <c r="D70" s="75"/>
      <c r="E70" s="35">
        <f>_xlfn.IFNA(VLOOKUP($A70,PRECIOS!$A$2:$G$247,5,0),0)</f>
        <v>0</v>
      </c>
      <c r="F70" s="35">
        <f>_xlfn.IFNA(VLOOKUP($A70,PRECIOS!$A$2:$G$247,6,0),0)</f>
        <v>0</v>
      </c>
      <c r="G70" s="35">
        <f t="shared" si="0"/>
        <v>0</v>
      </c>
      <c r="H70" s="36">
        <f t="shared" si="2"/>
        <v>0</v>
      </c>
      <c r="I70" s="84">
        <f t="shared" si="3"/>
        <v>0</v>
      </c>
    </row>
    <row r="71" spans="1:10" x14ac:dyDescent="0.2">
      <c r="A71" s="83"/>
      <c r="B71" s="74">
        <f>_xlfn.IFNA(VLOOKUP($A71,PRECIOS!$A$2:$G$247,2,0),0)</f>
        <v>0</v>
      </c>
      <c r="C71" s="74">
        <f>_xlfn.IFNA(VLOOKUP($A71,[1]PRECIOS!$A$2:$G$247,4,0),0)</f>
        <v>0</v>
      </c>
      <c r="D71" s="75"/>
      <c r="E71" s="35">
        <f>_xlfn.IFNA(VLOOKUP($A71,PRECIOS!$A$2:$G$247,5,0),0)</f>
        <v>0</v>
      </c>
      <c r="F71" s="35">
        <f>_xlfn.IFNA(VLOOKUP($A71,PRECIOS!$A$2:$G$247,6,0),0)</f>
        <v>0</v>
      </c>
      <c r="G71" s="35">
        <f t="shared" ref="G71:G78" si="4">+D71*E71</f>
        <v>0</v>
      </c>
      <c r="H71" s="36">
        <f t="shared" si="2"/>
        <v>0</v>
      </c>
      <c r="I71" s="84">
        <f t="shared" ref="I71:I78" si="5">+G71+H71</f>
        <v>0</v>
      </c>
    </row>
    <row r="72" spans="1:10" x14ac:dyDescent="0.2">
      <c r="A72" s="83"/>
      <c r="B72" s="74">
        <f>_xlfn.IFNA(VLOOKUP($A72,PRECIOS!$A$2:$G$247,2,0),0)</f>
        <v>0</v>
      </c>
      <c r="C72" s="74">
        <f>_xlfn.IFNA(VLOOKUP($A72,[1]PRECIOS!$A$2:$G$247,4,0),0)</f>
        <v>0</v>
      </c>
      <c r="D72" s="75"/>
      <c r="E72" s="35">
        <f>_xlfn.IFNA(VLOOKUP($A72,PRECIOS!$A$2:$G$247,5,0),0)</f>
        <v>0</v>
      </c>
      <c r="F72" s="35">
        <f>_xlfn.IFNA(VLOOKUP($A72,PRECIOS!$A$2:$G$247,6,0),0)</f>
        <v>0</v>
      </c>
      <c r="G72" s="35">
        <f t="shared" si="4"/>
        <v>0</v>
      </c>
      <c r="H72" s="36">
        <f t="shared" ref="H72:H78" si="6">+D72*F72</f>
        <v>0</v>
      </c>
      <c r="I72" s="84">
        <f t="shared" si="5"/>
        <v>0</v>
      </c>
    </row>
    <row r="73" spans="1:10" x14ac:dyDescent="0.2">
      <c r="A73" s="83"/>
      <c r="B73" s="74">
        <f>_xlfn.IFNA(VLOOKUP($A73,PRECIOS!$A$2:$G$247,2,0),0)</f>
        <v>0</v>
      </c>
      <c r="C73" s="74">
        <f>_xlfn.IFNA(VLOOKUP($A73,[1]PRECIOS!$A$2:$G$247,4,0),0)</f>
        <v>0</v>
      </c>
      <c r="D73" s="75"/>
      <c r="E73" s="35">
        <f>_xlfn.IFNA(VLOOKUP($A73,PRECIOS!$A$2:$G$247,5,0),0)</f>
        <v>0</v>
      </c>
      <c r="F73" s="35">
        <f>_xlfn.IFNA(VLOOKUP($A73,PRECIOS!$A$2:$G$247,6,0),0)</f>
        <v>0</v>
      </c>
      <c r="G73" s="35">
        <f t="shared" si="4"/>
        <v>0</v>
      </c>
      <c r="H73" s="36">
        <f t="shared" si="6"/>
        <v>0</v>
      </c>
      <c r="I73" s="84">
        <f t="shared" si="5"/>
        <v>0</v>
      </c>
    </row>
    <row r="74" spans="1:10" x14ac:dyDescent="0.2">
      <c r="A74" s="83"/>
      <c r="B74" s="74">
        <f>_xlfn.IFNA(VLOOKUP($A74,PRECIOS!$A$2:$G$247,2,0),0)</f>
        <v>0</v>
      </c>
      <c r="C74" s="74">
        <f>_xlfn.IFNA(VLOOKUP($A74,[1]PRECIOS!$A$2:$G$247,4,0),0)</f>
        <v>0</v>
      </c>
      <c r="D74" s="75"/>
      <c r="E74" s="35">
        <f>_xlfn.IFNA(VLOOKUP($A74,PRECIOS!$A$2:$G$247,5,0),0)</f>
        <v>0</v>
      </c>
      <c r="F74" s="35">
        <f>_xlfn.IFNA(VLOOKUP($A74,PRECIOS!$A$2:$G$247,6,0),0)</f>
        <v>0</v>
      </c>
      <c r="G74" s="35">
        <f t="shared" si="4"/>
        <v>0</v>
      </c>
      <c r="H74" s="36">
        <f t="shared" si="6"/>
        <v>0</v>
      </c>
      <c r="I74" s="84">
        <f t="shared" si="5"/>
        <v>0</v>
      </c>
    </row>
    <row r="75" spans="1:10" x14ac:dyDescent="0.2">
      <c r="A75" s="83"/>
      <c r="B75" s="74">
        <f>_xlfn.IFNA(VLOOKUP($A75,PRECIOS!$A$2:$G$247,2,0),0)</f>
        <v>0</v>
      </c>
      <c r="C75" s="74">
        <f>_xlfn.IFNA(VLOOKUP($A75,[1]PRECIOS!$A$2:$G$247,4,0),0)</f>
        <v>0</v>
      </c>
      <c r="D75" s="75"/>
      <c r="E75" s="35">
        <f>_xlfn.IFNA(VLOOKUP($A75,PRECIOS!$A$2:$G$247,5,0),0)</f>
        <v>0</v>
      </c>
      <c r="F75" s="35">
        <f>_xlfn.IFNA(VLOOKUP($A75,PRECIOS!$A$2:$G$247,6,0),0)</f>
        <v>0</v>
      </c>
      <c r="G75" s="35">
        <f t="shared" si="4"/>
        <v>0</v>
      </c>
      <c r="H75" s="36">
        <f t="shared" si="6"/>
        <v>0</v>
      </c>
      <c r="I75" s="84">
        <f t="shared" si="5"/>
        <v>0</v>
      </c>
    </row>
    <row r="76" spans="1:10" x14ac:dyDescent="0.2">
      <c r="A76" s="83"/>
      <c r="B76" s="74">
        <f>_xlfn.IFNA(VLOOKUP($A76,PRECIOS!$A$2:$G$247,2,0),0)</f>
        <v>0</v>
      </c>
      <c r="C76" s="74">
        <f>_xlfn.IFNA(VLOOKUP($A76,[1]PRECIOS!$A$2:$G$247,4,0),0)</f>
        <v>0</v>
      </c>
      <c r="D76" s="75"/>
      <c r="E76" s="35">
        <f>_xlfn.IFNA(VLOOKUP($A76,PRECIOS!$A$2:$G$247,5,0),0)</f>
        <v>0</v>
      </c>
      <c r="F76" s="35">
        <f>_xlfn.IFNA(VLOOKUP($A76,PRECIOS!$A$2:$G$247,6,0),0)</f>
        <v>0</v>
      </c>
      <c r="G76" s="35">
        <f t="shared" si="4"/>
        <v>0</v>
      </c>
      <c r="H76" s="36">
        <f t="shared" si="6"/>
        <v>0</v>
      </c>
      <c r="I76" s="84">
        <f t="shared" si="5"/>
        <v>0</v>
      </c>
    </row>
    <row r="77" spans="1:10" x14ac:dyDescent="0.2">
      <c r="A77" s="83"/>
      <c r="B77" s="74">
        <f>_xlfn.IFNA(VLOOKUP($A77,PRECIOS!$A$2:$G$247,2,0),0)</f>
        <v>0</v>
      </c>
      <c r="C77" s="74">
        <f>_xlfn.IFNA(VLOOKUP($A77,[1]PRECIOS!$A$2:$G$247,4,0),0)</f>
        <v>0</v>
      </c>
      <c r="D77" s="75"/>
      <c r="E77" s="35">
        <f>_xlfn.IFNA(VLOOKUP($A77,PRECIOS!$A$2:$G$247,5,0),0)</f>
        <v>0</v>
      </c>
      <c r="F77" s="35">
        <f>_xlfn.IFNA(VLOOKUP($A77,PRECIOS!$A$2:$G$247,6,0),0)</f>
        <v>0</v>
      </c>
      <c r="G77" s="35">
        <f t="shared" si="4"/>
        <v>0</v>
      </c>
      <c r="H77" s="36">
        <f t="shared" si="6"/>
        <v>0</v>
      </c>
      <c r="I77" s="84">
        <f t="shared" si="5"/>
        <v>0</v>
      </c>
    </row>
    <row r="78" spans="1:10" ht="13.5" thickBot="1" x14ac:dyDescent="0.25">
      <c r="A78" s="98"/>
      <c r="B78" s="99">
        <f>_xlfn.IFNA(VLOOKUP($A78,PRECIOS!$A$2:$G$247,2,0),0)</f>
        <v>0</v>
      </c>
      <c r="C78" s="99">
        <f>_xlfn.IFNA(VLOOKUP($A78,[1]PRECIOS!$A$2:$G$247,4,0),0)</f>
        <v>0</v>
      </c>
      <c r="D78" s="100"/>
      <c r="E78" s="35">
        <f>_xlfn.IFNA(VLOOKUP($A78,PRECIOS!$A$2:$G$247,5,0),0)</f>
        <v>0</v>
      </c>
      <c r="F78" s="35">
        <f>_xlfn.IFNA(VLOOKUP($A78,PRECIOS!$A$2:$G$247,6,0),0)</f>
        <v>0</v>
      </c>
      <c r="G78" s="35">
        <f t="shared" si="4"/>
        <v>0</v>
      </c>
      <c r="H78" s="36">
        <f t="shared" si="6"/>
        <v>0</v>
      </c>
      <c r="I78" s="84">
        <f t="shared" si="5"/>
        <v>0</v>
      </c>
    </row>
    <row r="79" spans="1:10" ht="18.75" thickBot="1" x14ac:dyDescent="0.25">
      <c r="A79" s="251" t="s">
        <v>40</v>
      </c>
      <c r="B79" s="252"/>
      <c r="C79" s="252"/>
      <c r="D79" s="253"/>
      <c r="E79" s="97"/>
      <c r="F79" s="85"/>
      <c r="G79" s="85"/>
      <c r="H79" s="85"/>
      <c r="I79" s="86">
        <f>SUM(I7:I78)</f>
        <v>0</v>
      </c>
      <c r="J79" s="76"/>
    </row>
    <row r="80" spans="1:10" ht="18" x14ac:dyDescent="0.2">
      <c r="C80" s="77"/>
      <c r="D80" s="133" t="s">
        <v>365</v>
      </c>
      <c r="I80" s="135">
        <f>'GUIA PROYECTO'!B25</f>
        <v>0</v>
      </c>
    </row>
    <row r="81" spans="1:11" ht="15" thickBot="1" x14ac:dyDescent="0.25">
      <c r="D81" s="134" t="s">
        <v>366</v>
      </c>
      <c r="I81" s="136" t="e">
        <f>+I79/I80</f>
        <v>#DIV/0!</v>
      </c>
      <c r="K81" s="37"/>
    </row>
    <row r="82" spans="1:11" ht="14.25" x14ac:dyDescent="0.2">
      <c r="C82" s="77"/>
      <c r="I82" s="78"/>
    </row>
    <row r="83" spans="1:11" x14ac:dyDescent="0.2">
      <c r="A83" s="44" t="s">
        <v>233</v>
      </c>
      <c r="B83" s="137"/>
      <c r="C83" s="42" t="s">
        <v>238</v>
      </c>
    </row>
    <row r="84" spans="1:11" x14ac:dyDescent="0.2">
      <c r="A84" s="42" t="s">
        <v>241</v>
      </c>
      <c r="B84" s="138"/>
      <c r="C84" s="42" t="s">
        <v>234</v>
      </c>
      <c r="D84" s="140"/>
      <c r="E84" s="140"/>
      <c r="F84" s="140"/>
      <c r="G84" s="140"/>
      <c r="H84" s="140"/>
      <c r="I84" s="140"/>
    </row>
    <row r="85" spans="1:11" x14ac:dyDescent="0.2">
      <c r="A85" s="42" t="s">
        <v>240</v>
      </c>
      <c r="B85" s="139"/>
      <c r="C85" s="45" t="s">
        <v>239</v>
      </c>
      <c r="D85" s="139"/>
      <c r="E85" s="139"/>
      <c r="F85" s="139"/>
      <c r="G85" s="139"/>
      <c r="H85" s="139"/>
      <c r="I85" s="139"/>
    </row>
    <row r="86" spans="1:11" x14ac:dyDescent="0.2">
      <c r="A86" s="42" t="s">
        <v>235</v>
      </c>
      <c r="B86" s="139"/>
      <c r="C86" s="42" t="s">
        <v>235</v>
      </c>
      <c r="D86" s="139"/>
      <c r="E86" s="139"/>
      <c r="F86" s="139"/>
      <c r="G86" s="139"/>
      <c r="H86" s="139"/>
      <c r="I86" s="139"/>
    </row>
    <row r="87" spans="1:11" x14ac:dyDescent="0.2">
      <c r="A87" s="42" t="s">
        <v>236</v>
      </c>
      <c r="B87" s="140"/>
      <c r="C87" s="42" t="s">
        <v>236</v>
      </c>
      <c r="D87" s="139"/>
      <c r="E87" s="138"/>
      <c r="F87" s="138"/>
      <c r="G87" s="138"/>
      <c r="H87" s="138"/>
      <c r="I87" s="140"/>
    </row>
    <row r="88" spans="1:11" ht="14.25" x14ac:dyDescent="0.2">
      <c r="B88" s="138"/>
      <c r="C88" s="77"/>
    </row>
    <row r="89" spans="1:11" ht="14.25" x14ac:dyDescent="0.2">
      <c r="A89" s="42" t="s">
        <v>237</v>
      </c>
      <c r="B89" s="141"/>
      <c r="C89" s="77"/>
    </row>
    <row r="90" spans="1:11" ht="14.25" x14ac:dyDescent="0.2">
      <c r="A90" s="42" t="s">
        <v>234</v>
      </c>
      <c r="B90" s="140"/>
      <c r="C90" s="77"/>
    </row>
    <row r="91" spans="1:11" ht="14.25" x14ac:dyDescent="0.2">
      <c r="A91" s="42" t="s">
        <v>239</v>
      </c>
      <c r="B91" s="139"/>
      <c r="C91" s="77"/>
    </row>
    <row r="92" spans="1:11" ht="14.25" x14ac:dyDescent="0.2">
      <c r="A92" s="42" t="s">
        <v>235</v>
      </c>
      <c r="B92" s="139"/>
      <c r="C92" s="77"/>
    </row>
    <row r="93" spans="1:11" ht="14.25" x14ac:dyDescent="0.2">
      <c r="A93" s="42" t="s">
        <v>236</v>
      </c>
      <c r="B93" s="140"/>
      <c r="C93" s="77"/>
    </row>
    <row r="94" spans="1:11" ht="14.25" x14ac:dyDescent="0.2">
      <c r="C94" s="77"/>
    </row>
    <row r="95" spans="1:11" ht="14.25" x14ac:dyDescent="0.2">
      <c r="C95" s="77"/>
    </row>
    <row r="96" spans="1:11" ht="14.25" x14ac:dyDescent="0.2">
      <c r="C96" s="77"/>
    </row>
    <row r="97" spans="3:3" ht="14.25" x14ac:dyDescent="0.2">
      <c r="C97" s="77"/>
    </row>
    <row r="98" spans="3:3" ht="14.25" x14ac:dyDescent="0.2">
      <c r="C98" s="77"/>
    </row>
    <row r="99" spans="3:3" ht="14.25" x14ac:dyDescent="0.2">
      <c r="C99" s="77"/>
    </row>
    <row r="100" spans="3:3" ht="14.25" x14ac:dyDescent="0.2">
      <c r="C100" s="77"/>
    </row>
    <row r="101" spans="3:3" ht="14.25" x14ac:dyDescent="0.2">
      <c r="C101" s="77"/>
    </row>
    <row r="102" spans="3:3" ht="14.25" x14ac:dyDescent="0.2">
      <c r="C102" s="77"/>
    </row>
    <row r="103" spans="3:3" ht="14.25" x14ac:dyDescent="0.2">
      <c r="C103" s="77"/>
    </row>
    <row r="104" spans="3:3" ht="14.25" x14ac:dyDescent="0.2">
      <c r="C104" s="77"/>
    </row>
    <row r="105" spans="3:3" ht="14.25" x14ac:dyDescent="0.2">
      <c r="C105" s="77"/>
    </row>
    <row r="106" spans="3:3" ht="14.25" x14ac:dyDescent="0.2">
      <c r="C106" s="77"/>
    </row>
    <row r="107" spans="3:3" ht="14.25" x14ac:dyDescent="0.2">
      <c r="C107" s="77"/>
    </row>
    <row r="108" spans="3:3" ht="14.25" x14ac:dyDescent="0.2">
      <c r="C108" s="77"/>
    </row>
    <row r="109" spans="3:3" ht="14.25" x14ac:dyDescent="0.2">
      <c r="C109" s="77"/>
    </row>
    <row r="110" spans="3:3" ht="14.25" x14ac:dyDescent="0.2">
      <c r="C110" s="77"/>
    </row>
    <row r="111" spans="3:3" ht="14.25" x14ac:dyDescent="0.2">
      <c r="C111" s="77"/>
    </row>
    <row r="112" spans="3:3" ht="14.25" x14ac:dyDescent="0.2">
      <c r="C112" s="77"/>
    </row>
    <row r="113" spans="3:3" ht="14.25" x14ac:dyDescent="0.2">
      <c r="C113" s="77"/>
    </row>
    <row r="114" spans="3:3" ht="14.25" x14ac:dyDescent="0.2">
      <c r="C114" s="77"/>
    </row>
    <row r="115" spans="3:3" ht="14.25" x14ac:dyDescent="0.2">
      <c r="C115" s="77"/>
    </row>
    <row r="116" spans="3:3" ht="14.25" x14ac:dyDescent="0.2">
      <c r="C116" s="77"/>
    </row>
    <row r="117" spans="3:3" ht="14.25" x14ac:dyDescent="0.2">
      <c r="C117" s="77"/>
    </row>
    <row r="118" spans="3:3" ht="14.25" x14ac:dyDescent="0.2">
      <c r="C118" s="77"/>
    </row>
    <row r="119" spans="3:3" ht="14.25" x14ac:dyDescent="0.2">
      <c r="C119" s="77"/>
    </row>
    <row r="120" spans="3:3" ht="14.25" x14ac:dyDescent="0.2">
      <c r="C120" s="77"/>
    </row>
    <row r="121" spans="3:3" ht="14.25" x14ac:dyDescent="0.2">
      <c r="C121" s="77"/>
    </row>
    <row r="122" spans="3:3" ht="14.25" x14ac:dyDescent="0.2">
      <c r="C122" s="77"/>
    </row>
    <row r="123" spans="3:3" ht="14.25" x14ac:dyDescent="0.2">
      <c r="C123" s="77"/>
    </row>
    <row r="124" spans="3:3" ht="14.25" x14ac:dyDescent="0.2">
      <c r="C124" s="77"/>
    </row>
    <row r="125" spans="3:3" ht="14.25" x14ac:dyDescent="0.2">
      <c r="C125" s="77"/>
    </row>
    <row r="126" spans="3:3" ht="14.25" x14ac:dyDescent="0.2">
      <c r="C126" s="77"/>
    </row>
    <row r="127" spans="3:3" ht="14.25" x14ac:dyDescent="0.2">
      <c r="C127" s="77"/>
    </row>
    <row r="128" spans="3:3" ht="14.25" x14ac:dyDescent="0.2">
      <c r="C128" s="77"/>
    </row>
    <row r="129" spans="3:3" ht="14.25" x14ac:dyDescent="0.2">
      <c r="C129" s="77"/>
    </row>
    <row r="130" spans="3:3" ht="14.25" x14ac:dyDescent="0.2">
      <c r="C130" s="77"/>
    </row>
    <row r="131" spans="3:3" ht="14.25" x14ac:dyDescent="0.2">
      <c r="C131" s="77"/>
    </row>
    <row r="132" spans="3:3" ht="14.25" x14ac:dyDescent="0.2">
      <c r="C132" s="77"/>
    </row>
    <row r="133" spans="3:3" ht="14.25" x14ac:dyDescent="0.2">
      <c r="C133" s="77"/>
    </row>
    <row r="134" spans="3:3" ht="14.25" x14ac:dyDescent="0.2">
      <c r="C134" s="77"/>
    </row>
    <row r="135" spans="3:3" ht="14.25" x14ac:dyDescent="0.2">
      <c r="C135" s="77"/>
    </row>
    <row r="136" spans="3:3" ht="14.25" x14ac:dyDescent="0.2">
      <c r="C136" s="77"/>
    </row>
    <row r="137" spans="3:3" ht="14.25" x14ac:dyDescent="0.2">
      <c r="C137" s="77"/>
    </row>
    <row r="138" spans="3:3" ht="14.25" x14ac:dyDescent="0.2">
      <c r="C138" s="77"/>
    </row>
    <row r="139" spans="3:3" ht="14.25" x14ac:dyDescent="0.2">
      <c r="C139" s="77"/>
    </row>
    <row r="140" spans="3:3" ht="14.25" x14ac:dyDescent="0.2">
      <c r="C140" s="77"/>
    </row>
    <row r="141" spans="3:3" ht="14.25" x14ac:dyDescent="0.2">
      <c r="C141" s="77"/>
    </row>
    <row r="142" spans="3:3" ht="14.25" x14ac:dyDescent="0.2">
      <c r="C142" s="77"/>
    </row>
    <row r="143" spans="3:3" ht="14.25" x14ac:dyDescent="0.2">
      <c r="C143" s="77"/>
    </row>
    <row r="144" spans="3:3" ht="14.25" x14ac:dyDescent="0.2">
      <c r="C144" s="77"/>
    </row>
    <row r="145" spans="3:3" ht="14.25" x14ac:dyDescent="0.2">
      <c r="C145" s="77"/>
    </row>
    <row r="146" spans="3:3" ht="14.25" x14ac:dyDescent="0.2">
      <c r="C146" s="77"/>
    </row>
    <row r="147" spans="3:3" ht="14.25" x14ac:dyDescent="0.2">
      <c r="C147" s="77"/>
    </row>
    <row r="148" spans="3:3" ht="14.25" x14ac:dyDescent="0.2">
      <c r="C148" s="77"/>
    </row>
    <row r="149" spans="3:3" ht="14.25" x14ac:dyDescent="0.2">
      <c r="C149" s="77"/>
    </row>
    <row r="150" spans="3:3" ht="14.25" x14ac:dyDescent="0.2">
      <c r="C150" s="77"/>
    </row>
    <row r="151" spans="3:3" ht="14.25" x14ac:dyDescent="0.2">
      <c r="C151" s="77"/>
    </row>
    <row r="152" spans="3:3" ht="14.25" x14ac:dyDescent="0.2">
      <c r="C152" s="77"/>
    </row>
    <row r="153" spans="3:3" ht="14.25" x14ac:dyDescent="0.2">
      <c r="C153" s="77"/>
    </row>
    <row r="154" spans="3:3" ht="14.25" x14ac:dyDescent="0.2">
      <c r="C154" s="77"/>
    </row>
    <row r="155" spans="3:3" ht="14.25" x14ac:dyDescent="0.2">
      <c r="C155" s="77"/>
    </row>
    <row r="156" spans="3:3" ht="14.25" x14ac:dyDescent="0.2">
      <c r="C156" s="77"/>
    </row>
    <row r="157" spans="3:3" ht="14.25" x14ac:dyDescent="0.2">
      <c r="C157" s="77"/>
    </row>
    <row r="158" spans="3:3" ht="14.25" x14ac:dyDescent="0.2">
      <c r="C158" s="77"/>
    </row>
    <row r="159" spans="3:3" ht="14.25" x14ac:dyDescent="0.2">
      <c r="C159" s="77"/>
    </row>
    <row r="160" spans="3:3" ht="14.25" x14ac:dyDescent="0.2">
      <c r="C160" s="77"/>
    </row>
    <row r="161" spans="3:3" ht="14.25" x14ac:dyDescent="0.2">
      <c r="C161" s="77"/>
    </row>
    <row r="162" spans="3:3" ht="14.25" x14ac:dyDescent="0.2">
      <c r="C162" s="77"/>
    </row>
    <row r="163" spans="3:3" ht="14.25" x14ac:dyDescent="0.2">
      <c r="C163" s="77"/>
    </row>
    <row r="164" spans="3:3" ht="14.25" x14ac:dyDescent="0.2">
      <c r="C164" s="77"/>
    </row>
    <row r="165" spans="3:3" ht="14.25" x14ac:dyDescent="0.2">
      <c r="C165" s="77"/>
    </row>
    <row r="166" spans="3:3" ht="14.25" x14ac:dyDescent="0.2">
      <c r="C166" s="77"/>
    </row>
    <row r="167" spans="3:3" ht="14.25" x14ac:dyDescent="0.2">
      <c r="C167" s="77"/>
    </row>
    <row r="168" spans="3:3" ht="14.25" x14ac:dyDescent="0.2">
      <c r="C168" s="77"/>
    </row>
    <row r="169" spans="3:3" ht="14.25" x14ac:dyDescent="0.2">
      <c r="C169" s="77"/>
    </row>
    <row r="170" spans="3:3" ht="14.25" x14ac:dyDescent="0.2">
      <c r="C170" s="77"/>
    </row>
    <row r="171" spans="3:3" ht="14.25" x14ac:dyDescent="0.2">
      <c r="C171" s="77"/>
    </row>
    <row r="172" spans="3:3" ht="14.25" x14ac:dyDescent="0.2">
      <c r="C172" s="77"/>
    </row>
    <row r="173" spans="3:3" ht="14.25" x14ac:dyDescent="0.2">
      <c r="C173" s="77"/>
    </row>
    <row r="174" spans="3:3" ht="14.25" x14ac:dyDescent="0.2">
      <c r="C174" s="77"/>
    </row>
    <row r="175" spans="3:3" ht="14.25" x14ac:dyDescent="0.2">
      <c r="C175" s="77"/>
    </row>
    <row r="176" spans="3:3" ht="14.25" x14ac:dyDescent="0.2">
      <c r="C176" s="77"/>
    </row>
    <row r="177" spans="3:3" ht="14.25" x14ac:dyDescent="0.2">
      <c r="C177" s="77"/>
    </row>
    <row r="178" spans="3:3" ht="14.25" x14ac:dyDescent="0.2">
      <c r="C178" s="77"/>
    </row>
    <row r="179" spans="3:3" ht="14.25" x14ac:dyDescent="0.2">
      <c r="C179" s="77"/>
    </row>
    <row r="180" spans="3:3" ht="14.25" x14ac:dyDescent="0.2">
      <c r="C180" s="77"/>
    </row>
    <row r="181" spans="3:3" ht="14.25" x14ac:dyDescent="0.2">
      <c r="C181" s="77"/>
    </row>
    <row r="182" spans="3:3" ht="14.25" x14ac:dyDescent="0.2">
      <c r="C182" s="77"/>
    </row>
    <row r="183" spans="3:3" ht="14.25" x14ac:dyDescent="0.2">
      <c r="C183" s="77"/>
    </row>
    <row r="184" spans="3:3" ht="14.25" x14ac:dyDescent="0.2">
      <c r="C184" s="77"/>
    </row>
    <row r="185" spans="3:3" ht="14.25" x14ac:dyDescent="0.2">
      <c r="C185" s="77"/>
    </row>
    <row r="186" spans="3:3" ht="14.25" x14ac:dyDescent="0.2">
      <c r="C186" s="77"/>
    </row>
    <row r="187" spans="3:3" ht="14.25" x14ac:dyDescent="0.2">
      <c r="C187" s="77"/>
    </row>
    <row r="188" spans="3:3" ht="14.25" x14ac:dyDescent="0.2">
      <c r="C188" s="77"/>
    </row>
    <row r="189" spans="3:3" ht="14.25" x14ac:dyDescent="0.2">
      <c r="C189" s="77"/>
    </row>
    <row r="190" spans="3:3" ht="14.25" x14ac:dyDescent="0.2">
      <c r="C190" s="77"/>
    </row>
    <row r="191" spans="3:3" ht="14.25" x14ac:dyDescent="0.2">
      <c r="C191" s="77"/>
    </row>
    <row r="192" spans="3:3" ht="14.25" x14ac:dyDescent="0.2">
      <c r="C192" s="77"/>
    </row>
    <row r="193" spans="3:3" ht="14.25" x14ac:dyDescent="0.2">
      <c r="C193" s="77"/>
    </row>
    <row r="194" spans="3:3" ht="14.25" x14ac:dyDescent="0.2">
      <c r="C194" s="77"/>
    </row>
    <row r="195" spans="3:3" ht="14.25" x14ac:dyDescent="0.2">
      <c r="C195" s="77"/>
    </row>
    <row r="196" spans="3:3" ht="14.25" x14ac:dyDescent="0.2">
      <c r="C196" s="77"/>
    </row>
    <row r="197" spans="3:3" ht="14.25" x14ac:dyDescent="0.2">
      <c r="C197" s="77"/>
    </row>
    <row r="198" spans="3:3" ht="14.25" x14ac:dyDescent="0.2">
      <c r="C198" s="77"/>
    </row>
    <row r="199" spans="3:3" ht="14.25" x14ac:dyDescent="0.2">
      <c r="C199" s="77"/>
    </row>
    <row r="200" spans="3:3" ht="14.25" x14ac:dyDescent="0.2">
      <c r="C200" s="77"/>
    </row>
    <row r="201" spans="3:3" ht="14.25" x14ac:dyDescent="0.2">
      <c r="C201" s="77"/>
    </row>
    <row r="202" spans="3:3" ht="14.25" x14ac:dyDescent="0.2">
      <c r="C202" s="77"/>
    </row>
    <row r="203" spans="3:3" ht="14.25" x14ac:dyDescent="0.2">
      <c r="C203" s="77"/>
    </row>
    <row r="204" spans="3:3" ht="14.25" x14ac:dyDescent="0.2">
      <c r="C204" s="77"/>
    </row>
    <row r="205" spans="3:3" ht="14.25" x14ac:dyDescent="0.2">
      <c r="C205" s="77"/>
    </row>
    <row r="206" spans="3:3" ht="14.25" x14ac:dyDescent="0.2">
      <c r="C206" s="77"/>
    </row>
    <row r="207" spans="3:3" ht="14.25" x14ac:dyDescent="0.2">
      <c r="C207" s="77"/>
    </row>
    <row r="208" spans="3:3" ht="14.25" x14ac:dyDescent="0.2">
      <c r="C208" s="77"/>
    </row>
    <row r="209" spans="3:3" ht="14.25" x14ac:dyDescent="0.2">
      <c r="C209" s="77"/>
    </row>
    <row r="210" spans="3:3" ht="14.25" x14ac:dyDescent="0.2">
      <c r="C210" s="77"/>
    </row>
    <row r="211" spans="3:3" ht="14.25" x14ac:dyDescent="0.2">
      <c r="C211" s="77"/>
    </row>
    <row r="212" spans="3:3" ht="14.25" x14ac:dyDescent="0.2">
      <c r="C212" s="77"/>
    </row>
    <row r="213" spans="3:3" ht="14.25" x14ac:dyDescent="0.2">
      <c r="C213" s="77"/>
    </row>
    <row r="214" spans="3:3" ht="14.25" x14ac:dyDescent="0.2">
      <c r="C214" s="77"/>
    </row>
    <row r="215" spans="3:3" ht="14.25" x14ac:dyDescent="0.2">
      <c r="C215" s="77"/>
    </row>
    <row r="216" spans="3:3" ht="14.25" x14ac:dyDescent="0.2">
      <c r="C216" s="77"/>
    </row>
    <row r="217" spans="3:3" ht="14.25" x14ac:dyDescent="0.2">
      <c r="C217" s="77"/>
    </row>
    <row r="218" spans="3:3" ht="14.25" x14ac:dyDescent="0.2">
      <c r="C218" s="77"/>
    </row>
    <row r="219" spans="3:3" ht="14.25" x14ac:dyDescent="0.2">
      <c r="C219" s="77"/>
    </row>
    <row r="220" spans="3:3" ht="14.25" x14ac:dyDescent="0.2">
      <c r="C220" s="77"/>
    </row>
    <row r="221" spans="3:3" ht="14.25" x14ac:dyDescent="0.2">
      <c r="C221" s="77"/>
    </row>
    <row r="222" spans="3:3" ht="14.25" x14ac:dyDescent="0.2">
      <c r="C222" s="77"/>
    </row>
    <row r="223" spans="3:3" ht="14.25" x14ac:dyDescent="0.2">
      <c r="C223" s="77"/>
    </row>
    <row r="224" spans="3:3" ht="14.25" x14ac:dyDescent="0.2">
      <c r="C224" s="77"/>
    </row>
  </sheetData>
  <sheetProtection algorithmName="SHA-512" hashValue="Cd9EnIw8spzD5vHmZvtoT1HJVPhLCsQqne2EGkT/Om9GtFOoAWQsIrykvBHELHe8nTKeCFNfU54KlFtGqxZ2kw==" saltValue="N1J0N49u+qJqCzGvluCYZA==" spinCount="100000" sheet="1" objects="1" scenarios="1" insertRows="0" selectLockedCells="1"/>
  <mergeCells count="5">
    <mergeCell ref="A1:A4"/>
    <mergeCell ref="B1:D2"/>
    <mergeCell ref="B3:D3"/>
    <mergeCell ref="B4:D4"/>
    <mergeCell ref="A79:D79"/>
  </mergeCells>
  <dataValidations count="1">
    <dataValidation type="list" allowBlank="1" showInputMessage="1" showErrorMessage="1" sqref="A7:A78">
      <formula1>item</formula1>
    </dataValidation>
  </dataValidations>
  <pageMargins left="0.7" right="0.7" top="0.75" bottom="0.75" header="0.3" footer="0.3"/>
  <pageSetup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2"/>
  <sheetViews>
    <sheetView view="pageBreakPreview" zoomScale="60" zoomScaleNormal="100" workbookViewId="0">
      <selection activeCell="B1" sqref="B1:C2"/>
    </sheetView>
  </sheetViews>
  <sheetFormatPr baseColWidth="10" defaultRowHeight="12.75" x14ac:dyDescent="0.2"/>
  <cols>
    <col min="1" max="1" width="25.140625" style="28" customWidth="1"/>
    <col min="2" max="2" width="73.7109375" style="28" customWidth="1"/>
    <col min="3" max="3" width="24" style="28" customWidth="1"/>
    <col min="4" max="4" width="23.5703125" style="28" customWidth="1"/>
    <col min="5" max="16384" width="11.42578125" style="28"/>
  </cols>
  <sheetData>
    <row r="1" spans="1:4" ht="12.75" customHeight="1" x14ac:dyDescent="0.2">
      <c r="A1" s="256"/>
      <c r="B1" s="257" t="s">
        <v>253</v>
      </c>
      <c r="C1" s="258"/>
      <c r="D1" s="39" t="s">
        <v>30</v>
      </c>
    </row>
    <row r="2" spans="1:4" x14ac:dyDescent="0.2">
      <c r="A2" s="256"/>
      <c r="B2" s="259"/>
      <c r="C2" s="260"/>
      <c r="D2" s="40" t="s">
        <v>371</v>
      </c>
    </row>
    <row r="3" spans="1:4" ht="12.75" customHeight="1" x14ac:dyDescent="0.2">
      <c r="A3" s="256"/>
      <c r="B3" s="261" t="s">
        <v>31</v>
      </c>
      <c r="C3" s="262"/>
      <c r="D3" s="40" t="s">
        <v>376</v>
      </c>
    </row>
    <row r="4" spans="1:4" ht="13.5" customHeight="1" thickBot="1" x14ac:dyDescent="0.25">
      <c r="A4" s="256"/>
      <c r="B4" s="261" t="s">
        <v>372</v>
      </c>
      <c r="C4" s="262"/>
      <c r="D4" s="41" t="s">
        <v>250</v>
      </c>
    </row>
    <row r="5" spans="1:4" ht="4.5" customHeight="1" x14ac:dyDescent="0.2"/>
    <row r="6" spans="1:4" ht="13.5" thickBot="1" x14ac:dyDescent="0.25">
      <c r="A6" s="32"/>
      <c r="B6" s="32" t="s">
        <v>47</v>
      </c>
      <c r="C6" s="32" t="s">
        <v>48</v>
      </c>
      <c r="D6" s="32" t="s">
        <v>49</v>
      </c>
    </row>
    <row r="7" spans="1:4" ht="14.25" x14ac:dyDescent="0.2">
      <c r="A7" s="64">
        <v>1</v>
      </c>
      <c r="B7" s="65" t="s">
        <v>53</v>
      </c>
      <c r="C7" s="66" t="s">
        <v>54</v>
      </c>
      <c r="D7" s="67" t="s">
        <v>52</v>
      </c>
    </row>
    <row r="8" spans="1:4" ht="14.25" x14ac:dyDescent="0.2">
      <c r="A8" s="68">
        <v>2</v>
      </c>
      <c r="B8" s="105" t="s">
        <v>55</v>
      </c>
      <c r="C8" s="69" t="s">
        <v>51</v>
      </c>
      <c r="D8" s="70" t="s">
        <v>52</v>
      </c>
    </row>
    <row r="9" spans="1:4" ht="14.25" x14ac:dyDescent="0.2">
      <c r="A9" s="68">
        <v>3</v>
      </c>
      <c r="B9" s="105" t="s">
        <v>56</v>
      </c>
      <c r="C9" s="69" t="s">
        <v>57</v>
      </c>
      <c r="D9" s="70" t="s">
        <v>58</v>
      </c>
    </row>
    <row r="10" spans="1:4" ht="14.25" x14ac:dyDescent="0.2">
      <c r="A10" s="68">
        <v>4</v>
      </c>
      <c r="B10" s="105" t="s">
        <v>59</v>
      </c>
      <c r="C10" s="69" t="s">
        <v>60</v>
      </c>
      <c r="D10" s="70" t="s">
        <v>61</v>
      </c>
    </row>
    <row r="11" spans="1:4" ht="14.25" x14ac:dyDescent="0.2">
      <c r="A11" s="68">
        <v>5</v>
      </c>
      <c r="B11" s="105" t="s">
        <v>62</v>
      </c>
      <c r="C11" s="69" t="s">
        <v>60</v>
      </c>
      <c r="D11" s="70" t="s">
        <v>61</v>
      </c>
    </row>
    <row r="12" spans="1:4" ht="14.25" x14ac:dyDescent="0.2">
      <c r="A12" s="68">
        <v>6</v>
      </c>
      <c r="B12" s="105" t="s">
        <v>63</v>
      </c>
      <c r="C12" s="69" t="s">
        <v>64</v>
      </c>
      <c r="D12" s="70" t="s">
        <v>65</v>
      </c>
    </row>
    <row r="13" spans="1:4" ht="14.25" x14ac:dyDescent="0.2">
      <c r="A13" s="68">
        <v>7</v>
      </c>
      <c r="B13" s="105" t="s">
        <v>66</v>
      </c>
      <c r="C13" s="69" t="s">
        <v>67</v>
      </c>
      <c r="D13" s="70" t="s">
        <v>65</v>
      </c>
    </row>
    <row r="14" spans="1:4" ht="14.25" x14ac:dyDescent="0.2">
      <c r="A14" s="68">
        <v>8</v>
      </c>
      <c r="B14" s="105" t="s">
        <v>68</v>
      </c>
      <c r="C14" s="69" t="s">
        <v>69</v>
      </c>
      <c r="D14" s="70" t="s">
        <v>58</v>
      </c>
    </row>
    <row r="15" spans="1:4" ht="14.25" x14ac:dyDescent="0.2">
      <c r="A15" s="68">
        <v>9</v>
      </c>
      <c r="B15" s="105" t="s">
        <v>70</v>
      </c>
      <c r="C15" s="69" t="s">
        <v>54</v>
      </c>
      <c r="D15" s="70" t="s">
        <v>65</v>
      </c>
    </row>
    <row r="16" spans="1:4" ht="14.25" x14ac:dyDescent="0.2">
      <c r="A16" s="68">
        <v>10</v>
      </c>
      <c r="B16" s="105" t="s">
        <v>71</v>
      </c>
      <c r="C16" s="69" t="s">
        <v>72</v>
      </c>
      <c r="D16" s="70" t="s">
        <v>65</v>
      </c>
    </row>
    <row r="17" spans="1:4" ht="14.25" x14ac:dyDescent="0.2">
      <c r="A17" s="68">
        <v>11</v>
      </c>
      <c r="B17" s="105" t="s">
        <v>73</v>
      </c>
      <c r="C17" s="69" t="s">
        <v>72</v>
      </c>
      <c r="D17" s="70" t="s">
        <v>65</v>
      </c>
    </row>
    <row r="18" spans="1:4" ht="14.25" x14ac:dyDescent="0.2">
      <c r="A18" s="68">
        <v>12</v>
      </c>
      <c r="B18" s="105" t="s">
        <v>74</v>
      </c>
      <c r="C18" s="69" t="s">
        <v>72</v>
      </c>
      <c r="D18" s="70" t="s">
        <v>75</v>
      </c>
    </row>
    <row r="19" spans="1:4" ht="14.25" x14ac:dyDescent="0.2">
      <c r="A19" s="68">
        <v>13</v>
      </c>
      <c r="B19" s="105" t="s">
        <v>76</v>
      </c>
      <c r="C19" s="69" t="s">
        <v>72</v>
      </c>
      <c r="D19" s="70" t="s">
        <v>75</v>
      </c>
    </row>
    <row r="20" spans="1:4" ht="14.25" x14ac:dyDescent="0.2">
      <c r="A20" s="68">
        <v>14</v>
      </c>
      <c r="B20" s="105" t="s">
        <v>77</v>
      </c>
      <c r="C20" s="69" t="s">
        <v>51</v>
      </c>
      <c r="D20" s="70" t="s">
        <v>75</v>
      </c>
    </row>
    <row r="21" spans="1:4" ht="14.25" x14ac:dyDescent="0.2">
      <c r="A21" s="68">
        <v>15</v>
      </c>
      <c r="B21" s="105" t="s">
        <v>78</v>
      </c>
      <c r="C21" s="69" t="s">
        <v>51</v>
      </c>
      <c r="D21" s="70" t="s">
        <v>75</v>
      </c>
    </row>
    <row r="22" spans="1:4" ht="14.25" x14ac:dyDescent="0.2">
      <c r="A22" s="68">
        <v>16</v>
      </c>
      <c r="B22" s="105" t="s">
        <v>79</v>
      </c>
      <c r="C22" s="69" t="s">
        <v>51</v>
      </c>
      <c r="D22" s="70" t="s">
        <v>52</v>
      </c>
    </row>
    <row r="23" spans="1:4" ht="14.25" x14ac:dyDescent="0.2">
      <c r="A23" s="68">
        <v>17</v>
      </c>
      <c r="B23" s="105" t="s">
        <v>80</v>
      </c>
      <c r="C23" s="69" t="s">
        <v>51</v>
      </c>
      <c r="D23" s="70" t="s">
        <v>52</v>
      </c>
    </row>
    <row r="24" spans="1:4" ht="14.25" x14ac:dyDescent="0.2">
      <c r="A24" s="68">
        <v>18</v>
      </c>
      <c r="B24" s="105" t="s">
        <v>81</v>
      </c>
      <c r="C24" s="69" t="s">
        <v>51</v>
      </c>
      <c r="D24" s="70" t="s">
        <v>52</v>
      </c>
    </row>
    <row r="25" spans="1:4" ht="14.25" x14ac:dyDescent="0.2">
      <c r="A25" s="68">
        <v>19</v>
      </c>
      <c r="B25" s="105" t="s">
        <v>82</v>
      </c>
      <c r="C25" s="69" t="s">
        <v>51</v>
      </c>
      <c r="D25" s="70" t="s">
        <v>52</v>
      </c>
    </row>
    <row r="26" spans="1:4" ht="14.25" x14ac:dyDescent="0.2">
      <c r="A26" s="68">
        <v>20</v>
      </c>
      <c r="B26" s="105" t="s">
        <v>83</v>
      </c>
      <c r="C26" s="69" t="s">
        <v>51</v>
      </c>
      <c r="D26" s="70" t="s">
        <v>52</v>
      </c>
    </row>
    <row r="27" spans="1:4" ht="14.25" x14ac:dyDescent="0.2">
      <c r="A27" s="68">
        <v>21</v>
      </c>
      <c r="B27" s="105" t="s">
        <v>84</v>
      </c>
      <c r="C27" s="69" t="s">
        <v>85</v>
      </c>
      <c r="D27" s="70" t="s">
        <v>58</v>
      </c>
    </row>
    <row r="28" spans="1:4" ht="14.25" x14ac:dyDescent="0.2">
      <c r="A28" s="68">
        <v>22</v>
      </c>
      <c r="B28" s="105" t="s">
        <v>86</v>
      </c>
      <c r="C28" s="69" t="s">
        <v>51</v>
      </c>
      <c r="D28" s="70" t="s">
        <v>52</v>
      </c>
    </row>
    <row r="29" spans="1:4" ht="14.25" x14ac:dyDescent="0.2">
      <c r="A29" s="68">
        <v>23</v>
      </c>
      <c r="B29" s="105" t="s">
        <v>87</v>
      </c>
      <c r="C29" s="69" t="s">
        <v>88</v>
      </c>
      <c r="D29" s="70" t="s">
        <v>52</v>
      </c>
    </row>
    <row r="30" spans="1:4" ht="14.25" x14ac:dyDescent="0.2">
      <c r="A30" s="68">
        <v>24</v>
      </c>
      <c r="B30" s="105" t="s">
        <v>89</v>
      </c>
      <c r="C30" s="69" t="s">
        <v>88</v>
      </c>
      <c r="D30" s="70" t="s">
        <v>52</v>
      </c>
    </row>
    <row r="31" spans="1:4" ht="14.25" x14ac:dyDescent="0.2">
      <c r="A31" s="68">
        <v>25</v>
      </c>
      <c r="B31" s="105" t="s">
        <v>90</v>
      </c>
      <c r="C31" s="69" t="s">
        <v>88</v>
      </c>
      <c r="D31" s="70" t="s">
        <v>52</v>
      </c>
    </row>
    <row r="32" spans="1:4" ht="14.25" x14ac:dyDescent="0.2">
      <c r="A32" s="68">
        <v>26</v>
      </c>
      <c r="B32" s="105" t="s">
        <v>91</v>
      </c>
      <c r="C32" s="69" t="s">
        <v>51</v>
      </c>
      <c r="D32" s="70" t="s">
        <v>52</v>
      </c>
    </row>
    <row r="33" spans="1:4" ht="14.25" x14ac:dyDescent="0.2">
      <c r="A33" s="68">
        <v>27</v>
      </c>
      <c r="B33" s="105" t="s">
        <v>92</v>
      </c>
      <c r="C33" s="69" t="s">
        <v>51</v>
      </c>
      <c r="D33" s="70" t="s">
        <v>52</v>
      </c>
    </row>
    <row r="34" spans="1:4" ht="14.25" x14ac:dyDescent="0.2">
      <c r="A34" s="68">
        <v>28</v>
      </c>
      <c r="B34" s="105" t="s">
        <v>93</v>
      </c>
      <c r="C34" s="69" t="s">
        <v>51</v>
      </c>
      <c r="D34" s="70" t="s">
        <v>52</v>
      </c>
    </row>
    <row r="35" spans="1:4" ht="14.25" x14ac:dyDescent="0.2">
      <c r="A35" s="68">
        <v>29</v>
      </c>
      <c r="B35" s="105" t="s">
        <v>94</v>
      </c>
      <c r="C35" s="69" t="s">
        <v>54</v>
      </c>
      <c r="D35" s="70" t="s">
        <v>52</v>
      </c>
    </row>
    <row r="36" spans="1:4" ht="14.25" x14ac:dyDescent="0.2">
      <c r="A36" s="68">
        <v>30</v>
      </c>
      <c r="B36" s="105" t="s">
        <v>95</v>
      </c>
      <c r="C36" s="69" t="s">
        <v>69</v>
      </c>
      <c r="D36" s="70" t="s">
        <v>65</v>
      </c>
    </row>
    <row r="37" spans="1:4" ht="14.25" x14ac:dyDescent="0.2">
      <c r="A37" s="68">
        <v>31</v>
      </c>
      <c r="B37" s="105" t="s">
        <v>96</v>
      </c>
      <c r="C37" s="69" t="s">
        <v>54</v>
      </c>
      <c r="D37" s="70" t="s">
        <v>65</v>
      </c>
    </row>
    <row r="38" spans="1:4" ht="14.25" x14ac:dyDescent="0.2">
      <c r="A38" s="68">
        <v>32</v>
      </c>
      <c r="B38" s="105" t="s">
        <v>97</v>
      </c>
      <c r="C38" s="69" t="s">
        <v>98</v>
      </c>
      <c r="D38" s="70" t="s">
        <v>65</v>
      </c>
    </row>
    <row r="39" spans="1:4" ht="14.25" x14ac:dyDescent="0.2">
      <c r="A39" s="68">
        <v>33</v>
      </c>
      <c r="B39" s="105" t="s">
        <v>99</v>
      </c>
      <c r="C39" s="69" t="s">
        <v>60</v>
      </c>
      <c r="D39" s="70" t="s">
        <v>65</v>
      </c>
    </row>
    <row r="40" spans="1:4" ht="14.25" x14ac:dyDescent="0.2">
      <c r="A40" s="68">
        <v>34</v>
      </c>
      <c r="B40" s="105" t="s">
        <v>100</v>
      </c>
      <c r="C40" s="69" t="s">
        <v>54</v>
      </c>
      <c r="D40" s="70" t="s">
        <v>65</v>
      </c>
    </row>
    <row r="41" spans="1:4" ht="14.25" x14ac:dyDescent="0.2">
      <c r="A41" s="68">
        <v>35</v>
      </c>
      <c r="B41" s="105" t="s">
        <v>101</v>
      </c>
      <c r="C41" s="69" t="s">
        <v>102</v>
      </c>
      <c r="D41" s="70" t="s">
        <v>65</v>
      </c>
    </row>
    <row r="42" spans="1:4" ht="14.25" x14ac:dyDescent="0.2">
      <c r="A42" s="68">
        <v>36</v>
      </c>
      <c r="B42" s="105" t="s">
        <v>103</v>
      </c>
      <c r="C42" s="69" t="s">
        <v>98</v>
      </c>
      <c r="D42" s="70" t="s">
        <v>65</v>
      </c>
    </row>
    <row r="43" spans="1:4" ht="14.25" x14ac:dyDescent="0.2">
      <c r="A43" s="68">
        <v>37</v>
      </c>
      <c r="B43" s="105" t="s">
        <v>104</v>
      </c>
      <c r="C43" s="69" t="s">
        <v>98</v>
      </c>
      <c r="D43" s="70" t="s">
        <v>65</v>
      </c>
    </row>
    <row r="44" spans="1:4" ht="14.25" x14ac:dyDescent="0.2">
      <c r="A44" s="68">
        <v>38</v>
      </c>
      <c r="B44" s="105" t="s">
        <v>105</v>
      </c>
      <c r="C44" s="69" t="s">
        <v>54</v>
      </c>
      <c r="D44" s="70" t="s">
        <v>65</v>
      </c>
    </row>
    <row r="45" spans="1:4" ht="14.25" x14ac:dyDescent="0.2">
      <c r="A45" s="68">
        <v>39</v>
      </c>
      <c r="B45" s="105" t="s">
        <v>106</v>
      </c>
      <c r="C45" s="69" t="s">
        <v>57</v>
      </c>
      <c r="D45" s="70" t="s">
        <v>65</v>
      </c>
    </row>
    <row r="46" spans="1:4" ht="14.25" x14ac:dyDescent="0.2">
      <c r="A46" s="68">
        <v>40</v>
      </c>
      <c r="B46" s="105" t="s">
        <v>107</v>
      </c>
      <c r="C46" s="69" t="s">
        <v>57</v>
      </c>
      <c r="D46" s="70" t="s">
        <v>65</v>
      </c>
    </row>
    <row r="47" spans="1:4" ht="14.25" x14ac:dyDescent="0.2">
      <c r="A47" s="68">
        <v>41</v>
      </c>
      <c r="B47" s="105" t="s">
        <v>108</v>
      </c>
      <c r="C47" s="69" t="s">
        <v>57</v>
      </c>
      <c r="D47" s="70" t="s">
        <v>65</v>
      </c>
    </row>
    <row r="48" spans="1:4" ht="14.25" x14ac:dyDescent="0.2">
      <c r="A48" s="68">
        <v>42</v>
      </c>
      <c r="B48" s="105" t="s">
        <v>109</v>
      </c>
      <c r="C48" s="69" t="s">
        <v>60</v>
      </c>
      <c r="D48" s="70" t="s">
        <v>65</v>
      </c>
    </row>
    <row r="49" spans="1:4" ht="14.25" x14ac:dyDescent="0.2">
      <c r="A49" s="68">
        <v>43</v>
      </c>
      <c r="B49" s="105" t="s">
        <v>110</v>
      </c>
      <c r="C49" s="69" t="s">
        <v>51</v>
      </c>
      <c r="D49" s="70" t="s">
        <v>268</v>
      </c>
    </row>
    <row r="50" spans="1:4" ht="14.25" x14ac:dyDescent="0.2">
      <c r="A50" s="68">
        <v>44</v>
      </c>
      <c r="B50" s="105" t="s">
        <v>110</v>
      </c>
      <c r="C50" s="69" t="s">
        <v>51</v>
      </c>
      <c r="D50" s="70" t="s">
        <v>111</v>
      </c>
    </row>
    <row r="51" spans="1:4" ht="14.25" x14ac:dyDescent="0.2">
      <c r="A51" s="68">
        <v>45</v>
      </c>
      <c r="B51" s="105" t="s">
        <v>112</v>
      </c>
      <c r="C51" s="69" t="s">
        <v>60</v>
      </c>
      <c r="D51" s="70" t="s">
        <v>268</v>
      </c>
    </row>
    <row r="52" spans="1:4" ht="14.25" x14ac:dyDescent="0.2">
      <c r="A52" s="68">
        <v>46</v>
      </c>
      <c r="B52" s="105" t="s">
        <v>112</v>
      </c>
      <c r="C52" s="69" t="s">
        <v>60</v>
      </c>
      <c r="D52" s="70" t="s">
        <v>111</v>
      </c>
    </row>
    <row r="53" spans="1:4" ht="14.25" x14ac:dyDescent="0.2">
      <c r="A53" s="68">
        <v>47</v>
      </c>
      <c r="B53" s="105" t="s">
        <v>113</v>
      </c>
      <c r="C53" s="69" t="s">
        <v>51</v>
      </c>
      <c r="D53" s="70" t="s">
        <v>268</v>
      </c>
    </row>
    <row r="54" spans="1:4" ht="14.25" x14ac:dyDescent="0.2">
      <c r="A54" s="68">
        <v>48</v>
      </c>
      <c r="B54" s="105" t="s">
        <v>113</v>
      </c>
      <c r="C54" s="69" t="s">
        <v>51</v>
      </c>
      <c r="D54" s="70" t="s">
        <v>111</v>
      </c>
    </row>
    <row r="55" spans="1:4" ht="14.25" x14ac:dyDescent="0.2">
      <c r="A55" s="68">
        <v>49</v>
      </c>
      <c r="B55" s="105" t="s">
        <v>114</v>
      </c>
      <c r="C55" s="69" t="s">
        <v>54</v>
      </c>
      <c r="D55" s="70" t="s">
        <v>268</v>
      </c>
    </row>
    <row r="56" spans="1:4" ht="14.25" x14ac:dyDescent="0.2">
      <c r="A56" s="68">
        <v>50</v>
      </c>
      <c r="B56" s="105" t="s">
        <v>114</v>
      </c>
      <c r="C56" s="69" t="s">
        <v>54</v>
      </c>
      <c r="D56" s="70" t="s">
        <v>111</v>
      </c>
    </row>
    <row r="57" spans="1:4" ht="14.25" x14ac:dyDescent="0.2">
      <c r="A57" s="68">
        <v>51</v>
      </c>
      <c r="B57" s="105" t="s">
        <v>115</v>
      </c>
      <c r="C57" s="69" t="s">
        <v>51</v>
      </c>
      <c r="D57" s="70" t="s">
        <v>268</v>
      </c>
    </row>
    <row r="58" spans="1:4" ht="14.25" x14ac:dyDescent="0.2">
      <c r="A58" s="68">
        <v>52</v>
      </c>
      <c r="B58" s="105" t="s">
        <v>115</v>
      </c>
      <c r="C58" s="69" t="s">
        <v>51</v>
      </c>
      <c r="D58" s="70" t="s">
        <v>111</v>
      </c>
    </row>
    <row r="59" spans="1:4" ht="14.25" x14ac:dyDescent="0.2">
      <c r="A59" s="68">
        <v>53</v>
      </c>
      <c r="B59" s="105" t="s">
        <v>116</v>
      </c>
      <c r="C59" s="69" t="s">
        <v>72</v>
      </c>
      <c r="D59" s="70" t="s">
        <v>65</v>
      </c>
    </row>
    <row r="60" spans="1:4" ht="14.25" x14ac:dyDescent="0.2">
      <c r="A60" s="68">
        <v>54</v>
      </c>
      <c r="B60" s="105" t="s">
        <v>117</v>
      </c>
      <c r="C60" s="69" t="s">
        <v>72</v>
      </c>
      <c r="D60" s="70" t="s">
        <v>65</v>
      </c>
    </row>
    <row r="61" spans="1:4" ht="14.25" x14ac:dyDescent="0.2">
      <c r="A61" s="68">
        <v>55</v>
      </c>
      <c r="B61" s="105" t="s">
        <v>118</v>
      </c>
      <c r="C61" s="69" t="s">
        <v>69</v>
      </c>
      <c r="D61" s="70" t="s">
        <v>65</v>
      </c>
    </row>
    <row r="62" spans="1:4" ht="14.25" x14ac:dyDescent="0.2">
      <c r="A62" s="68">
        <v>56</v>
      </c>
      <c r="B62" s="105" t="s">
        <v>119</v>
      </c>
      <c r="C62" s="69" t="s">
        <v>98</v>
      </c>
      <c r="D62" s="70" t="s">
        <v>65</v>
      </c>
    </row>
    <row r="63" spans="1:4" ht="14.25" x14ac:dyDescent="0.2">
      <c r="A63" s="68">
        <v>57</v>
      </c>
      <c r="B63" s="105" t="s">
        <v>120</v>
      </c>
      <c r="C63" s="69" t="s">
        <v>54</v>
      </c>
      <c r="D63" s="70" t="s">
        <v>65</v>
      </c>
    </row>
    <row r="64" spans="1:4" ht="14.25" x14ac:dyDescent="0.2">
      <c r="A64" s="68">
        <v>58</v>
      </c>
      <c r="B64" s="105" t="s">
        <v>121</v>
      </c>
      <c r="C64" s="69" t="s">
        <v>54</v>
      </c>
      <c r="D64" s="70" t="s">
        <v>65</v>
      </c>
    </row>
    <row r="65" spans="1:4" ht="14.25" x14ac:dyDescent="0.2">
      <c r="A65" s="68">
        <v>59</v>
      </c>
      <c r="B65" s="105" t="s">
        <v>122</v>
      </c>
      <c r="C65" s="69" t="s">
        <v>60</v>
      </c>
      <c r="D65" s="70" t="s">
        <v>65</v>
      </c>
    </row>
    <row r="66" spans="1:4" ht="14.25" x14ac:dyDescent="0.2">
      <c r="A66" s="68">
        <v>60</v>
      </c>
      <c r="B66" s="105" t="s">
        <v>123</v>
      </c>
      <c r="C66" s="69" t="s">
        <v>54</v>
      </c>
      <c r="D66" s="70" t="s">
        <v>65</v>
      </c>
    </row>
    <row r="67" spans="1:4" ht="14.25" x14ac:dyDescent="0.2">
      <c r="A67" s="68">
        <v>61</v>
      </c>
      <c r="B67" s="105" t="s">
        <v>124</v>
      </c>
      <c r="C67" s="69" t="s">
        <v>54</v>
      </c>
      <c r="D67" s="70" t="s">
        <v>65</v>
      </c>
    </row>
    <row r="68" spans="1:4" ht="14.25" x14ac:dyDescent="0.2">
      <c r="A68" s="68">
        <v>62</v>
      </c>
      <c r="B68" s="105" t="s">
        <v>125</v>
      </c>
      <c r="C68" s="69" t="s">
        <v>54</v>
      </c>
      <c r="D68" s="70" t="s">
        <v>65</v>
      </c>
    </row>
    <row r="69" spans="1:4" ht="14.25" x14ac:dyDescent="0.2">
      <c r="A69" s="68">
        <v>63</v>
      </c>
      <c r="B69" s="105" t="s">
        <v>126</v>
      </c>
      <c r="C69" s="69" t="s">
        <v>54</v>
      </c>
      <c r="D69" s="70" t="s">
        <v>65</v>
      </c>
    </row>
    <row r="70" spans="1:4" ht="14.25" x14ac:dyDescent="0.2">
      <c r="A70" s="68">
        <v>64</v>
      </c>
      <c r="B70" s="105" t="s">
        <v>127</v>
      </c>
      <c r="C70" s="69" t="s">
        <v>60</v>
      </c>
      <c r="D70" s="70" t="s">
        <v>65</v>
      </c>
    </row>
    <row r="71" spans="1:4" ht="14.25" x14ac:dyDescent="0.2">
      <c r="A71" s="68">
        <v>65</v>
      </c>
      <c r="B71" s="105" t="s">
        <v>128</v>
      </c>
      <c r="C71" s="69" t="s">
        <v>69</v>
      </c>
      <c r="D71" s="70" t="s">
        <v>129</v>
      </c>
    </row>
    <row r="72" spans="1:4" ht="14.25" x14ac:dyDescent="0.2">
      <c r="A72" s="68">
        <v>66</v>
      </c>
      <c r="B72" s="105" t="s">
        <v>130</v>
      </c>
      <c r="C72" s="69" t="s">
        <v>69</v>
      </c>
      <c r="D72" s="70" t="s">
        <v>129</v>
      </c>
    </row>
    <row r="73" spans="1:4" ht="14.25" x14ac:dyDescent="0.2">
      <c r="A73" s="68">
        <v>67</v>
      </c>
      <c r="B73" s="105" t="s">
        <v>131</v>
      </c>
      <c r="C73" s="69" t="s">
        <v>60</v>
      </c>
      <c r="D73" s="70" t="s">
        <v>129</v>
      </c>
    </row>
    <row r="74" spans="1:4" ht="14.25" x14ac:dyDescent="0.2">
      <c r="A74" s="68">
        <v>68</v>
      </c>
      <c r="B74" s="105" t="s">
        <v>132</v>
      </c>
      <c r="C74" s="69" t="s">
        <v>60</v>
      </c>
      <c r="D74" s="70" t="s">
        <v>58</v>
      </c>
    </row>
    <row r="75" spans="1:4" ht="14.25" x14ac:dyDescent="0.2">
      <c r="A75" s="68">
        <v>69</v>
      </c>
      <c r="B75" s="105" t="s">
        <v>132</v>
      </c>
      <c r="C75" s="69" t="s">
        <v>60</v>
      </c>
      <c r="D75" s="70" t="s">
        <v>111</v>
      </c>
    </row>
    <row r="76" spans="1:4" ht="14.25" x14ac:dyDescent="0.2">
      <c r="A76" s="68">
        <v>70</v>
      </c>
      <c r="B76" s="105" t="s">
        <v>133</v>
      </c>
      <c r="C76" s="69" t="s">
        <v>134</v>
      </c>
      <c r="D76" s="70" t="s">
        <v>61</v>
      </c>
    </row>
    <row r="77" spans="1:4" ht="14.25" x14ac:dyDescent="0.2">
      <c r="A77" s="68">
        <v>71</v>
      </c>
      <c r="B77" s="105" t="s">
        <v>133</v>
      </c>
      <c r="C77" s="69" t="s">
        <v>134</v>
      </c>
      <c r="D77" s="70" t="s">
        <v>75</v>
      </c>
    </row>
    <row r="78" spans="1:4" ht="14.25" x14ac:dyDescent="0.2">
      <c r="A78" s="68">
        <v>72</v>
      </c>
      <c r="B78" s="105" t="s">
        <v>135</v>
      </c>
      <c r="C78" s="69" t="s">
        <v>136</v>
      </c>
      <c r="D78" s="70" t="s">
        <v>61</v>
      </c>
    </row>
    <row r="79" spans="1:4" ht="14.25" x14ac:dyDescent="0.2">
      <c r="A79" s="68">
        <v>73</v>
      </c>
      <c r="B79" s="105" t="s">
        <v>135</v>
      </c>
      <c r="C79" s="69" t="s">
        <v>136</v>
      </c>
      <c r="D79" s="70" t="s">
        <v>75</v>
      </c>
    </row>
    <row r="80" spans="1:4" ht="14.25" x14ac:dyDescent="0.2">
      <c r="A80" s="68">
        <v>74</v>
      </c>
      <c r="B80" s="105" t="s">
        <v>137</v>
      </c>
      <c r="C80" s="69" t="s">
        <v>54</v>
      </c>
      <c r="D80" s="70" t="s">
        <v>75</v>
      </c>
    </row>
    <row r="81" spans="1:4" ht="14.25" x14ac:dyDescent="0.2">
      <c r="A81" s="68">
        <v>75</v>
      </c>
      <c r="B81" s="105" t="s">
        <v>138</v>
      </c>
      <c r="C81" s="69" t="s">
        <v>69</v>
      </c>
      <c r="D81" s="70" t="s">
        <v>58</v>
      </c>
    </row>
    <row r="82" spans="1:4" ht="14.25" x14ac:dyDescent="0.2">
      <c r="A82" s="68">
        <v>76</v>
      </c>
      <c r="B82" s="105" t="s">
        <v>138</v>
      </c>
      <c r="C82" s="69" t="s">
        <v>69</v>
      </c>
      <c r="D82" s="70" t="s">
        <v>52</v>
      </c>
    </row>
    <row r="83" spans="1:4" ht="14.25" x14ac:dyDescent="0.2">
      <c r="A83" s="68">
        <v>77</v>
      </c>
      <c r="B83" s="105" t="s">
        <v>139</v>
      </c>
      <c r="C83" s="69" t="s">
        <v>69</v>
      </c>
      <c r="D83" s="70" t="s">
        <v>58</v>
      </c>
    </row>
    <row r="84" spans="1:4" ht="14.25" x14ac:dyDescent="0.2">
      <c r="A84" s="68">
        <v>78</v>
      </c>
      <c r="B84" s="105" t="s">
        <v>139</v>
      </c>
      <c r="C84" s="69" t="s">
        <v>69</v>
      </c>
      <c r="D84" s="70" t="s">
        <v>52</v>
      </c>
    </row>
    <row r="85" spans="1:4" ht="14.25" x14ac:dyDescent="0.2">
      <c r="A85" s="68">
        <v>79</v>
      </c>
      <c r="B85" s="105" t="s">
        <v>140</v>
      </c>
      <c r="C85" s="69" t="s">
        <v>69</v>
      </c>
      <c r="D85" s="70" t="s">
        <v>58</v>
      </c>
    </row>
    <row r="86" spans="1:4" ht="14.25" x14ac:dyDescent="0.2">
      <c r="A86" s="68">
        <v>80</v>
      </c>
      <c r="B86" s="105" t="s">
        <v>140</v>
      </c>
      <c r="C86" s="69" t="s">
        <v>69</v>
      </c>
      <c r="D86" s="70" t="s">
        <v>52</v>
      </c>
    </row>
    <row r="87" spans="1:4" ht="14.25" x14ac:dyDescent="0.2">
      <c r="A87" s="68">
        <v>81</v>
      </c>
      <c r="B87" s="105" t="s">
        <v>141</v>
      </c>
      <c r="C87" s="69" t="s">
        <v>69</v>
      </c>
      <c r="D87" s="70" t="s">
        <v>58</v>
      </c>
    </row>
    <row r="88" spans="1:4" ht="14.25" x14ac:dyDescent="0.2">
      <c r="A88" s="68">
        <v>82</v>
      </c>
      <c r="B88" s="105" t="s">
        <v>141</v>
      </c>
      <c r="C88" s="69" t="s">
        <v>69</v>
      </c>
      <c r="D88" s="70" t="s">
        <v>52</v>
      </c>
    </row>
    <row r="89" spans="1:4" ht="14.25" x14ac:dyDescent="0.2">
      <c r="A89" s="68">
        <v>83</v>
      </c>
      <c r="B89" s="105" t="s">
        <v>142</v>
      </c>
      <c r="C89" s="69" t="s">
        <v>143</v>
      </c>
      <c r="D89" s="70" t="s">
        <v>129</v>
      </c>
    </row>
    <row r="90" spans="1:4" ht="14.25" x14ac:dyDescent="0.2">
      <c r="A90" s="68">
        <v>84</v>
      </c>
      <c r="B90" s="105" t="s">
        <v>144</v>
      </c>
      <c r="C90" s="69" t="s">
        <v>60</v>
      </c>
      <c r="D90" s="70" t="s">
        <v>145</v>
      </c>
    </row>
    <row r="91" spans="1:4" ht="14.25" x14ac:dyDescent="0.2">
      <c r="A91" s="68">
        <v>85</v>
      </c>
      <c r="B91" s="105" t="s">
        <v>146</v>
      </c>
      <c r="C91" s="69" t="s">
        <v>60</v>
      </c>
      <c r="D91" s="70" t="s">
        <v>145</v>
      </c>
    </row>
    <row r="92" spans="1:4" ht="14.25" x14ac:dyDescent="0.2">
      <c r="A92" s="68">
        <v>86</v>
      </c>
      <c r="B92" s="105" t="s">
        <v>147</v>
      </c>
      <c r="C92" s="69" t="s">
        <v>60</v>
      </c>
      <c r="D92" s="70" t="s">
        <v>145</v>
      </c>
    </row>
    <row r="93" spans="1:4" ht="14.25" x14ac:dyDescent="0.2">
      <c r="A93" s="68">
        <v>87</v>
      </c>
      <c r="B93" s="105" t="s">
        <v>148</v>
      </c>
      <c r="C93" s="69" t="s">
        <v>60</v>
      </c>
      <c r="D93" s="70" t="s">
        <v>145</v>
      </c>
    </row>
    <row r="94" spans="1:4" ht="14.25" x14ac:dyDescent="0.2">
      <c r="A94" s="68">
        <v>88</v>
      </c>
      <c r="B94" s="105" t="s">
        <v>149</v>
      </c>
      <c r="C94" s="69" t="s">
        <v>54</v>
      </c>
      <c r="D94" s="70" t="s">
        <v>145</v>
      </c>
    </row>
    <row r="95" spans="1:4" ht="14.25" x14ac:dyDescent="0.2">
      <c r="A95" s="68">
        <v>89</v>
      </c>
      <c r="B95" s="105" t="s">
        <v>150</v>
      </c>
      <c r="C95" s="69" t="s">
        <v>134</v>
      </c>
      <c r="D95" s="70" t="s">
        <v>58</v>
      </c>
    </row>
    <row r="96" spans="1:4" ht="14.25" x14ac:dyDescent="0.2">
      <c r="A96" s="68">
        <v>90</v>
      </c>
      <c r="B96" s="105" t="s">
        <v>151</v>
      </c>
      <c r="C96" s="69" t="s">
        <v>134</v>
      </c>
      <c r="D96" s="70" t="s">
        <v>58</v>
      </c>
    </row>
    <row r="97" spans="1:4" ht="14.25" x14ac:dyDescent="0.2">
      <c r="A97" s="68">
        <v>91</v>
      </c>
      <c r="B97" s="105" t="s">
        <v>152</v>
      </c>
      <c r="C97" s="69" t="s">
        <v>134</v>
      </c>
      <c r="D97" s="70" t="s">
        <v>58</v>
      </c>
    </row>
    <row r="98" spans="1:4" ht="14.25" x14ac:dyDescent="0.2">
      <c r="A98" s="68">
        <v>92</v>
      </c>
      <c r="B98" s="105" t="s">
        <v>153</v>
      </c>
      <c r="C98" s="69" t="s">
        <v>60</v>
      </c>
      <c r="D98" s="70" t="s">
        <v>154</v>
      </c>
    </row>
    <row r="99" spans="1:4" ht="14.25" x14ac:dyDescent="0.2">
      <c r="A99" s="68">
        <v>93</v>
      </c>
      <c r="B99" s="105" t="s">
        <v>155</v>
      </c>
      <c r="C99" s="69" t="s">
        <v>67</v>
      </c>
      <c r="D99" s="70" t="s">
        <v>58</v>
      </c>
    </row>
    <row r="100" spans="1:4" ht="28.5" x14ac:dyDescent="0.2">
      <c r="A100" s="68">
        <v>94</v>
      </c>
      <c r="B100" s="105" t="s">
        <v>156</v>
      </c>
      <c r="C100" s="69" t="s">
        <v>64</v>
      </c>
      <c r="D100" s="70" t="s">
        <v>44</v>
      </c>
    </row>
    <row r="101" spans="1:4" ht="14.25" x14ac:dyDescent="0.2">
      <c r="A101" s="68">
        <v>95</v>
      </c>
      <c r="B101" s="105" t="s">
        <v>157</v>
      </c>
      <c r="C101" s="69" t="s">
        <v>60</v>
      </c>
      <c r="D101" s="70" t="s">
        <v>154</v>
      </c>
    </row>
    <row r="102" spans="1:4" ht="14.25" x14ac:dyDescent="0.2">
      <c r="A102" s="68">
        <v>96</v>
      </c>
      <c r="B102" s="105" t="s">
        <v>158</v>
      </c>
      <c r="C102" s="69" t="s">
        <v>67</v>
      </c>
      <c r="D102" s="70" t="s">
        <v>154</v>
      </c>
    </row>
    <row r="103" spans="1:4" ht="14.25" x14ac:dyDescent="0.2">
      <c r="A103" s="68">
        <v>97</v>
      </c>
      <c r="B103" s="105" t="s">
        <v>158</v>
      </c>
      <c r="C103" s="69" t="s">
        <v>67</v>
      </c>
      <c r="D103" s="70" t="s">
        <v>58</v>
      </c>
    </row>
    <row r="104" spans="1:4" ht="14.25" x14ac:dyDescent="0.2">
      <c r="A104" s="68">
        <v>98</v>
      </c>
      <c r="B104" s="105" t="s">
        <v>159</v>
      </c>
      <c r="C104" s="69" t="s">
        <v>67</v>
      </c>
      <c r="D104" s="70" t="s">
        <v>154</v>
      </c>
    </row>
    <row r="105" spans="1:4" ht="14.25" x14ac:dyDescent="0.2">
      <c r="A105" s="68">
        <v>99</v>
      </c>
      <c r="B105" s="105" t="s">
        <v>160</v>
      </c>
      <c r="C105" s="69" t="s">
        <v>69</v>
      </c>
      <c r="D105" s="70" t="s">
        <v>58</v>
      </c>
    </row>
    <row r="106" spans="1:4" ht="14.25" x14ac:dyDescent="0.2">
      <c r="A106" s="68">
        <v>100</v>
      </c>
      <c r="B106" s="105" t="s">
        <v>161</v>
      </c>
      <c r="C106" s="69" t="s">
        <v>72</v>
      </c>
      <c r="D106" s="70" t="s">
        <v>65</v>
      </c>
    </row>
    <row r="107" spans="1:4" ht="14.25" x14ac:dyDescent="0.2">
      <c r="A107" s="68">
        <v>101</v>
      </c>
      <c r="B107" s="105" t="s">
        <v>162</v>
      </c>
      <c r="C107" s="69" t="s">
        <v>98</v>
      </c>
      <c r="D107" s="70" t="s">
        <v>163</v>
      </c>
    </row>
    <row r="108" spans="1:4" ht="14.25" x14ac:dyDescent="0.2">
      <c r="A108" s="68">
        <v>102</v>
      </c>
      <c r="B108" s="105" t="s">
        <v>164</v>
      </c>
      <c r="C108" s="69" t="s">
        <v>54</v>
      </c>
      <c r="D108" s="70" t="s">
        <v>154</v>
      </c>
    </row>
    <row r="109" spans="1:4" ht="14.25" x14ac:dyDescent="0.2">
      <c r="A109" s="68">
        <v>103</v>
      </c>
      <c r="B109" s="105" t="s">
        <v>165</v>
      </c>
      <c r="C109" s="69" t="s">
        <v>60</v>
      </c>
      <c r="D109" s="70" t="s">
        <v>154</v>
      </c>
    </row>
    <row r="110" spans="1:4" ht="14.25" x14ac:dyDescent="0.2">
      <c r="A110" s="68">
        <v>104</v>
      </c>
      <c r="B110" s="105" t="s">
        <v>166</v>
      </c>
      <c r="C110" s="69" t="s">
        <v>60</v>
      </c>
      <c r="D110" s="70" t="s">
        <v>154</v>
      </c>
    </row>
    <row r="111" spans="1:4" ht="14.25" x14ac:dyDescent="0.2">
      <c r="A111" s="68">
        <v>105</v>
      </c>
      <c r="B111" s="105" t="s">
        <v>167</v>
      </c>
      <c r="C111" s="69" t="s">
        <v>67</v>
      </c>
      <c r="D111" s="70" t="s">
        <v>154</v>
      </c>
    </row>
    <row r="112" spans="1:4" ht="14.25" x14ac:dyDescent="0.2">
      <c r="A112" s="68">
        <v>106</v>
      </c>
      <c r="B112" s="105" t="s">
        <v>168</v>
      </c>
      <c r="C112" s="69" t="s">
        <v>67</v>
      </c>
      <c r="D112" s="70" t="s">
        <v>154</v>
      </c>
    </row>
    <row r="113" spans="1:4" ht="14.25" x14ac:dyDescent="0.2">
      <c r="A113" s="68">
        <v>107</v>
      </c>
      <c r="B113" s="105" t="s">
        <v>169</v>
      </c>
      <c r="C113" s="69" t="s">
        <v>67</v>
      </c>
      <c r="D113" s="70" t="s">
        <v>170</v>
      </c>
    </row>
    <row r="114" spans="1:4" ht="14.25" x14ac:dyDescent="0.2">
      <c r="A114" s="68">
        <v>108</v>
      </c>
      <c r="B114" s="105" t="s">
        <v>171</v>
      </c>
      <c r="C114" s="69" t="s">
        <v>60</v>
      </c>
      <c r="D114" s="70" t="s">
        <v>154</v>
      </c>
    </row>
    <row r="115" spans="1:4" ht="14.25" x14ac:dyDescent="0.2">
      <c r="A115" s="68">
        <v>109</v>
      </c>
      <c r="B115" s="105" t="s">
        <v>172</v>
      </c>
      <c r="C115" s="69" t="s">
        <v>54</v>
      </c>
      <c r="D115" s="70" t="s">
        <v>154</v>
      </c>
    </row>
    <row r="116" spans="1:4" ht="14.25" x14ac:dyDescent="0.2">
      <c r="A116" s="68">
        <v>110</v>
      </c>
      <c r="B116" s="105" t="s">
        <v>173</v>
      </c>
      <c r="C116" s="69" t="s">
        <v>67</v>
      </c>
      <c r="D116" s="70" t="s">
        <v>154</v>
      </c>
    </row>
    <row r="117" spans="1:4" ht="14.25" x14ac:dyDescent="0.2">
      <c r="A117" s="68">
        <v>111</v>
      </c>
      <c r="B117" s="105" t="s">
        <v>174</v>
      </c>
      <c r="C117" s="69" t="s">
        <v>72</v>
      </c>
      <c r="D117" s="70" t="s">
        <v>175</v>
      </c>
    </row>
    <row r="118" spans="1:4" ht="14.25" x14ac:dyDescent="0.2">
      <c r="A118" s="68">
        <v>112</v>
      </c>
      <c r="B118" s="105" t="s">
        <v>176</v>
      </c>
      <c r="C118" s="69" t="s">
        <v>143</v>
      </c>
      <c r="D118" s="70" t="s">
        <v>61</v>
      </c>
    </row>
    <row r="119" spans="1:4" ht="14.25" x14ac:dyDescent="0.2">
      <c r="A119" s="68">
        <v>113</v>
      </c>
      <c r="B119" s="105" t="s">
        <v>177</v>
      </c>
      <c r="C119" s="69" t="s">
        <v>143</v>
      </c>
      <c r="D119" s="70" t="s">
        <v>178</v>
      </c>
    </row>
    <row r="120" spans="1:4" ht="14.25" x14ac:dyDescent="0.2">
      <c r="A120" s="68">
        <v>114</v>
      </c>
      <c r="B120" s="105" t="s">
        <v>179</v>
      </c>
      <c r="C120" s="69" t="s">
        <v>180</v>
      </c>
      <c r="D120" s="70" t="s">
        <v>129</v>
      </c>
    </row>
    <row r="121" spans="1:4" ht="14.25" x14ac:dyDescent="0.2">
      <c r="A121" s="68">
        <v>115</v>
      </c>
      <c r="B121" s="105" t="s">
        <v>181</v>
      </c>
      <c r="C121" s="69" t="s">
        <v>72</v>
      </c>
      <c r="D121" s="70" t="s">
        <v>163</v>
      </c>
    </row>
    <row r="122" spans="1:4" ht="14.25" x14ac:dyDescent="0.2">
      <c r="A122" s="68">
        <v>116</v>
      </c>
      <c r="B122" s="105" t="s">
        <v>182</v>
      </c>
      <c r="C122" s="69" t="s">
        <v>183</v>
      </c>
      <c r="D122" s="70" t="s">
        <v>163</v>
      </c>
    </row>
    <row r="123" spans="1:4" ht="14.25" x14ac:dyDescent="0.2">
      <c r="A123" s="68">
        <v>117</v>
      </c>
      <c r="B123" s="105" t="s">
        <v>184</v>
      </c>
      <c r="C123" s="69" t="s">
        <v>60</v>
      </c>
      <c r="D123" s="70" t="s">
        <v>163</v>
      </c>
    </row>
    <row r="124" spans="1:4" ht="14.25" x14ac:dyDescent="0.2">
      <c r="A124" s="68">
        <v>118</v>
      </c>
      <c r="B124" s="105" t="s">
        <v>185</v>
      </c>
      <c r="C124" s="69" t="s">
        <v>54</v>
      </c>
      <c r="D124" s="70" t="s">
        <v>65</v>
      </c>
    </row>
    <row r="125" spans="1:4" ht="14.25" x14ac:dyDescent="0.2">
      <c r="A125" s="68">
        <v>119</v>
      </c>
      <c r="B125" s="105" t="s">
        <v>186</v>
      </c>
      <c r="C125" s="69" t="s">
        <v>72</v>
      </c>
      <c r="D125" s="70" t="s">
        <v>269</v>
      </c>
    </row>
    <row r="126" spans="1:4" ht="14.25" x14ac:dyDescent="0.2">
      <c r="A126" s="68">
        <v>120</v>
      </c>
      <c r="B126" s="105" t="s">
        <v>187</v>
      </c>
      <c r="C126" s="69" t="s">
        <v>183</v>
      </c>
      <c r="D126" s="70" t="s">
        <v>188</v>
      </c>
    </row>
    <row r="127" spans="1:4" ht="14.25" x14ac:dyDescent="0.2">
      <c r="A127" s="68">
        <v>121</v>
      </c>
      <c r="B127" s="105" t="s">
        <v>189</v>
      </c>
      <c r="C127" s="69" t="s">
        <v>143</v>
      </c>
      <c r="D127" s="70" t="s">
        <v>190</v>
      </c>
    </row>
    <row r="128" spans="1:4" ht="14.25" x14ac:dyDescent="0.2">
      <c r="A128" s="68">
        <v>122</v>
      </c>
      <c r="B128" s="105" t="s">
        <v>191</v>
      </c>
      <c r="C128" s="69" t="s">
        <v>183</v>
      </c>
      <c r="D128" s="70" t="s">
        <v>270</v>
      </c>
    </row>
    <row r="129" spans="1:4" ht="14.25" x14ac:dyDescent="0.2">
      <c r="A129" s="68">
        <v>123</v>
      </c>
      <c r="B129" s="105" t="s">
        <v>192</v>
      </c>
      <c r="C129" s="69" t="s">
        <v>143</v>
      </c>
      <c r="D129" s="70" t="s">
        <v>190</v>
      </c>
    </row>
    <row r="130" spans="1:4" ht="14.25" x14ac:dyDescent="0.2">
      <c r="A130" s="68">
        <v>124</v>
      </c>
      <c r="B130" s="105" t="s">
        <v>193</v>
      </c>
      <c r="C130" s="69" t="s">
        <v>143</v>
      </c>
      <c r="D130" s="70" t="s">
        <v>75</v>
      </c>
    </row>
    <row r="131" spans="1:4" ht="14.25" x14ac:dyDescent="0.2">
      <c r="A131" s="68">
        <v>125</v>
      </c>
      <c r="B131" s="105" t="s">
        <v>194</v>
      </c>
      <c r="C131" s="105" t="s">
        <v>195</v>
      </c>
      <c r="D131" s="70" t="s">
        <v>75</v>
      </c>
    </row>
    <row r="132" spans="1:4" ht="14.25" x14ac:dyDescent="0.2">
      <c r="A132" s="68">
        <v>126</v>
      </c>
      <c r="B132" s="105" t="s">
        <v>196</v>
      </c>
      <c r="C132" s="69" t="s">
        <v>143</v>
      </c>
      <c r="D132" s="70" t="s">
        <v>129</v>
      </c>
    </row>
    <row r="133" spans="1:4" ht="14.25" x14ac:dyDescent="0.2">
      <c r="A133" s="68">
        <v>127</v>
      </c>
      <c r="B133" s="105" t="s">
        <v>197</v>
      </c>
      <c r="C133" s="69" t="s">
        <v>183</v>
      </c>
      <c r="D133" s="70" t="s">
        <v>75</v>
      </c>
    </row>
    <row r="134" spans="1:4" ht="14.25" x14ac:dyDescent="0.2">
      <c r="A134" s="68">
        <v>128</v>
      </c>
      <c r="B134" s="105" t="s">
        <v>198</v>
      </c>
      <c r="C134" s="69" t="s">
        <v>183</v>
      </c>
      <c r="D134" s="70" t="s">
        <v>75</v>
      </c>
    </row>
    <row r="135" spans="1:4" ht="14.25" x14ac:dyDescent="0.2">
      <c r="A135" s="68">
        <v>129</v>
      </c>
      <c r="B135" s="105" t="s">
        <v>199</v>
      </c>
      <c r="C135" s="69" t="s">
        <v>183</v>
      </c>
      <c r="D135" s="70" t="s">
        <v>75</v>
      </c>
    </row>
    <row r="136" spans="1:4" ht="14.25" x14ac:dyDescent="0.2">
      <c r="A136" s="68">
        <v>130</v>
      </c>
      <c r="B136" s="254" t="s">
        <v>271</v>
      </c>
      <c r="C136" s="254"/>
      <c r="D136" s="70" t="s">
        <v>129</v>
      </c>
    </row>
    <row r="137" spans="1:4" ht="14.25" x14ac:dyDescent="0.2">
      <c r="A137" s="68">
        <v>131</v>
      </c>
      <c r="B137" s="254" t="s">
        <v>272</v>
      </c>
      <c r="C137" s="254"/>
      <c r="D137" s="70" t="s">
        <v>129</v>
      </c>
    </row>
    <row r="138" spans="1:4" ht="14.25" x14ac:dyDescent="0.2">
      <c r="A138" s="68">
        <v>132</v>
      </c>
      <c r="B138" s="254" t="s">
        <v>273</v>
      </c>
      <c r="C138" s="254"/>
      <c r="D138" s="70" t="s">
        <v>129</v>
      </c>
    </row>
    <row r="139" spans="1:4" ht="14.25" x14ac:dyDescent="0.2">
      <c r="A139" s="68">
        <v>133</v>
      </c>
      <c r="B139" s="254" t="s">
        <v>200</v>
      </c>
      <c r="C139" s="254"/>
      <c r="D139" s="70" t="s">
        <v>129</v>
      </c>
    </row>
    <row r="140" spans="1:4" ht="14.25" x14ac:dyDescent="0.2">
      <c r="A140" s="68">
        <v>134</v>
      </c>
      <c r="B140" s="254" t="s">
        <v>201</v>
      </c>
      <c r="C140" s="254"/>
      <c r="D140" s="70" t="s">
        <v>129</v>
      </c>
    </row>
    <row r="141" spans="1:4" ht="14.25" x14ac:dyDescent="0.2">
      <c r="A141" s="68">
        <v>135</v>
      </c>
      <c r="B141" s="254" t="s">
        <v>202</v>
      </c>
      <c r="C141" s="254"/>
      <c r="D141" s="70" t="s">
        <v>129</v>
      </c>
    </row>
    <row r="142" spans="1:4" ht="14.25" x14ac:dyDescent="0.2">
      <c r="A142" s="68">
        <v>136</v>
      </c>
      <c r="B142" s="254" t="s">
        <v>203</v>
      </c>
      <c r="C142" s="254"/>
      <c r="D142" s="70" t="s">
        <v>129</v>
      </c>
    </row>
    <row r="143" spans="1:4" ht="14.25" x14ac:dyDescent="0.2">
      <c r="A143" s="68">
        <v>137</v>
      </c>
      <c r="B143" s="254" t="s">
        <v>204</v>
      </c>
      <c r="C143" s="254"/>
      <c r="D143" s="70" t="s">
        <v>129</v>
      </c>
    </row>
    <row r="144" spans="1:4" ht="14.25" x14ac:dyDescent="0.2">
      <c r="A144" s="68">
        <v>138</v>
      </c>
      <c r="B144" s="254" t="s">
        <v>205</v>
      </c>
      <c r="C144" s="254"/>
      <c r="D144" s="70" t="s">
        <v>129</v>
      </c>
    </row>
    <row r="145" spans="1:4" ht="14.25" x14ac:dyDescent="0.2">
      <c r="A145" s="68">
        <v>139</v>
      </c>
      <c r="B145" s="254" t="s">
        <v>206</v>
      </c>
      <c r="C145" s="254"/>
      <c r="D145" s="70" t="s">
        <v>129</v>
      </c>
    </row>
    <row r="146" spans="1:4" ht="14.25" x14ac:dyDescent="0.2">
      <c r="A146" s="68">
        <v>140</v>
      </c>
      <c r="B146" s="254" t="s">
        <v>207</v>
      </c>
      <c r="C146" s="254"/>
      <c r="D146" s="70" t="s">
        <v>129</v>
      </c>
    </row>
    <row r="147" spans="1:4" ht="14.25" x14ac:dyDescent="0.2">
      <c r="A147" s="68">
        <v>141</v>
      </c>
      <c r="B147" s="254" t="s">
        <v>208</v>
      </c>
      <c r="C147" s="254"/>
      <c r="D147" s="70" t="s">
        <v>129</v>
      </c>
    </row>
    <row r="148" spans="1:4" ht="14.25" x14ac:dyDescent="0.2">
      <c r="A148" s="68">
        <v>142</v>
      </c>
      <c r="B148" s="254" t="s">
        <v>274</v>
      </c>
      <c r="C148" s="254"/>
      <c r="D148" s="70" t="s">
        <v>129</v>
      </c>
    </row>
    <row r="149" spans="1:4" ht="14.25" x14ac:dyDescent="0.2">
      <c r="A149" s="68">
        <v>143</v>
      </c>
      <c r="B149" s="254" t="s">
        <v>275</v>
      </c>
      <c r="C149" s="254"/>
      <c r="D149" s="70" t="s">
        <v>129</v>
      </c>
    </row>
    <row r="150" spans="1:4" ht="14.25" x14ac:dyDescent="0.2">
      <c r="A150" s="68">
        <v>144</v>
      </c>
      <c r="B150" s="254" t="s">
        <v>276</v>
      </c>
      <c r="C150" s="254"/>
      <c r="D150" s="70" t="s">
        <v>129</v>
      </c>
    </row>
    <row r="151" spans="1:4" ht="14.25" x14ac:dyDescent="0.2">
      <c r="A151" s="68">
        <v>145</v>
      </c>
      <c r="B151" s="254" t="s">
        <v>277</v>
      </c>
      <c r="C151" s="254"/>
      <c r="D151" s="70" t="s">
        <v>129</v>
      </c>
    </row>
    <row r="152" spans="1:4" ht="14.25" x14ac:dyDescent="0.2">
      <c r="A152" s="68">
        <v>146</v>
      </c>
      <c r="B152" s="254" t="s">
        <v>278</v>
      </c>
      <c r="C152" s="254"/>
      <c r="D152" s="70" t="s">
        <v>129</v>
      </c>
    </row>
    <row r="153" spans="1:4" ht="14.25" x14ac:dyDescent="0.2">
      <c r="A153" s="68">
        <v>147</v>
      </c>
      <c r="B153" s="254" t="s">
        <v>209</v>
      </c>
      <c r="C153" s="254"/>
      <c r="D153" s="70" t="s">
        <v>129</v>
      </c>
    </row>
    <row r="154" spans="1:4" ht="14.25" x14ac:dyDescent="0.2">
      <c r="A154" s="68">
        <v>148</v>
      </c>
      <c r="B154" s="254" t="s">
        <v>210</v>
      </c>
      <c r="C154" s="254"/>
      <c r="D154" s="70" t="s">
        <v>129</v>
      </c>
    </row>
    <row r="155" spans="1:4" ht="14.25" x14ac:dyDescent="0.2">
      <c r="A155" s="68">
        <v>149</v>
      </c>
      <c r="B155" s="254" t="s">
        <v>211</v>
      </c>
      <c r="C155" s="254"/>
      <c r="D155" s="70" t="s">
        <v>129</v>
      </c>
    </row>
    <row r="156" spans="1:4" ht="14.25" x14ac:dyDescent="0.2">
      <c r="A156" s="68">
        <v>150</v>
      </c>
      <c r="B156" s="254" t="s">
        <v>212</v>
      </c>
      <c r="C156" s="254"/>
      <c r="D156" s="70" t="s">
        <v>129</v>
      </c>
    </row>
    <row r="157" spans="1:4" ht="14.25" x14ac:dyDescent="0.2">
      <c r="A157" s="68">
        <v>151</v>
      </c>
      <c r="B157" s="254" t="s">
        <v>279</v>
      </c>
      <c r="C157" s="254"/>
      <c r="D157" s="70" t="s">
        <v>129</v>
      </c>
    </row>
    <row r="158" spans="1:4" ht="14.25" x14ac:dyDescent="0.2">
      <c r="A158" s="68">
        <v>152</v>
      </c>
      <c r="B158" s="254" t="s">
        <v>213</v>
      </c>
      <c r="C158" s="254"/>
      <c r="D158" s="70" t="s">
        <v>129</v>
      </c>
    </row>
    <row r="159" spans="1:4" ht="14.25" x14ac:dyDescent="0.2">
      <c r="A159" s="68">
        <v>153</v>
      </c>
      <c r="B159" s="254" t="s">
        <v>280</v>
      </c>
      <c r="C159" s="254"/>
      <c r="D159" s="70" t="s">
        <v>129</v>
      </c>
    </row>
    <row r="160" spans="1:4" ht="14.25" x14ac:dyDescent="0.2">
      <c r="A160" s="68">
        <v>154</v>
      </c>
      <c r="B160" s="254" t="s">
        <v>214</v>
      </c>
      <c r="C160" s="254"/>
      <c r="D160" s="70" t="s">
        <v>129</v>
      </c>
    </row>
    <row r="161" spans="1:4" ht="14.25" customHeight="1" x14ac:dyDescent="0.2">
      <c r="A161" s="68">
        <v>155</v>
      </c>
      <c r="B161" s="254" t="s">
        <v>218</v>
      </c>
      <c r="C161" s="254"/>
      <c r="D161" s="70" t="s">
        <v>129</v>
      </c>
    </row>
    <row r="162" spans="1:4" ht="14.25" x14ac:dyDescent="0.2">
      <c r="A162" s="68">
        <v>156</v>
      </c>
      <c r="B162" s="254" t="s">
        <v>219</v>
      </c>
      <c r="C162" s="254"/>
      <c r="D162" s="70" t="s">
        <v>129</v>
      </c>
    </row>
    <row r="163" spans="1:4" ht="14.25" x14ac:dyDescent="0.2">
      <c r="A163" s="68">
        <v>157</v>
      </c>
      <c r="B163" s="254" t="s">
        <v>281</v>
      </c>
      <c r="C163" s="254"/>
      <c r="D163" s="70" t="s">
        <v>226</v>
      </c>
    </row>
    <row r="164" spans="1:4" ht="14.25" x14ac:dyDescent="0.2">
      <c r="A164" s="68">
        <v>158</v>
      </c>
      <c r="B164" s="254" t="s">
        <v>216</v>
      </c>
      <c r="C164" s="254"/>
      <c r="D164" s="70" t="s">
        <v>217</v>
      </c>
    </row>
    <row r="165" spans="1:4" ht="14.25" x14ac:dyDescent="0.2">
      <c r="A165" s="68">
        <v>159</v>
      </c>
      <c r="B165" s="254" t="s">
        <v>282</v>
      </c>
      <c r="C165" s="254"/>
      <c r="D165" s="70" t="s">
        <v>129</v>
      </c>
    </row>
    <row r="166" spans="1:4" ht="14.25" x14ac:dyDescent="0.2">
      <c r="A166" s="68">
        <v>160</v>
      </c>
      <c r="B166" s="254" t="s">
        <v>283</v>
      </c>
      <c r="C166" s="254"/>
      <c r="D166" s="70" t="s">
        <v>129</v>
      </c>
    </row>
    <row r="167" spans="1:4" ht="14.25" x14ac:dyDescent="0.2">
      <c r="A167" s="68">
        <v>161</v>
      </c>
      <c r="B167" s="254" t="s">
        <v>284</v>
      </c>
      <c r="C167" s="254"/>
      <c r="D167" s="70" t="s">
        <v>129</v>
      </c>
    </row>
    <row r="168" spans="1:4" ht="14.25" x14ac:dyDescent="0.2">
      <c r="A168" s="68">
        <v>162</v>
      </c>
      <c r="B168" s="254" t="s">
        <v>285</v>
      </c>
      <c r="C168" s="254"/>
      <c r="D168" s="70" t="s">
        <v>129</v>
      </c>
    </row>
    <row r="169" spans="1:4" ht="14.25" x14ac:dyDescent="0.2">
      <c r="A169" s="68">
        <v>163</v>
      </c>
      <c r="B169" s="254" t="s">
        <v>220</v>
      </c>
      <c r="C169" s="254"/>
      <c r="D169" s="70" t="s">
        <v>129</v>
      </c>
    </row>
    <row r="170" spans="1:4" ht="14.25" x14ac:dyDescent="0.2">
      <c r="A170" s="68">
        <v>164</v>
      </c>
      <c r="B170" s="254" t="s">
        <v>286</v>
      </c>
      <c r="C170" s="254"/>
      <c r="D170" s="70" t="s">
        <v>215</v>
      </c>
    </row>
    <row r="171" spans="1:4" ht="14.25" x14ac:dyDescent="0.2">
      <c r="A171" s="68">
        <v>165</v>
      </c>
      <c r="B171" s="254" t="s">
        <v>45</v>
      </c>
      <c r="C171" s="254"/>
      <c r="D171" s="70" t="s">
        <v>129</v>
      </c>
    </row>
    <row r="172" spans="1:4" ht="14.25" customHeight="1" x14ac:dyDescent="0.2">
      <c r="A172" s="68">
        <v>166</v>
      </c>
      <c r="B172" s="254" t="s">
        <v>287</v>
      </c>
      <c r="C172" s="254"/>
      <c r="D172" s="70" t="s">
        <v>129</v>
      </c>
    </row>
    <row r="173" spans="1:4" ht="14.25" x14ac:dyDescent="0.2">
      <c r="A173" s="68">
        <v>167</v>
      </c>
      <c r="B173" s="254" t="s">
        <v>288</v>
      </c>
      <c r="C173" s="254"/>
      <c r="D173" s="70" t="s">
        <v>129</v>
      </c>
    </row>
    <row r="174" spans="1:4" ht="14.25" x14ac:dyDescent="0.2">
      <c r="A174" s="68">
        <v>168</v>
      </c>
      <c r="B174" s="254" t="s">
        <v>221</v>
      </c>
      <c r="C174" s="254"/>
      <c r="D174" s="70" t="s">
        <v>129</v>
      </c>
    </row>
    <row r="175" spans="1:4" ht="14.25" x14ac:dyDescent="0.2">
      <c r="A175" s="68">
        <v>169</v>
      </c>
      <c r="B175" s="254" t="s">
        <v>222</v>
      </c>
      <c r="C175" s="254"/>
      <c r="D175" s="70" t="s">
        <v>65</v>
      </c>
    </row>
    <row r="176" spans="1:4" ht="14.25" x14ac:dyDescent="0.2">
      <c r="A176" s="68">
        <v>170</v>
      </c>
      <c r="B176" s="254" t="s">
        <v>289</v>
      </c>
      <c r="C176" s="254"/>
      <c r="D176" s="70" t="s">
        <v>65</v>
      </c>
    </row>
    <row r="177" spans="1:4" ht="14.25" x14ac:dyDescent="0.2">
      <c r="A177" s="68">
        <v>171</v>
      </c>
      <c r="B177" s="254" t="s">
        <v>223</v>
      </c>
      <c r="C177" s="254"/>
      <c r="D177" s="70" t="s">
        <v>290</v>
      </c>
    </row>
    <row r="178" spans="1:4" ht="14.25" x14ac:dyDescent="0.2">
      <c r="A178" s="68">
        <v>172</v>
      </c>
      <c r="B178" s="254" t="s">
        <v>224</v>
      </c>
      <c r="C178" s="254"/>
      <c r="D178" s="70" t="s">
        <v>65</v>
      </c>
    </row>
    <row r="179" spans="1:4" ht="14.25" x14ac:dyDescent="0.2">
      <c r="A179" s="68">
        <v>173</v>
      </c>
      <c r="B179" s="254" t="s">
        <v>291</v>
      </c>
      <c r="C179" s="254"/>
      <c r="D179" s="70" t="s">
        <v>215</v>
      </c>
    </row>
    <row r="180" spans="1:4" ht="14.25" x14ac:dyDescent="0.2">
      <c r="A180" s="68">
        <v>174</v>
      </c>
      <c r="B180" s="254" t="s">
        <v>292</v>
      </c>
      <c r="C180" s="254"/>
      <c r="D180" s="70" t="s">
        <v>215</v>
      </c>
    </row>
    <row r="181" spans="1:4" ht="14.25" x14ac:dyDescent="0.2">
      <c r="A181" s="68">
        <v>175</v>
      </c>
      <c r="B181" s="254" t="s">
        <v>225</v>
      </c>
      <c r="C181" s="254"/>
      <c r="D181" s="70" t="s">
        <v>215</v>
      </c>
    </row>
    <row r="182" spans="1:4" ht="14.25" x14ac:dyDescent="0.2">
      <c r="A182" s="68">
        <v>176</v>
      </c>
      <c r="B182" s="254" t="s">
        <v>293</v>
      </c>
      <c r="C182" s="254"/>
      <c r="D182" s="70" t="s">
        <v>129</v>
      </c>
    </row>
    <row r="183" spans="1:4" ht="14.25" x14ac:dyDescent="0.2">
      <c r="A183" s="68">
        <v>177</v>
      </c>
      <c r="B183" s="254" t="s">
        <v>294</v>
      </c>
      <c r="C183" s="254"/>
      <c r="D183" s="70" t="s">
        <v>129</v>
      </c>
    </row>
    <row r="184" spans="1:4" ht="14.25" x14ac:dyDescent="0.2">
      <c r="A184" s="68">
        <v>178</v>
      </c>
      <c r="B184" s="254" t="s">
        <v>295</v>
      </c>
      <c r="C184" s="254"/>
      <c r="D184" s="70" t="s">
        <v>226</v>
      </c>
    </row>
    <row r="185" spans="1:4" ht="14.25" customHeight="1" x14ac:dyDescent="0.2">
      <c r="A185" s="68">
        <v>179</v>
      </c>
      <c r="B185" s="254" t="s">
        <v>296</v>
      </c>
      <c r="C185" s="254"/>
      <c r="D185" s="70" t="s">
        <v>217</v>
      </c>
    </row>
    <row r="186" spans="1:4" ht="14.25" customHeight="1" x14ac:dyDescent="0.2">
      <c r="A186" s="68">
        <v>180</v>
      </c>
      <c r="B186" s="254" t="s">
        <v>297</v>
      </c>
      <c r="C186" s="254"/>
      <c r="D186" s="70" t="s">
        <v>129</v>
      </c>
    </row>
    <row r="187" spans="1:4" ht="14.25" x14ac:dyDescent="0.2">
      <c r="A187" s="68">
        <v>181</v>
      </c>
      <c r="B187" s="254" t="s">
        <v>298</v>
      </c>
      <c r="C187" s="254"/>
      <c r="D187" s="70" t="s">
        <v>227</v>
      </c>
    </row>
    <row r="188" spans="1:4" ht="14.25" x14ac:dyDescent="0.2">
      <c r="A188" s="68">
        <v>182</v>
      </c>
      <c r="B188" s="254" t="s">
        <v>299</v>
      </c>
      <c r="C188" s="254"/>
      <c r="D188" s="70" t="s">
        <v>129</v>
      </c>
    </row>
    <row r="189" spans="1:4" ht="14.25" x14ac:dyDescent="0.2">
      <c r="A189" s="68">
        <v>183</v>
      </c>
      <c r="B189" s="254" t="s">
        <v>46</v>
      </c>
      <c r="C189" s="254"/>
      <c r="D189" s="70" t="s">
        <v>129</v>
      </c>
    </row>
    <row r="190" spans="1:4" ht="14.25" customHeight="1" x14ac:dyDescent="0.2">
      <c r="A190" s="68">
        <v>184</v>
      </c>
      <c r="B190" s="254" t="s">
        <v>300</v>
      </c>
      <c r="C190" s="254"/>
      <c r="D190" s="70" t="s">
        <v>129</v>
      </c>
    </row>
    <row r="191" spans="1:4" ht="14.25" x14ac:dyDescent="0.2">
      <c r="A191" s="68">
        <v>185</v>
      </c>
      <c r="B191" s="254" t="s">
        <v>301</v>
      </c>
      <c r="C191" s="254"/>
      <c r="D191" s="70" t="s">
        <v>129</v>
      </c>
    </row>
    <row r="192" spans="1:4" ht="14.25" x14ac:dyDescent="0.2">
      <c r="A192" s="68">
        <v>186</v>
      </c>
      <c r="B192" s="255" t="s">
        <v>302</v>
      </c>
      <c r="C192" s="255"/>
      <c r="D192" s="70" t="s">
        <v>303</v>
      </c>
    </row>
    <row r="193" spans="1:4" ht="14.25" x14ac:dyDescent="0.2">
      <c r="A193" s="68">
        <v>187</v>
      </c>
      <c r="B193" s="255" t="s">
        <v>304</v>
      </c>
      <c r="C193" s="255"/>
      <c r="D193" s="70" t="s">
        <v>226</v>
      </c>
    </row>
    <row r="194" spans="1:4" ht="14.25" x14ac:dyDescent="0.2">
      <c r="A194" s="68">
        <v>188</v>
      </c>
      <c r="B194" s="254" t="s">
        <v>305</v>
      </c>
      <c r="C194" s="254"/>
      <c r="D194" s="70" t="s">
        <v>129</v>
      </c>
    </row>
    <row r="195" spans="1:4" ht="14.25" x14ac:dyDescent="0.2">
      <c r="A195" s="68">
        <v>189</v>
      </c>
      <c r="B195" s="254" t="s">
        <v>306</v>
      </c>
      <c r="C195" s="254"/>
      <c r="D195" s="70" t="s">
        <v>129</v>
      </c>
    </row>
    <row r="196" spans="1:4" ht="14.25" x14ac:dyDescent="0.2">
      <c r="A196" s="68">
        <v>190</v>
      </c>
      <c r="B196" s="254" t="s">
        <v>307</v>
      </c>
      <c r="C196" s="254"/>
      <c r="D196" s="70" t="s">
        <v>129</v>
      </c>
    </row>
    <row r="197" spans="1:4" ht="14.25" customHeight="1" x14ac:dyDescent="0.2">
      <c r="A197" s="68">
        <v>191</v>
      </c>
      <c r="B197" s="254" t="s">
        <v>308</v>
      </c>
      <c r="C197" s="254"/>
      <c r="D197" s="70" t="s">
        <v>129</v>
      </c>
    </row>
    <row r="198" spans="1:4" ht="14.25" x14ac:dyDescent="0.2">
      <c r="A198" s="68">
        <v>192</v>
      </c>
      <c r="B198" s="254" t="s">
        <v>309</v>
      </c>
      <c r="C198" s="254"/>
      <c r="D198" s="70" t="s">
        <v>129</v>
      </c>
    </row>
    <row r="199" spans="1:4" ht="14.25" x14ac:dyDescent="0.2">
      <c r="A199" s="68">
        <v>193</v>
      </c>
      <c r="B199" s="254" t="s">
        <v>310</v>
      </c>
      <c r="C199" s="254"/>
      <c r="D199" s="70" t="s">
        <v>129</v>
      </c>
    </row>
    <row r="200" spans="1:4" ht="14.25" x14ac:dyDescent="0.2">
      <c r="A200" s="68">
        <v>194</v>
      </c>
      <c r="B200" s="254" t="s">
        <v>311</v>
      </c>
      <c r="C200" s="254"/>
      <c r="D200" s="70" t="s">
        <v>129</v>
      </c>
    </row>
    <row r="201" spans="1:4" ht="14.25" x14ac:dyDescent="0.2">
      <c r="A201" s="68">
        <v>195</v>
      </c>
      <c r="B201" s="254" t="s">
        <v>312</v>
      </c>
      <c r="C201" s="254"/>
      <c r="D201" s="70" t="s">
        <v>129</v>
      </c>
    </row>
    <row r="202" spans="1:4" ht="14.25" x14ac:dyDescent="0.2">
      <c r="A202" s="68">
        <v>196</v>
      </c>
      <c r="B202" s="254" t="s">
        <v>313</v>
      </c>
      <c r="C202" s="254"/>
      <c r="D202" s="70" t="s">
        <v>129</v>
      </c>
    </row>
    <row r="203" spans="1:4" ht="14.25" x14ac:dyDescent="0.2">
      <c r="A203" s="68">
        <v>197</v>
      </c>
      <c r="B203" s="254" t="s">
        <v>314</v>
      </c>
      <c r="C203" s="254"/>
      <c r="D203" s="70" t="s">
        <v>129</v>
      </c>
    </row>
    <row r="204" spans="1:4" ht="14.25" x14ac:dyDescent="0.2">
      <c r="A204" s="68">
        <v>198</v>
      </c>
      <c r="B204" s="254" t="s">
        <v>315</v>
      </c>
      <c r="C204" s="254"/>
      <c r="D204" s="70" t="s">
        <v>129</v>
      </c>
    </row>
    <row r="205" spans="1:4" ht="14.25" x14ac:dyDescent="0.2">
      <c r="A205" s="68">
        <v>199</v>
      </c>
      <c r="B205" s="254" t="s">
        <v>316</v>
      </c>
      <c r="C205" s="254"/>
      <c r="D205" s="70" t="s">
        <v>129</v>
      </c>
    </row>
    <row r="206" spans="1:4" ht="14.25" x14ac:dyDescent="0.2">
      <c r="A206" s="68">
        <v>200</v>
      </c>
      <c r="B206" s="254" t="s">
        <v>317</v>
      </c>
      <c r="C206" s="254"/>
      <c r="D206" s="70" t="s">
        <v>129</v>
      </c>
    </row>
    <row r="207" spans="1:4" ht="14.25" x14ac:dyDescent="0.2">
      <c r="A207" s="68">
        <v>201</v>
      </c>
      <c r="B207" s="254" t="s">
        <v>318</v>
      </c>
      <c r="C207" s="254"/>
      <c r="D207" s="70" t="s">
        <v>129</v>
      </c>
    </row>
    <row r="208" spans="1:4" ht="14.25" x14ac:dyDescent="0.2">
      <c r="A208" s="68">
        <v>202</v>
      </c>
      <c r="B208" s="254" t="s">
        <v>319</v>
      </c>
      <c r="C208" s="254"/>
      <c r="D208" s="70" t="s">
        <v>129</v>
      </c>
    </row>
    <row r="209" spans="1:4" ht="14.25" x14ac:dyDescent="0.2">
      <c r="A209" s="68">
        <v>203</v>
      </c>
      <c r="B209" s="254" t="s">
        <v>320</v>
      </c>
      <c r="C209" s="254"/>
      <c r="D209" s="70" t="s">
        <v>129</v>
      </c>
    </row>
    <row r="210" spans="1:4" ht="14.25" x14ac:dyDescent="0.2">
      <c r="A210" s="68">
        <v>204</v>
      </c>
      <c r="B210" s="254" t="s">
        <v>321</v>
      </c>
      <c r="C210" s="254"/>
      <c r="D210" s="70" t="s">
        <v>129</v>
      </c>
    </row>
    <row r="211" spans="1:4" ht="14.25" x14ac:dyDescent="0.2">
      <c r="A211" s="68">
        <v>205</v>
      </c>
      <c r="B211" s="254" t="s">
        <v>322</v>
      </c>
      <c r="C211" s="254"/>
      <c r="D211" s="70" t="s">
        <v>129</v>
      </c>
    </row>
    <row r="212" spans="1:4" ht="14.25" x14ac:dyDescent="0.2">
      <c r="A212" s="68">
        <v>206</v>
      </c>
      <c r="B212" s="254" t="s">
        <v>323</v>
      </c>
      <c r="C212" s="254"/>
      <c r="D212" s="70" t="s">
        <v>129</v>
      </c>
    </row>
    <row r="213" spans="1:4" ht="14.25" x14ac:dyDescent="0.2">
      <c r="A213" s="68">
        <v>207</v>
      </c>
      <c r="B213" s="254" t="s">
        <v>324</v>
      </c>
      <c r="C213" s="254"/>
      <c r="D213" s="70" t="s">
        <v>129</v>
      </c>
    </row>
    <row r="214" spans="1:4" ht="14.25" x14ac:dyDescent="0.2">
      <c r="A214" s="68">
        <v>208</v>
      </c>
      <c r="B214" s="254" t="s">
        <v>325</v>
      </c>
      <c r="C214" s="254"/>
      <c r="D214" s="70" t="s">
        <v>129</v>
      </c>
    </row>
    <row r="215" spans="1:4" ht="14.25" x14ac:dyDescent="0.2">
      <c r="A215" s="68">
        <v>209</v>
      </c>
      <c r="B215" s="254" t="s">
        <v>326</v>
      </c>
      <c r="C215" s="254"/>
      <c r="D215" s="70" t="s">
        <v>129</v>
      </c>
    </row>
    <row r="216" spans="1:4" ht="14.25" x14ac:dyDescent="0.2">
      <c r="A216" s="68">
        <v>210</v>
      </c>
      <c r="B216" s="254" t="s">
        <v>327</v>
      </c>
      <c r="C216" s="254"/>
      <c r="D216" s="70" t="s">
        <v>129</v>
      </c>
    </row>
    <row r="217" spans="1:4" ht="14.25" x14ac:dyDescent="0.2">
      <c r="A217" s="68">
        <v>211</v>
      </c>
      <c r="B217" s="254" t="s">
        <v>328</v>
      </c>
      <c r="C217" s="254"/>
      <c r="D217" s="70" t="s">
        <v>129</v>
      </c>
    </row>
    <row r="218" spans="1:4" ht="14.25" x14ac:dyDescent="0.2">
      <c r="A218" s="68">
        <v>212</v>
      </c>
      <c r="B218" s="254" t="s">
        <v>329</v>
      </c>
      <c r="C218" s="254"/>
      <c r="D218" s="70" t="s">
        <v>129</v>
      </c>
    </row>
    <row r="219" spans="1:4" ht="14.25" x14ac:dyDescent="0.2">
      <c r="A219" s="68">
        <v>213</v>
      </c>
      <c r="B219" s="254" t="s">
        <v>330</v>
      </c>
      <c r="C219" s="254"/>
      <c r="D219" s="70" t="s">
        <v>129</v>
      </c>
    </row>
    <row r="220" spans="1:4" ht="14.25" x14ac:dyDescent="0.2">
      <c r="A220" s="68">
        <v>214</v>
      </c>
      <c r="B220" s="254" t="s">
        <v>331</v>
      </c>
      <c r="C220" s="254"/>
      <c r="D220" s="70" t="s">
        <v>129</v>
      </c>
    </row>
    <row r="221" spans="1:4" ht="14.25" x14ac:dyDescent="0.2">
      <c r="A221" s="68">
        <v>215</v>
      </c>
      <c r="B221" s="254" t="s">
        <v>332</v>
      </c>
      <c r="C221" s="254"/>
      <c r="D221" s="70" t="s">
        <v>129</v>
      </c>
    </row>
    <row r="222" spans="1:4" ht="14.25" x14ac:dyDescent="0.2">
      <c r="A222" s="68">
        <v>216</v>
      </c>
      <c r="B222" s="254" t="s">
        <v>333</v>
      </c>
      <c r="C222" s="254"/>
      <c r="D222" s="70" t="s">
        <v>129</v>
      </c>
    </row>
    <row r="223" spans="1:4" ht="14.25" x14ac:dyDescent="0.2">
      <c r="A223" s="68">
        <v>217</v>
      </c>
      <c r="B223" s="254" t="s">
        <v>334</v>
      </c>
      <c r="C223" s="254"/>
      <c r="D223" s="70" t="s">
        <v>129</v>
      </c>
    </row>
    <row r="224" spans="1:4" ht="14.25" x14ac:dyDescent="0.2">
      <c r="A224" s="68">
        <v>218</v>
      </c>
      <c r="B224" s="254" t="s">
        <v>335</v>
      </c>
      <c r="C224" s="254"/>
      <c r="D224" s="70" t="s">
        <v>129</v>
      </c>
    </row>
    <row r="225" spans="1:4" ht="14.25" x14ac:dyDescent="0.2">
      <c r="A225" s="68">
        <v>219</v>
      </c>
      <c r="B225" s="254" t="s">
        <v>336</v>
      </c>
      <c r="C225" s="254"/>
      <c r="D225" s="70" t="s">
        <v>129</v>
      </c>
    </row>
    <row r="226" spans="1:4" ht="14.25" x14ac:dyDescent="0.2">
      <c r="A226" s="68">
        <v>220</v>
      </c>
      <c r="B226" s="254" t="s">
        <v>337</v>
      </c>
      <c r="C226" s="254"/>
      <c r="D226" s="70" t="s">
        <v>129</v>
      </c>
    </row>
    <row r="227" spans="1:4" ht="14.25" x14ac:dyDescent="0.2">
      <c r="A227" s="68">
        <v>221</v>
      </c>
      <c r="B227" s="254" t="s">
        <v>338</v>
      </c>
      <c r="C227" s="254"/>
      <c r="D227" s="70" t="s">
        <v>129</v>
      </c>
    </row>
    <row r="228" spans="1:4" ht="14.25" x14ac:dyDescent="0.2">
      <c r="A228" s="68">
        <v>222</v>
      </c>
      <c r="B228" s="254" t="s">
        <v>339</v>
      </c>
      <c r="C228" s="254"/>
      <c r="D228" s="70" t="s">
        <v>129</v>
      </c>
    </row>
    <row r="229" spans="1:4" ht="14.25" x14ac:dyDescent="0.2">
      <c r="A229" s="68">
        <v>223</v>
      </c>
      <c r="B229" s="254" t="s">
        <v>340</v>
      </c>
      <c r="C229" s="254"/>
      <c r="D229" s="70" t="s">
        <v>129</v>
      </c>
    </row>
    <row r="230" spans="1:4" ht="14.25" x14ac:dyDescent="0.2">
      <c r="A230" s="68">
        <v>224</v>
      </c>
      <c r="B230" s="254" t="s">
        <v>341</v>
      </c>
      <c r="C230" s="254"/>
      <c r="D230" s="70" t="s">
        <v>129</v>
      </c>
    </row>
    <row r="231" spans="1:4" ht="14.25" x14ac:dyDescent="0.2">
      <c r="A231" s="68">
        <v>225</v>
      </c>
      <c r="B231" s="254" t="s">
        <v>342</v>
      </c>
      <c r="C231" s="254"/>
      <c r="D231" s="70" t="s">
        <v>129</v>
      </c>
    </row>
    <row r="232" spans="1:4" ht="14.25" x14ac:dyDescent="0.2">
      <c r="A232" s="68">
        <v>226</v>
      </c>
      <c r="B232" s="254" t="s">
        <v>343</v>
      </c>
      <c r="C232" s="254"/>
      <c r="D232" s="70" t="s">
        <v>129</v>
      </c>
    </row>
    <row r="233" spans="1:4" ht="14.25" x14ac:dyDescent="0.2">
      <c r="A233" s="68">
        <v>227</v>
      </c>
      <c r="B233" s="254" t="s">
        <v>344</v>
      </c>
      <c r="C233" s="254"/>
      <c r="D233" s="70" t="s">
        <v>129</v>
      </c>
    </row>
    <row r="234" spans="1:4" ht="14.25" x14ac:dyDescent="0.2">
      <c r="A234" s="68">
        <v>228</v>
      </c>
      <c r="B234" s="254" t="s">
        <v>345</v>
      </c>
      <c r="C234" s="254"/>
      <c r="D234" s="70" t="s">
        <v>129</v>
      </c>
    </row>
    <row r="235" spans="1:4" ht="14.25" x14ac:dyDescent="0.2">
      <c r="A235" s="68">
        <v>229</v>
      </c>
      <c r="B235" s="254" t="s">
        <v>346</v>
      </c>
      <c r="C235" s="254"/>
      <c r="D235" s="70" t="s">
        <v>129</v>
      </c>
    </row>
    <row r="236" spans="1:4" ht="14.25" x14ac:dyDescent="0.2">
      <c r="A236" s="68">
        <v>230</v>
      </c>
      <c r="B236" s="254" t="s">
        <v>347</v>
      </c>
      <c r="C236" s="254"/>
      <c r="D236" s="70" t="s">
        <v>129</v>
      </c>
    </row>
    <row r="237" spans="1:4" ht="14.25" x14ac:dyDescent="0.2">
      <c r="A237" s="68">
        <v>231</v>
      </c>
      <c r="B237" s="254" t="s">
        <v>348</v>
      </c>
      <c r="C237" s="254"/>
      <c r="D237" s="70" t="s">
        <v>129</v>
      </c>
    </row>
    <row r="238" spans="1:4" ht="28.5" x14ac:dyDescent="0.2">
      <c r="A238" s="68">
        <v>232</v>
      </c>
      <c r="B238" s="254" t="s">
        <v>349</v>
      </c>
      <c r="C238" s="254"/>
      <c r="D238" s="70" t="s">
        <v>229</v>
      </c>
    </row>
    <row r="239" spans="1:4" ht="14.25" x14ac:dyDescent="0.2">
      <c r="A239" s="68">
        <v>233</v>
      </c>
      <c r="B239" s="254" t="s">
        <v>350</v>
      </c>
      <c r="C239" s="254"/>
      <c r="D239" s="70" t="s">
        <v>230</v>
      </c>
    </row>
    <row r="240" spans="1:4" ht="14.25" x14ac:dyDescent="0.2">
      <c r="A240" s="68">
        <v>234</v>
      </c>
      <c r="B240" s="254" t="s">
        <v>351</v>
      </c>
      <c r="C240" s="254"/>
      <c r="D240" s="70" t="s">
        <v>230</v>
      </c>
    </row>
    <row r="241" spans="1:4" ht="14.25" x14ac:dyDescent="0.2">
      <c r="A241" s="68">
        <v>235</v>
      </c>
      <c r="B241" s="254" t="s">
        <v>352</v>
      </c>
      <c r="C241" s="254"/>
      <c r="D241" s="70" t="s">
        <v>230</v>
      </c>
    </row>
    <row r="242" spans="1:4" ht="14.25" x14ac:dyDescent="0.2">
      <c r="A242" s="68">
        <v>236</v>
      </c>
      <c r="B242" s="254" t="s">
        <v>353</v>
      </c>
      <c r="C242" s="254"/>
      <c r="D242" s="70" t="s">
        <v>230</v>
      </c>
    </row>
    <row r="243" spans="1:4" ht="14.25" x14ac:dyDescent="0.2">
      <c r="A243" s="68">
        <v>237</v>
      </c>
      <c r="B243" s="254" t="s">
        <v>354</v>
      </c>
      <c r="C243" s="254"/>
      <c r="D243" s="70" t="s">
        <v>230</v>
      </c>
    </row>
    <row r="244" spans="1:4" ht="14.25" x14ac:dyDescent="0.2">
      <c r="A244" s="68">
        <v>238</v>
      </c>
      <c r="B244" s="254" t="s">
        <v>355</v>
      </c>
      <c r="C244" s="254"/>
      <c r="D244" s="70" t="s">
        <v>230</v>
      </c>
    </row>
    <row r="245" spans="1:4" ht="14.25" x14ac:dyDescent="0.2">
      <c r="A245" s="68">
        <v>239</v>
      </c>
      <c r="B245" s="254" t="s">
        <v>356</v>
      </c>
      <c r="C245" s="254"/>
      <c r="D245" s="70" t="s">
        <v>230</v>
      </c>
    </row>
    <row r="246" spans="1:4" ht="14.25" x14ac:dyDescent="0.2">
      <c r="A246" s="68">
        <v>240</v>
      </c>
      <c r="B246" s="254" t="s">
        <v>357</v>
      </c>
      <c r="C246" s="254"/>
      <c r="D246" s="70" t="s">
        <v>358</v>
      </c>
    </row>
    <row r="247" spans="1:4" ht="14.25" x14ac:dyDescent="0.2">
      <c r="A247" s="68">
        <v>241</v>
      </c>
      <c r="B247" s="254" t="s">
        <v>359</v>
      </c>
      <c r="C247" s="254"/>
      <c r="D247" s="70" t="s">
        <v>228</v>
      </c>
    </row>
    <row r="248" spans="1:4" ht="14.25" x14ac:dyDescent="0.2">
      <c r="A248" s="68">
        <v>242</v>
      </c>
      <c r="B248" s="254" t="s">
        <v>360</v>
      </c>
      <c r="C248" s="254"/>
      <c r="D248" s="70" t="s">
        <v>231</v>
      </c>
    </row>
    <row r="249" spans="1:4" ht="14.25" x14ac:dyDescent="0.2">
      <c r="A249" s="68">
        <v>243</v>
      </c>
      <c r="B249" s="254" t="s">
        <v>361</v>
      </c>
      <c r="C249" s="254"/>
      <c r="D249" s="70" t="s">
        <v>231</v>
      </c>
    </row>
    <row r="250" spans="1:4" ht="14.25" x14ac:dyDescent="0.2">
      <c r="A250" s="68">
        <v>244</v>
      </c>
      <c r="B250" s="254" t="s">
        <v>362</v>
      </c>
      <c r="C250" s="254"/>
      <c r="D250" s="70" t="s">
        <v>231</v>
      </c>
    </row>
    <row r="251" spans="1:4" ht="14.25" x14ac:dyDescent="0.2">
      <c r="A251" s="68">
        <v>245</v>
      </c>
      <c r="B251" s="254" t="s">
        <v>363</v>
      </c>
      <c r="C251" s="254"/>
      <c r="D251" s="70" t="s">
        <v>231</v>
      </c>
    </row>
    <row r="252" spans="1:4" ht="15" thickBot="1" x14ac:dyDescent="0.25">
      <c r="A252" s="71">
        <v>246</v>
      </c>
      <c r="B252" s="263" t="s">
        <v>232</v>
      </c>
      <c r="C252" s="263"/>
      <c r="D252" s="72" t="s">
        <v>364</v>
      </c>
    </row>
  </sheetData>
  <sheetProtection algorithmName="SHA-512" hashValue="AIDiPI9wGBtv6tPSUfxJoke57+DNSfB4pOcrRV9mxiiD02lz4KbBYns/vgj9f1dPLjW3vb6FaHZtSnNMtyPthQ==" saltValue="AvU11ZRWHrTXfCJ4RTlKuA==" spinCount="100000" sheet="1" objects="1" scenarios="1"/>
  <mergeCells count="121">
    <mergeCell ref="A1:A4"/>
    <mergeCell ref="B1:C2"/>
    <mergeCell ref="B3:C3"/>
    <mergeCell ref="B4:C4"/>
    <mergeCell ref="B252:C252"/>
    <mergeCell ref="B246:C246"/>
    <mergeCell ref="B247:C247"/>
    <mergeCell ref="B248:C248"/>
    <mergeCell ref="B249:C249"/>
    <mergeCell ref="B250:C250"/>
    <mergeCell ref="B251:C251"/>
    <mergeCell ref="B240:C240"/>
    <mergeCell ref="B241:C241"/>
    <mergeCell ref="B242:C242"/>
    <mergeCell ref="B243:C243"/>
    <mergeCell ref="B244:C244"/>
    <mergeCell ref="B245:C245"/>
    <mergeCell ref="B234:C234"/>
    <mergeCell ref="B235:C235"/>
    <mergeCell ref="B236:C236"/>
    <mergeCell ref="B237:C237"/>
    <mergeCell ref="B238:C238"/>
    <mergeCell ref="B239:C239"/>
    <mergeCell ref="B228:C228"/>
    <mergeCell ref="B229:C229"/>
    <mergeCell ref="B230:C230"/>
    <mergeCell ref="B231:C231"/>
    <mergeCell ref="B232:C232"/>
    <mergeCell ref="B233:C233"/>
    <mergeCell ref="B222:C222"/>
    <mergeCell ref="B223:C223"/>
    <mergeCell ref="B224:C224"/>
    <mergeCell ref="B225:C225"/>
    <mergeCell ref="B226:C226"/>
    <mergeCell ref="B227:C227"/>
    <mergeCell ref="B216:C216"/>
    <mergeCell ref="B217:C217"/>
    <mergeCell ref="B218:C218"/>
    <mergeCell ref="B219:C219"/>
    <mergeCell ref="B220:C220"/>
    <mergeCell ref="B221:C221"/>
    <mergeCell ref="B210:C210"/>
    <mergeCell ref="B211:C211"/>
    <mergeCell ref="B212:C212"/>
    <mergeCell ref="B213:C213"/>
    <mergeCell ref="B214:C214"/>
    <mergeCell ref="B215:C215"/>
    <mergeCell ref="B204:C204"/>
    <mergeCell ref="B205:C205"/>
    <mergeCell ref="B206:C206"/>
    <mergeCell ref="B207:C207"/>
    <mergeCell ref="B208:C208"/>
    <mergeCell ref="B209:C209"/>
    <mergeCell ref="B198:C198"/>
    <mergeCell ref="B199:C199"/>
    <mergeCell ref="B200:C200"/>
    <mergeCell ref="B201:C201"/>
    <mergeCell ref="B202:C202"/>
    <mergeCell ref="B203:C203"/>
    <mergeCell ref="B192:C192"/>
    <mergeCell ref="B193:C193"/>
    <mergeCell ref="B194:C194"/>
    <mergeCell ref="B195:C195"/>
    <mergeCell ref="B196:C196"/>
    <mergeCell ref="B197:C197"/>
    <mergeCell ref="B186:C186"/>
    <mergeCell ref="B187:C187"/>
    <mergeCell ref="B188:C188"/>
    <mergeCell ref="B189:C189"/>
    <mergeCell ref="B190:C190"/>
    <mergeCell ref="B191:C191"/>
    <mergeCell ref="B180:C180"/>
    <mergeCell ref="B181:C181"/>
    <mergeCell ref="B182:C182"/>
    <mergeCell ref="B183:C183"/>
    <mergeCell ref="B184:C184"/>
    <mergeCell ref="B185:C185"/>
    <mergeCell ref="B174:C174"/>
    <mergeCell ref="B175:C175"/>
    <mergeCell ref="B176:C176"/>
    <mergeCell ref="B177:C177"/>
    <mergeCell ref="B178:C178"/>
    <mergeCell ref="B179:C179"/>
    <mergeCell ref="B171:C171"/>
    <mergeCell ref="B172:C172"/>
    <mergeCell ref="B173:C173"/>
    <mergeCell ref="B162:C162"/>
    <mergeCell ref="B163:C163"/>
    <mergeCell ref="B164:C164"/>
    <mergeCell ref="B165:C165"/>
    <mergeCell ref="B166:C166"/>
    <mergeCell ref="B167:C167"/>
    <mergeCell ref="B159:C159"/>
    <mergeCell ref="B160:C160"/>
    <mergeCell ref="B161:C161"/>
    <mergeCell ref="B153:C153"/>
    <mergeCell ref="B154:C154"/>
    <mergeCell ref="B155:C155"/>
    <mergeCell ref="B168:C168"/>
    <mergeCell ref="B169:C169"/>
    <mergeCell ref="B170:C170"/>
    <mergeCell ref="B157:C157"/>
    <mergeCell ref="B158:C158"/>
    <mergeCell ref="B136:C136"/>
    <mergeCell ref="B137:C137"/>
    <mergeCell ref="B138:C138"/>
    <mergeCell ref="B139:C139"/>
    <mergeCell ref="B140:C140"/>
    <mergeCell ref="B141:C141"/>
    <mergeCell ref="B142:C142"/>
    <mergeCell ref="B143:C143"/>
    <mergeCell ref="B156:C156"/>
    <mergeCell ref="B150:C150"/>
    <mergeCell ref="B151:C151"/>
    <mergeCell ref="B152:C152"/>
    <mergeCell ref="B144:C144"/>
    <mergeCell ref="B145:C145"/>
    <mergeCell ref="B146:C146"/>
    <mergeCell ref="B147:C147"/>
    <mergeCell ref="B148:C148"/>
    <mergeCell ref="B149:C149"/>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4"/>
  <sheetViews>
    <sheetView workbookViewId="0">
      <selection activeCell="F3" sqref="F3"/>
    </sheetView>
  </sheetViews>
  <sheetFormatPr baseColWidth="10" defaultRowHeight="12.75" x14ac:dyDescent="0.2"/>
  <cols>
    <col min="1" max="1" width="11.42578125" style="28"/>
    <col min="2" max="2" width="73.7109375" style="28" customWidth="1"/>
    <col min="3" max="3" width="24" style="28" customWidth="1"/>
    <col min="4" max="4" width="23.5703125" style="28" customWidth="1"/>
    <col min="5" max="5" width="28.85546875" style="31" customWidth="1"/>
    <col min="6" max="6" width="13.28515625" style="28" customWidth="1"/>
    <col min="7" max="7" width="15.140625" style="31" customWidth="1"/>
    <col min="8" max="16384" width="11.42578125" style="28"/>
  </cols>
  <sheetData>
    <row r="1" spans="1:7" ht="13.5" thickBot="1" x14ac:dyDescent="0.25">
      <c r="A1" s="32"/>
      <c r="B1" s="32" t="s">
        <v>47</v>
      </c>
      <c r="C1" s="32" t="s">
        <v>48</v>
      </c>
      <c r="D1" s="32" t="s">
        <v>49</v>
      </c>
      <c r="E1" s="33" t="s">
        <v>50</v>
      </c>
      <c r="F1" s="33" t="s">
        <v>42</v>
      </c>
      <c r="G1" s="33" t="s">
        <v>40</v>
      </c>
    </row>
    <row r="2" spans="1:7" ht="14.25" x14ac:dyDescent="0.2">
      <c r="A2" s="64">
        <v>1</v>
      </c>
      <c r="B2" s="65" t="s">
        <v>53</v>
      </c>
      <c r="C2" s="66" t="s">
        <v>54</v>
      </c>
      <c r="D2" s="67" t="s">
        <v>52</v>
      </c>
      <c r="E2" s="30">
        <v>2000</v>
      </c>
      <c r="F2" s="34">
        <v>1000</v>
      </c>
      <c r="G2" s="34">
        <f>SUM(E2:F2)</f>
        <v>3000</v>
      </c>
    </row>
    <row r="3" spans="1:7" ht="14.25" x14ac:dyDescent="0.2">
      <c r="A3" s="68">
        <v>2</v>
      </c>
      <c r="B3" s="73" t="s">
        <v>55</v>
      </c>
      <c r="C3" s="69" t="s">
        <v>51</v>
      </c>
      <c r="D3" s="70" t="s">
        <v>52</v>
      </c>
      <c r="E3" s="30"/>
      <c r="F3" s="34"/>
      <c r="G3" s="34">
        <f>SUM(E3:F3)</f>
        <v>0</v>
      </c>
    </row>
    <row r="4" spans="1:7" ht="14.25" x14ac:dyDescent="0.2">
      <c r="A4" s="68">
        <v>3</v>
      </c>
      <c r="B4" s="73" t="s">
        <v>56</v>
      </c>
      <c r="C4" s="69" t="s">
        <v>57</v>
      </c>
      <c r="D4" s="70" t="s">
        <v>58</v>
      </c>
      <c r="E4" s="30"/>
      <c r="F4" s="34"/>
      <c r="G4" s="34">
        <f t="shared" ref="G4:G67" si="0">SUM(E4:F4)</f>
        <v>0</v>
      </c>
    </row>
    <row r="5" spans="1:7" ht="14.25" x14ac:dyDescent="0.2">
      <c r="A5" s="68">
        <v>4</v>
      </c>
      <c r="B5" s="73" t="s">
        <v>59</v>
      </c>
      <c r="C5" s="69" t="s">
        <v>60</v>
      </c>
      <c r="D5" s="70" t="s">
        <v>61</v>
      </c>
      <c r="E5" s="30"/>
      <c r="F5" s="34"/>
      <c r="G5" s="34">
        <f t="shared" si="0"/>
        <v>0</v>
      </c>
    </row>
    <row r="6" spans="1:7" ht="14.25" x14ac:dyDescent="0.2">
      <c r="A6" s="68">
        <v>5</v>
      </c>
      <c r="B6" s="73" t="s">
        <v>62</v>
      </c>
      <c r="C6" s="69" t="s">
        <v>60</v>
      </c>
      <c r="D6" s="70" t="s">
        <v>61</v>
      </c>
      <c r="E6" s="30"/>
      <c r="F6" s="34"/>
      <c r="G6" s="34">
        <f t="shared" si="0"/>
        <v>0</v>
      </c>
    </row>
    <row r="7" spans="1:7" ht="14.25" x14ac:dyDescent="0.2">
      <c r="A7" s="68">
        <v>6</v>
      </c>
      <c r="B7" s="73" t="s">
        <v>63</v>
      </c>
      <c r="C7" s="69" t="s">
        <v>64</v>
      </c>
      <c r="D7" s="70" t="s">
        <v>65</v>
      </c>
      <c r="E7" s="30"/>
      <c r="F7" s="34"/>
      <c r="G7" s="34">
        <f t="shared" si="0"/>
        <v>0</v>
      </c>
    </row>
    <row r="8" spans="1:7" ht="14.25" x14ac:dyDescent="0.2">
      <c r="A8" s="68">
        <v>7</v>
      </c>
      <c r="B8" s="73" t="s">
        <v>66</v>
      </c>
      <c r="C8" s="69" t="s">
        <v>67</v>
      </c>
      <c r="D8" s="70" t="s">
        <v>65</v>
      </c>
      <c r="E8" s="30"/>
      <c r="F8" s="34"/>
      <c r="G8" s="34">
        <f t="shared" si="0"/>
        <v>0</v>
      </c>
    </row>
    <row r="9" spans="1:7" ht="14.25" x14ac:dyDescent="0.2">
      <c r="A9" s="68">
        <v>8</v>
      </c>
      <c r="B9" s="73" t="s">
        <v>68</v>
      </c>
      <c r="C9" s="69" t="s">
        <v>69</v>
      </c>
      <c r="D9" s="70" t="s">
        <v>58</v>
      </c>
      <c r="E9" s="30"/>
      <c r="F9" s="34"/>
      <c r="G9" s="34">
        <f t="shared" si="0"/>
        <v>0</v>
      </c>
    </row>
    <row r="10" spans="1:7" ht="14.25" x14ac:dyDescent="0.2">
      <c r="A10" s="68">
        <v>9</v>
      </c>
      <c r="B10" s="73" t="s">
        <v>70</v>
      </c>
      <c r="C10" s="69" t="s">
        <v>54</v>
      </c>
      <c r="D10" s="70" t="s">
        <v>65</v>
      </c>
      <c r="E10" s="30"/>
      <c r="F10" s="34"/>
      <c r="G10" s="34">
        <f t="shared" si="0"/>
        <v>0</v>
      </c>
    </row>
    <row r="11" spans="1:7" ht="14.25" x14ac:dyDescent="0.2">
      <c r="A11" s="68">
        <v>10</v>
      </c>
      <c r="B11" s="73" t="s">
        <v>71</v>
      </c>
      <c r="C11" s="69" t="s">
        <v>72</v>
      </c>
      <c r="D11" s="70" t="s">
        <v>65</v>
      </c>
      <c r="E11" s="30"/>
      <c r="F11" s="34"/>
      <c r="G11" s="34">
        <f t="shared" si="0"/>
        <v>0</v>
      </c>
    </row>
    <row r="12" spans="1:7" ht="14.25" x14ac:dyDescent="0.2">
      <c r="A12" s="68">
        <v>11</v>
      </c>
      <c r="B12" s="73" t="s">
        <v>73</v>
      </c>
      <c r="C12" s="69" t="s">
        <v>72</v>
      </c>
      <c r="D12" s="70" t="s">
        <v>65</v>
      </c>
      <c r="E12" s="30"/>
      <c r="F12" s="34"/>
      <c r="G12" s="34">
        <f t="shared" si="0"/>
        <v>0</v>
      </c>
    </row>
    <row r="13" spans="1:7" ht="14.25" x14ac:dyDescent="0.2">
      <c r="A13" s="68">
        <v>12</v>
      </c>
      <c r="B13" s="73" t="s">
        <v>74</v>
      </c>
      <c r="C13" s="69" t="s">
        <v>72</v>
      </c>
      <c r="D13" s="70" t="s">
        <v>75</v>
      </c>
      <c r="E13" s="30"/>
      <c r="F13" s="34"/>
      <c r="G13" s="34">
        <f t="shared" si="0"/>
        <v>0</v>
      </c>
    </row>
    <row r="14" spans="1:7" ht="14.25" x14ac:dyDescent="0.2">
      <c r="A14" s="68">
        <v>13</v>
      </c>
      <c r="B14" s="73" t="s">
        <v>76</v>
      </c>
      <c r="C14" s="69" t="s">
        <v>72</v>
      </c>
      <c r="D14" s="70" t="s">
        <v>75</v>
      </c>
      <c r="E14" s="30"/>
      <c r="F14" s="34"/>
      <c r="G14" s="34">
        <f t="shared" si="0"/>
        <v>0</v>
      </c>
    </row>
    <row r="15" spans="1:7" ht="14.25" x14ac:dyDescent="0.2">
      <c r="A15" s="68">
        <v>14</v>
      </c>
      <c r="B15" s="73" t="s">
        <v>77</v>
      </c>
      <c r="C15" s="69" t="s">
        <v>51</v>
      </c>
      <c r="D15" s="70" t="s">
        <v>75</v>
      </c>
      <c r="E15" s="30"/>
      <c r="F15" s="34"/>
      <c r="G15" s="34">
        <f t="shared" si="0"/>
        <v>0</v>
      </c>
    </row>
    <row r="16" spans="1:7" ht="14.25" x14ac:dyDescent="0.2">
      <c r="A16" s="68">
        <v>15</v>
      </c>
      <c r="B16" s="73" t="s">
        <v>78</v>
      </c>
      <c r="C16" s="69" t="s">
        <v>51</v>
      </c>
      <c r="D16" s="70" t="s">
        <v>75</v>
      </c>
      <c r="E16" s="30"/>
      <c r="F16" s="34"/>
      <c r="G16" s="34">
        <f t="shared" si="0"/>
        <v>0</v>
      </c>
    </row>
    <row r="17" spans="1:7" ht="14.25" x14ac:dyDescent="0.2">
      <c r="A17" s="68">
        <v>16</v>
      </c>
      <c r="B17" s="73" t="s">
        <v>79</v>
      </c>
      <c r="C17" s="69" t="s">
        <v>51</v>
      </c>
      <c r="D17" s="70" t="s">
        <v>52</v>
      </c>
      <c r="E17" s="30"/>
      <c r="F17" s="34"/>
      <c r="G17" s="34">
        <f t="shared" si="0"/>
        <v>0</v>
      </c>
    </row>
    <row r="18" spans="1:7" ht="14.25" x14ac:dyDescent="0.2">
      <c r="A18" s="68">
        <v>17</v>
      </c>
      <c r="B18" s="73" t="s">
        <v>80</v>
      </c>
      <c r="C18" s="69" t="s">
        <v>51</v>
      </c>
      <c r="D18" s="70" t="s">
        <v>52</v>
      </c>
      <c r="E18" s="30"/>
      <c r="F18" s="34"/>
      <c r="G18" s="34">
        <f t="shared" si="0"/>
        <v>0</v>
      </c>
    </row>
    <row r="19" spans="1:7" ht="14.25" x14ac:dyDescent="0.2">
      <c r="A19" s="68">
        <v>18</v>
      </c>
      <c r="B19" s="73" t="s">
        <v>81</v>
      </c>
      <c r="C19" s="69" t="s">
        <v>51</v>
      </c>
      <c r="D19" s="70" t="s">
        <v>52</v>
      </c>
      <c r="E19" s="30"/>
      <c r="F19" s="34"/>
      <c r="G19" s="34">
        <f t="shared" si="0"/>
        <v>0</v>
      </c>
    </row>
    <row r="20" spans="1:7" ht="14.25" x14ac:dyDescent="0.2">
      <c r="A20" s="68">
        <v>19</v>
      </c>
      <c r="B20" s="73" t="s">
        <v>82</v>
      </c>
      <c r="C20" s="69" t="s">
        <v>51</v>
      </c>
      <c r="D20" s="70" t="s">
        <v>52</v>
      </c>
      <c r="E20" s="30"/>
      <c r="F20" s="34"/>
      <c r="G20" s="34">
        <f t="shared" si="0"/>
        <v>0</v>
      </c>
    </row>
    <row r="21" spans="1:7" ht="14.25" x14ac:dyDescent="0.2">
      <c r="A21" s="68">
        <v>20</v>
      </c>
      <c r="B21" s="73" t="s">
        <v>83</v>
      </c>
      <c r="C21" s="69" t="s">
        <v>51</v>
      </c>
      <c r="D21" s="70" t="s">
        <v>52</v>
      </c>
      <c r="E21" s="30"/>
      <c r="F21" s="34"/>
      <c r="G21" s="34">
        <f t="shared" si="0"/>
        <v>0</v>
      </c>
    </row>
    <row r="22" spans="1:7" ht="14.25" x14ac:dyDescent="0.2">
      <c r="A22" s="68">
        <v>21</v>
      </c>
      <c r="B22" s="73" t="s">
        <v>84</v>
      </c>
      <c r="C22" s="69" t="s">
        <v>85</v>
      </c>
      <c r="D22" s="70" t="s">
        <v>58</v>
      </c>
      <c r="E22" s="30"/>
      <c r="F22" s="34"/>
      <c r="G22" s="34">
        <f t="shared" si="0"/>
        <v>0</v>
      </c>
    </row>
    <row r="23" spans="1:7" ht="14.25" x14ac:dyDescent="0.2">
      <c r="A23" s="68">
        <v>22</v>
      </c>
      <c r="B23" s="73" t="s">
        <v>86</v>
      </c>
      <c r="C23" s="69" t="s">
        <v>51</v>
      </c>
      <c r="D23" s="70" t="s">
        <v>52</v>
      </c>
      <c r="E23" s="30"/>
      <c r="F23" s="34"/>
      <c r="G23" s="34">
        <f t="shared" si="0"/>
        <v>0</v>
      </c>
    </row>
    <row r="24" spans="1:7" ht="14.25" x14ac:dyDescent="0.2">
      <c r="A24" s="68">
        <v>23</v>
      </c>
      <c r="B24" s="73" t="s">
        <v>87</v>
      </c>
      <c r="C24" s="69" t="s">
        <v>88</v>
      </c>
      <c r="D24" s="70" t="s">
        <v>52</v>
      </c>
      <c r="E24" s="30"/>
      <c r="F24" s="34"/>
      <c r="G24" s="34">
        <f t="shared" si="0"/>
        <v>0</v>
      </c>
    </row>
    <row r="25" spans="1:7" ht="14.25" x14ac:dyDescent="0.2">
      <c r="A25" s="68">
        <v>24</v>
      </c>
      <c r="B25" s="73" t="s">
        <v>89</v>
      </c>
      <c r="C25" s="69" t="s">
        <v>88</v>
      </c>
      <c r="D25" s="70" t="s">
        <v>52</v>
      </c>
      <c r="E25" s="30"/>
      <c r="F25" s="34"/>
      <c r="G25" s="34">
        <f t="shared" si="0"/>
        <v>0</v>
      </c>
    </row>
    <row r="26" spans="1:7" ht="14.25" x14ac:dyDescent="0.2">
      <c r="A26" s="68">
        <v>25</v>
      </c>
      <c r="B26" s="73" t="s">
        <v>90</v>
      </c>
      <c r="C26" s="69" t="s">
        <v>88</v>
      </c>
      <c r="D26" s="70" t="s">
        <v>52</v>
      </c>
      <c r="E26" s="30"/>
      <c r="F26" s="34"/>
      <c r="G26" s="34">
        <f t="shared" si="0"/>
        <v>0</v>
      </c>
    </row>
    <row r="27" spans="1:7" ht="14.25" x14ac:dyDescent="0.2">
      <c r="A27" s="68">
        <v>26</v>
      </c>
      <c r="B27" s="73" t="s">
        <v>91</v>
      </c>
      <c r="C27" s="69" t="s">
        <v>51</v>
      </c>
      <c r="D27" s="70" t="s">
        <v>52</v>
      </c>
      <c r="E27" s="30"/>
      <c r="F27" s="34"/>
      <c r="G27" s="34">
        <f t="shared" si="0"/>
        <v>0</v>
      </c>
    </row>
    <row r="28" spans="1:7" ht="14.25" x14ac:dyDescent="0.2">
      <c r="A28" s="68">
        <v>27</v>
      </c>
      <c r="B28" s="73" t="s">
        <v>92</v>
      </c>
      <c r="C28" s="69" t="s">
        <v>51</v>
      </c>
      <c r="D28" s="70" t="s">
        <v>52</v>
      </c>
      <c r="E28" s="30"/>
      <c r="F28" s="34"/>
      <c r="G28" s="34">
        <f t="shared" si="0"/>
        <v>0</v>
      </c>
    </row>
    <row r="29" spans="1:7" ht="14.25" x14ac:dyDescent="0.2">
      <c r="A29" s="68">
        <v>28</v>
      </c>
      <c r="B29" s="73" t="s">
        <v>93</v>
      </c>
      <c r="C29" s="69" t="s">
        <v>51</v>
      </c>
      <c r="D29" s="70" t="s">
        <v>52</v>
      </c>
      <c r="E29" s="30"/>
      <c r="F29" s="34"/>
      <c r="G29" s="34">
        <f t="shared" si="0"/>
        <v>0</v>
      </c>
    </row>
    <row r="30" spans="1:7" ht="14.25" x14ac:dyDescent="0.2">
      <c r="A30" s="68">
        <v>29</v>
      </c>
      <c r="B30" s="73" t="s">
        <v>94</v>
      </c>
      <c r="C30" s="69" t="s">
        <v>54</v>
      </c>
      <c r="D30" s="70" t="s">
        <v>52</v>
      </c>
      <c r="E30" s="30"/>
      <c r="F30" s="34"/>
      <c r="G30" s="34">
        <f t="shared" si="0"/>
        <v>0</v>
      </c>
    </row>
    <row r="31" spans="1:7" ht="14.25" x14ac:dyDescent="0.2">
      <c r="A31" s="68">
        <v>30</v>
      </c>
      <c r="B31" s="73" t="s">
        <v>95</v>
      </c>
      <c r="C31" s="69" t="s">
        <v>69</v>
      </c>
      <c r="D31" s="70" t="s">
        <v>65</v>
      </c>
      <c r="E31" s="30"/>
      <c r="F31" s="34"/>
      <c r="G31" s="34">
        <f t="shared" si="0"/>
        <v>0</v>
      </c>
    </row>
    <row r="32" spans="1:7" ht="14.25" x14ac:dyDescent="0.2">
      <c r="A32" s="68">
        <v>31</v>
      </c>
      <c r="B32" s="73" t="s">
        <v>96</v>
      </c>
      <c r="C32" s="69" t="s">
        <v>54</v>
      </c>
      <c r="D32" s="70" t="s">
        <v>65</v>
      </c>
      <c r="E32" s="30"/>
      <c r="F32" s="34"/>
      <c r="G32" s="34">
        <f t="shared" si="0"/>
        <v>0</v>
      </c>
    </row>
    <row r="33" spans="1:7" ht="14.25" x14ac:dyDescent="0.2">
      <c r="A33" s="68">
        <v>32</v>
      </c>
      <c r="B33" s="73" t="s">
        <v>97</v>
      </c>
      <c r="C33" s="69" t="s">
        <v>98</v>
      </c>
      <c r="D33" s="70" t="s">
        <v>65</v>
      </c>
      <c r="E33" s="30"/>
      <c r="F33" s="34"/>
      <c r="G33" s="34">
        <f t="shared" si="0"/>
        <v>0</v>
      </c>
    </row>
    <row r="34" spans="1:7" ht="14.25" x14ac:dyDescent="0.2">
      <c r="A34" s="68">
        <v>33</v>
      </c>
      <c r="B34" s="73" t="s">
        <v>99</v>
      </c>
      <c r="C34" s="69" t="s">
        <v>60</v>
      </c>
      <c r="D34" s="70" t="s">
        <v>65</v>
      </c>
      <c r="E34" s="30"/>
      <c r="F34" s="34"/>
      <c r="G34" s="34">
        <f t="shared" si="0"/>
        <v>0</v>
      </c>
    </row>
    <row r="35" spans="1:7" ht="14.25" x14ac:dyDescent="0.2">
      <c r="A35" s="68">
        <v>34</v>
      </c>
      <c r="B35" s="73" t="s">
        <v>100</v>
      </c>
      <c r="C35" s="69" t="s">
        <v>54</v>
      </c>
      <c r="D35" s="70" t="s">
        <v>65</v>
      </c>
      <c r="E35" s="30"/>
      <c r="F35" s="34"/>
      <c r="G35" s="34">
        <f t="shared" si="0"/>
        <v>0</v>
      </c>
    </row>
    <row r="36" spans="1:7" ht="14.25" x14ac:dyDescent="0.2">
      <c r="A36" s="68">
        <v>35</v>
      </c>
      <c r="B36" s="73" t="s">
        <v>101</v>
      </c>
      <c r="C36" s="69" t="s">
        <v>102</v>
      </c>
      <c r="D36" s="70" t="s">
        <v>65</v>
      </c>
      <c r="E36" s="30"/>
      <c r="F36" s="34"/>
      <c r="G36" s="34">
        <f t="shared" si="0"/>
        <v>0</v>
      </c>
    </row>
    <row r="37" spans="1:7" ht="14.25" x14ac:dyDescent="0.2">
      <c r="A37" s="68">
        <v>36</v>
      </c>
      <c r="B37" s="73" t="s">
        <v>103</v>
      </c>
      <c r="C37" s="69" t="s">
        <v>98</v>
      </c>
      <c r="D37" s="70" t="s">
        <v>65</v>
      </c>
      <c r="E37" s="30"/>
      <c r="F37" s="34"/>
      <c r="G37" s="34">
        <f t="shared" si="0"/>
        <v>0</v>
      </c>
    </row>
    <row r="38" spans="1:7" ht="14.25" x14ac:dyDescent="0.2">
      <c r="A38" s="68">
        <v>37</v>
      </c>
      <c r="B38" s="73" t="s">
        <v>104</v>
      </c>
      <c r="C38" s="69" t="s">
        <v>98</v>
      </c>
      <c r="D38" s="70" t="s">
        <v>65</v>
      </c>
      <c r="E38" s="30"/>
      <c r="F38" s="34"/>
      <c r="G38" s="34">
        <f t="shared" si="0"/>
        <v>0</v>
      </c>
    </row>
    <row r="39" spans="1:7" ht="14.25" x14ac:dyDescent="0.2">
      <c r="A39" s="68">
        <v>38</v>
      </c>
      <c r="B39" s="73" t="s">
        <v>105</v>
      </c>
      <c r="C39" s="69" t="s">
        <v>54</v>
      </c>
      <c r="D39" s="70" t="s">
        <v>65</v>
      </c>
      <c r="E39" s="30"/>
      <c r="F39" s="34"/>
      <c r="G39" s="34">
        <f t="shared" si="0"/>
        <v>0</v>
      </c>
    </row>
    <row r="40" spans="1:7" ht="14.25" x14ac:dyDescent="0.2">
      <c r="A40" s="68">
        <v>39</v>
      </c>
      <c r="B40" s="73" t="s">
        <v>106</v>
      </c>
      <c r="C40" s="69" t="s">
        <v>57</v>
      </c>
      <c r="D40" s="70" t="s">
        <v>65</v>
      </c>
      <c r="E40" s="30"/>
      <c r="F40" s="34"/>
      <c r="G40" s="34">
        <f t="shared" si="0"/>
        <v>0</v>
      </c>
    </row>
    <row r="41" spans="1:7" ht="14.25" x14ac:dyDescent="0.2">
      <c r="A41" s="68">
        <v>40</v>
      </c>
      <c r="B41" s="73" t="s">
        <v>107</v>
      </c>
      <c r="C41" s="69" t="s">
        <v>57</v>
      </c>
      <c r="D41" s="70" t="s">
        <v>65</v>
      </c>
      <c r="E41" s="30"/>
      <c r="F41" s="34"/>
      <c r="G41" s="34">
        <f t="shared" si="0"/>
        <v>0</v>
      </c>
    </row>
    <row r="42" spans="1:7" ht="14.25" x14ac:dyDescent="0.2">
      <c r="A42" s="68">
        <v>41</v>
      </c>
      <c r="B42" s="73" t="s">
        <v>108</v>
      </c>
      <c r="C42" s="69" t="s">
        <v>57</v>
      </c>
      <c r="D42" s="70" t="s">
        <v>65</v>
      </c>
      <c r="E42" s="30"/>
      <c r="F42" s="34"/>
      <c r="G42" s="34">
        <f t="shared" si="0"/>
        <v>0</v>
      </c>
    </row>
    <row r="43" spans="1:7" ht="14.25" x14ac:dyDescent="0.2">
      <c r="A43" s="68">
        <v>42</v>
      </c>
      <c r="B43" s="73" t="s">
        <v>109</v>
      </c>
      <c r="C43" s="69" t="s">
        <v>60</v>
      </c>
      <c r="D43" s="70" t="s">
        <v>65</v>
      </c>
      <c r="E43" s="30"/>
      <c r="F43" s="34"/>
      <c r="G43" s="34">
        <f t="shared" si="0"/>
        <v>0</v>
      </c>
    </row>
    <row r="44" spans="1:7" ht="14.25" x14ac:dyDescent="0.2">
      <c r="A44" s="68">
        <v>43</v>
      </c>
      <c r="B44" s="73" t="s">
        <v>110</v>
      </c>
      <c r="C44" s="69" t="s">
        <v>51</v>
      </c>
      <c r="D44" s="70" t="s">
        <v>268</v>
      </c>
      <c r="E44" s="30"/>
      <c r="F44" s="34"/>
      <c r="G44" s="34">
        <f t="shared" si="0"/>
        <v>0</v>
      </c>
    </row>
    <row r="45" spans="1:7" ht="14.25" x14ac:dyDescent="0.2">
      <c r="A45" s="68">
        <v>44</v>
      </c>
      <c r="B45" s="73" t="s">
        <v>110</v>
      </c>
      <c r="C45" s="69" t="s">
        <v>51</v>
      </c>
      <c r="D45" s="70" t="s">
        <v>111</v>
      </c>
      <c r="E45" s="30"/>
      <c r="F45" s="34"/>
      <c r="G45" s="34">
        <f t="shared" si="0"/>
        <v>0</v>
      </c>
    </row>
    <row r="46" spans="1:7" ht="14.25" x14ac:dyDescent="0.2">
      <c r="A46" s="68">
        <v>45</v>
      </c>
      <c r="B46" s="73" t="s">
        <v>112</v>
      </c>
      <c r="C46" s="69" t="s">
        <v>60</v>
      </c>
      <c r="D46" s="70" t="s">
        <v>268</v>
      </c>
      <c r="E46" s="30"/>
      <c r="F46" s="34"/>
      <c r="G46" s="34">
        <f t="shared" si="0"/>
        <v>0</v>
      </c>
    </row>
    <row r="47" spans="1:7" ht="14.25" x14ac:dyDescent="0.2">
      <c r="A47" s="68">
        <v>46</v>
      </c>
      <c r="B47" s="73" t="s">
        <v>112</v>
      </c>
      <c r="C47" s="69" t="s">
        <v>60</v>
      </c>
      <c r="D47" s="70" t="s">
        <v>111</v>
      </c>
      <c r="E47" s="30"/>
      <c r="F47" s="34"/>
      <c r="G47" s="34">
        <f t="shared" si="0"/>
        <v>0</v>
      </c>
    </row>
    <row r="48" spans="1:7" ht="14.25" x14ac:dyDescent="0.2">
      <c r="A48" s="68">
        <v>47</v>
      </c>
      <c r="B48" s="73" t="s">
        <v>113</v>
      </c>
      <c r="C48" s="69" t="s">
        <v>51</v>
      </c>
      <c r="D48" s="70" t="s">
        <v>268</v>
      </c>
      <c r="E48" s="30"/>
      <c r="F48" s="34"/>
      <c r="G48" s="34">
        <f t="shared" si="0"/>
        <v>0</v>
      </c>
    </row>
    <row r="49" spans="1:7" ht="14.25" x14ac:dyDescent="0.2">
      <c r="A49" s="68">
        <v>48</v>
      </c>
      <c r="B49" s="73" t="s">
        <v>113</v>
      </c>
      <c r="C49" s="69" t="s">
        <v>51</v>
      </c>
      <c r="D49" s="70" t="s">
        <v>111</v>
      </c>
      <c r="E49" s="30"/>
      <c r="F49" s="34"/>
      <c r="G49" s="34">
        <f t="shared" si="0"/>
        <v>0</v>
      </c>
    </row>
    <row r="50" spans="1:7" ht="14.25" x14ac:dyDescent="0.2">
      <c r="A50" s="68">
        <v>49</v>
      </c>
      <c r="B50" s="73" t="s">
        <v>114</v>
      </c>
      <c r="C50" s="69" t="s">
        <v>54</v>
      </c>
      <c r="D50" s="70" t="s">
        <v>268</v>
      </c>
      <c r="E50" s="30"/>
      <c r="F50" s="34"/>
      <c r="G50" s="34">
        <f t="shared" si="0"/>
        <v>0</v>
      </c>
    </row>
    <row r="51" spans="1:7" ht="14.25" x14ac:dyDescent="0.2">
      <c r="A51" s="68">
        <v>50</v>
      </c>
      <c r="B51" s="73" t="s">
        <v>114</v>
      </c>
      <c r="C51" s="69" t="s">
        <v>54</v>
      </c>
      <c r="D51" s="70" t="s">
        <v>111</v>
      </c>
      <c r="E51" s="30"/>
      <c r="F51" s="34"/>
      <c r="G51" s="34">
        <f t="shared" si="0"/>
        <v>0</v>
      </c>
    </row>
    <row r="52" spans="1:7" ht="14.25" x14ac:dyDescent="0.2">
      <c r="A52" s="68">
        <v>51</v>
      </c>
      <c r="B52" s="73" t="s">
        <v>115</v>
      </c>
      <c r="C52" s="69" t="s">
        <v>51</v>
      </c>
      <c r="D52" s="70" t="s">
        <v>268</v>
      </c>
      <c r="E52" s="30"/>
      <c r="F52" s="34"/>
      <c r="G52" s="34">
        <f t="shared" si="0"/>
        <v>0</v>
      </c>
    </row>
    <row r="53" spans="1:7" ht="14.25" x14ac:dyDescent="0.2">
      <c r="A53" s="68">
        <v>52</v>
      </c>
      <c r="B53" s="73" t="s">
        <v>115</v>
      </c>
      <c r="C53" s="69" t="s">
        <v>51</v>
      </c>
      <c r="D53" s="70" t="s">
        <v>111</v>
      </c>
      <c r="E53" s="30"/>
      <c r="F53" s="34"/>
      <c r="G53" s="34">
        <f t="shared" si="0"/>
        <v>0</v>
      </c>
    </row>
    <row r="54" spans="1:7" ht="14.25" x14ac:dyDescent="0.2">
      <c r="A54" s="68">
        <v>53</v>
      </c>
      <c r="B54" s="73" t="s">
        <v>116</v>
      </c>
      <c r="C54" s="69" t="s">
        <v>72</v>
      </c>
      <c r="D54" s="70" t="s">
        <v>65</v>
      </c>
      <c r="E54" s="30"/>
      <c r="F54" s="34"/>
      <c r="G54" s="34">
        <f t="shared" si="0"/>
        <v>0</v>
      </c>
    </row>
    <row r="55" spans="1:7" ht="14.25" x14ac:dyDescent="0.2">
      <c r="A55" s="68">
        <v>54</v>
      </c>
      <c r="B55" s="73" t="s">
        <v>117</v>
      </c>
      <c r="C55" s="69" t="s">
        <v>72</v>
      </c>
      <c r="D55" s="70" t="s">
        <v>65</v>
      </c>
      <c r="E55" s="30"/>
      <c r="F55" s="34"/>
      <c r="G55" s="34">
        <f t="shared" si="0"/>
        <v>0</v>
      </c>
    </row>
    <row r="56" spans="1:7" ht="14.25" x14ac:dyDescent="0.2">
      <c r="A56" s="68">
        <v>55</v>
      </c>
      <c r="B56" s="73" t="s">
        <v>118</v>
      </c>
      <c r="C56" s="69" t="s">
        <v>69</v>
      </c>
      <c r="D56" s="70" t="s">
        <v>65</v>
      </c>
      <c r="E56" s="30"/>
      <c r="F56" s="34"/>
      <c r="G56" s="34">
        <f t="shared" si="0"/>
        <v>0</v>
      </c>
    </row>
    <row r="57" spans="1:7" ht="14.25" x14ac:dyDescent="0.2">
      <c r="A57" s="68">
        <v>56</v>
      </c>
      <c r="B57" s="73" t="s">
        <v>119</v>
      </c>
      <c r="C57" s="69" t="s">
        <v>98</v>
      </c>
      <c r="D57" s="70" t="s">
        <v>65</v>
      </c>
      <c r="E57" s="30"/>
      <c r="F57" s="34"/>
      <c r="G57" s="34">
        <f t="shared" si="0"/>
        <v>0</v>
      </c>
    </row>
    <row r="58" spans="1:7" ht="14.25" x14ac:dyDescent="0.2">
      <c r="A58" s="68">
        <v>57</v>
      </c>
      <c r="B58" s="73" t="s">
        <v>120</v>
      </c>
      <c r="C58" s="69" t="s">
        <v>54</v>
      </c>
      <c r="D58" s="70" t="s">
        <v>65</v>
      </c>
      <c r="E58" s="30"/>
      <c r="F58" s="34"/>
      <c r="G58" s="34">
        <f t="shared" si="0"/>
        <v>0</v>
      </c>
    </row>
    <row r="59" spans="1:7" ht="14.25" x14ac:dyDescent="0.2">
      <c r="A59" s="68">
        <v>58</v>
      </c>
      <c r="B59" s="73" t="s">
        <v>121</v>
      </c>
      <c r="C59" s="69" t="s">
        <v>54</v>
      </c>
      <c r="D59" s="70" t="s">
        <v>65</v>
      </c>
      <c r="E59" s="30"/>
      <c r="F59" s="34"/>
      <c r="G59" s="34">
        <f t="shared" si="0"/>
        <v>0</v>
      </c>
    </row>
    <row r="60" spans="1:7" ht="14.25" x14ac:dyDescent="0.2">
      <c r="A60" s="68">
        <v>59</v>
      </c>
      <c r="B60" s="73" t="s">
        <v>122</v>
      </c>
      <c r="C60" s="69" t="s">
        <v>60</v>
      </c>
      <c r="D60" s="70" t="s">
        <v>65</v>
      </c>
      <c r="E60" s="30"/>
      <c r="F60" s="34"/>
      <c r="G60" s="34">
        <f t="shared" si="0"/>
        <v>0</v>
      </c>
    </row>
    <row r="61" spans="1:7" ht="14.25" x14ac:dyDescent="0.2">
      <c r="A61" s="68">
        <v>60</v>
      </c>
      <c r="B61" s="73" t="s">
        <v>123</v>
      </c>
      <c r="C61" s="69" t="s">
        <v>54</v>
      </c>
      <c r="D61" s="70" t="s">
        <v>65</v>
      </c>
      <c r="E61" s="30"/>
      <c r="F61" s="34"/>
      <c r="G61" s="34">
        <f t="shared" si="0"/>
        <v>0</v>
      </c>
    </row>
    <row r="62" spans="1:7" ht="14.25" x14ac:dyDescent="0.2">
      <c r="A62" s="68">
        <v>61</v>
      </c>
      <c r="B62" s="73" t="s">
        <v>124</v>
      </c>
      <c r="C62" s="69" t="s">
        <v>54</v>
      </c>
      <c r="D62" s="70" t="s">
        <v>65</v>
      </c>
      <c r="E62" s="30"/>
      <c r="F62" s="34"/>
      <c r="G62" s="34">
        <f t="shared" si="0"/>
        <v>0</v>
      </c>
    </row>
    <row r="63" spans="1:7" ht="14.25" x14ac:dyDescent="0.2">
      <c r="A63" s="68">
        <v>62</v>
      </c>
      <c r="B63" s="73" t="s">
        <v>125</v>
      </c>
      <c r="C63" s="69" t="s">
        <v>54</v>
      </c>
      <c r="D63" s="70" t="s">
        <v>65</v>
      </c>
      <c r="E63" s="30"/>
      <c r="F63" s="34"/>
      <c r="G63" s="34">
        <f t="shared" si="0"/>
        <v>0</v>
      </c>
    </row>
    <row r="64" spans="1:7" ht="14.25" x14ac:dyDescent="0.2">
      <c r="A64" s="68">
        <v>63</v>
      </c>
      <c r="B64" s="73" t="s">
        <v>126</v>
      </c>
      <c r="C64" s="69" t="s">
        <v>54</v>
      </c>
      <c r="D64" s="70" t="s">
        <v>65</v>
      </c>
      <c r="E64" s="30"/>
      <c r="F64" s="34"/>
      <c r="G64" s="34">
        <f t="shared" si="0"/>
        <v>0</v>
      </c>
    </row>
    <row r="65" spans="1:7" ht="14.25" x14ac:dyDescent="0.2">
      <c r="A65" s="68">
        <v>64</v>
      </c>
      <c r="B65" s="73" t="s">
        <v>127</v>
      </c>
      <c r="C65" s="69" t="s">
        <v>60</v>
      </c>
      <c r="D65" s="70" t="s">
        <v>65</v>
      </c>
      <c r="E65" s="30"/>
      <c r="F65" s="34"/>
      <c r="G65" s="34">
        <f t="shared" si="0"/>
        <v>0</v>
      </c>
    </row>
    <row r="66" spans="1:7" ht="14.25" x14ac:dyDescent="0.2">
      <c r="A66" s="68">
        <v>65</v>
      </c>
      <c r="B66" s="73" t="s">
        <v>128</v>
      </c>
      <c r="C66" s="69" t="s">
        <v>69</v>
      </c>
      <c r="D66" s="70" t="s">
        <v>129</v>
      </c>
      <c r="E66" s="30"/>
      <c r="F66" s="34"/>
      <c r="G66" s="34">
        <f t="shared" si="0"/>
        <v>0</v>
      </c>
    </row>
    <row r="67" spans="1:7" ht="14.25" x14ac:dyDescent="0.2">
      <c r="A67" s="68">
        <v>66</v>
      </c>
      <c r="B67" s="73" t="s">
        <v>130</v>
      </c>
      <c r="C67" s="69" t="s">
        <v>69</v>
      </c>
      <c r="D67" s="70" t="s">
        <v>129</v>
      </c>
      <c r="E67" s="30"/>
      <c r="F67" s="34"/>
      <c r="G67" s="34">
        <f t="shared" si="0"/>
        <v>0</v>
      </c>
    </row>
    <row r="68" spans="1:7" ht="14.25" x14ac:dyDescent="0.2">
      <c r="A68" s="68">
        <v>67</v>
      </c>
      <c r="B68" s="73" t="s">
        <v>131</v>
      </c>
      <c r="C68" s="69" t="s">
        <v>60</v>
      </c>
      <c r="D68" s="70" t="s">
        <v>129</v>
      </c>
      <c r="E68" s="30"/>
      <c r="F68" s="34"/>
      <c r="G68" s="34">
        <f t="shared" ref="G68:G131" si="1">SUM(E68:F68)</f>
        <v>0</v>
      </c>
    </row>
    <row r="69" spans="1:7" ht="14.25" x14ac:dyDescent="0.2">
      <c r="A69" s="68">
        <v>68</v>
      </c>
      <c r="B69" s="73" t="s">
        <v>132</v>
      </c>
      <c r="C69" s="69" t="s">
        <v>60</v>
      </c>
      <c r="D69" s="70" t="s">
        <v>58</v>
      </c>
      <c r="E69" s="30"/>
      <c r="F69" s="34"/>
      <c r="G69" s="34">
        <f t="shared" si="1"/>
        <v>0</v>
      </c>
    </row>
    <row r="70" spans="1:7" ht="14.25" x14ac:dyDescent="0.2">
      <c r="A70" s="68">
        <v>69</v>
      </c>
      <c r="B70" s="73" t="s">
        <v>132</v>
      </c>
      <c r="C70" s="69" t="s">
        <v>60</v>
      </c>
      <c r="D70" s="70" t="s">
        <v>111</v>
      </c>
      <c r="E70" s="30"/>
      <c r="F70" s="34"/>
      <c r="G70" s="34">
        <f t="shared" si="1"/>
        <v>0</v>
      </c>
    </row>
    <row r="71" spans="1:7" ht="14.25" x14ac:dyDescent="0.2">
      <c r="A71" s="68">
        <v>70</v>
      </c>
      <c r="B71" s="73" t="s">
        <v>133</v>
      </c>
      <c r="C71" s="69" t="s">
        <v>134</v>
      </c>
      <c r="D71" s="70" t="s">
        <v>61</v>
      </c>
      <c r="E71" s="30"/>
      <c r="F71" s="34"/>
      <c r="G71" s="34">
        <f t="shared" si="1"/>
        <v>0</v>
      </c>
    </row>
    <row r="72" spans="1:7" ht="14.25" x14ac:dyDescent="0.2">
      <c r="A72" s="68">
        <v>71</v>
      </c>
      <c r="B72" s="73" t="s">
        <v>133</v>
      </c>
      <c r="C72" s="69" t="s">
        <v>134</v>
      </c>
      <c r="D72" s="70" t="s">
        <v>75</v>
      </c>
      <c r="E72" s="30"/>
      <c r="F72" s="34"/>
      <c r="G72" s="34">
        <f t="shared" si="1"/>
        <v>0</v>
      </c>
    </row>
    <row r="73" spans="1:7" ht="14.25" x14ac:dyDescent="0.2">
      <c r="A73" s="68">
        <v>72</v>
      </c>
      <c r="B73" s="73" t="s">
        <v>135</v>
      </c>
      <c r="C73" s="69" t="s">
        <v>136</v>
      </c>
      <c r="D73" s="70" t="s">
        <v>61</v>
      </c>
      <c r="E73" s="30"/>
      <c r="F73" s="34"/>
      <c r="G73" s="34">
        <f t="shared" si="1"/>
        <v>0</v>
      </c>
    </row>
    <row r="74" spans="1:7" ht="14.25" x14ac:dyDescent="0.2">
      <c r="A74" s="68">
        <v>73</v>
      </c>
      <c r="B74" s="73" t="s">
        <v>135</v>
      </c>
      <c r="C74" s="69" t="s">
        <v>136</v>
      </c>
      <c r="D74" s="70" t="s">
        <v>75</v>
      </c>
      <c r="E74" s="30"/>
      <c r="F74" s="34"/>
      <c r="G74" s="34">
        <f t="shared" si="1"/>
        <v>0</v>
      </c>
    </row>
    <row r="75" spans="1:7" ht="14.25" x14ac:dyDescent="0.2">
      <c r="A75" s="68">
        <v>74</v>
      </c>
      <c r="B75" s="73" t="s">
        <v>137</v>
      </c>
      <c r="C75" s="69" t="s">
        <v>54</v>
      </c>
      <c r="D75" s="70" t="s">
        <v>75</v>
      </c>
      <c r="E75" s="30"/>
      <c r="F75" s="34"/>
      <c r="G75" s="34">
        <f t="shared" si="1"/>
        <v>0</v>
      </c>
    </row>
    <row r="76" spans="1:7" ht="14.25" x14ac:dyDescent="0.2">
      <c r="A76" s="68">
        <v>75</v>
      </c>
      <c r="B76" s="73" t="s">
        <v>138</v>
      </c>
      <c r="C76" s="69" t="s">
        <v>69</v>
      </c>
      <c r="D76" s="70" t="s">
        <v>58</v>
      </c>
      <c r="E76" s="30"/>
      <c r="F76" s="34"/>
      <c r="G76" s="34">
        <f t="shared" si="1"/>
        <v>0</v>
      </c>
    </row>
    <row r="77" spans="1:7" ht="14.25" x14ac:dyDescent="0.2">
      <c r="A77" s="68">
        <v>76</v>
      </c>
      <c r="B77" s="73" t="s">
        <v>138</v>
      </c>
      <c r="C77" s="69" t="s">
        <v>69</v>
      </c>
      <c r="D77" s="70" t="s">
        <v>52</v>
      </c>
      <c r="E77" s="30"/>
      <c r="F77" s="34"/>
      <c r="G77" s="34">
        <f t="shared" si="1"/>
        <v>0</v>
      </c>
    </row>
    <row r="78" spans="1:7" ht="14.25" x14ac:dyDescent="0.2">
      <c r="A78" s="68">
        <v>77</v>
      </c>
      <c r="B78" s="73" t="s">
        <v>139</v>
      </c>
      <c r="C78" s="69" t="s">
        <v>69</v>
      </c>
      <c r="D78" s="70" t="s">
        <v>58</v>
      </c>
      <c r="E78" s="30"/>
      <c r="F78" s="34"/>
      <c r="G78" s="34">
        <f t="shared" si="1"/>
        <v>0</v>
      </c>
    </row>
    <row r="79" spans="1:7" ht="14.25" x14ac:dyDescent="0.2">
      <c r="A79" s="68">
        <v>78</v>
      </c>
      <c r="B79" s="73" t="s">
        <v>139</v>
      </c>
      <c r="C79" s="69" t="s">
        <v>69</v>
      </c>
      <c r="D79" s="70" t="s">
        <v>52</v>
      </c>
      <c r="E79" s="30"/>
      <c r="F79" s="34"/>
      <c r="G79" s="34">
        <f t="shared" si="1"/>
        <v>0</v>
      </c>
    </row>
    <row r="80" spans="1:7" ht="14.25" x14ac:dyDescent="0.2">
      <c r="A80" s="68">
        <v>79</v>
      </c>
      <c r="B80" s="73" t="s">
        <v>140</v>
      </c>
      <c r="C80" s="69" t="s">
        <v>69</v>
      </c>
      <c r="D80" s="70" t="s">
        <v>58</v>
      </c>
      <c r="E80" s="30"/>
      <c r="F80" s="34"/>
      <c r="G80" s="34">
        <f t="shared" si="1"/>
        <v>0</v>
      </c>
    </row>
    <row r="81" spans="1:7" ht="14.25" x14ac:dyDescent="0.2">
      <c r="A81" s="68">
        <v>80</v>
      </c>
      <c r="B81" s="73" t="s">
        <v>140</v>
      </c>
      <c r="C81" s="69" t="s">
        <v>69</v>
      </c>
      <c r="D81" s="70" t="s">
        <v>52</v>
      </c>
      <c r="E81" s="30"/>
      <c r="F81" s="34"/>
      <c r="G81" s="34">
        <f t="shared" si="1"/>
        <v>0</v>
      </c>
    </row>
    <row r="82" spans="1:7" ht="14.25" x14ac:dyDescent="0.2">
      <c r="A82" s="68">
        <v>81</v>
      </c>
      <c r="B82" s="73" t="s">
        <v>141</v>
      </c>
      <c r="C82" s="69" t="s">
        <v>69</v>
      </c>
      <c r="D82" s="70" t="s">
        <v>58</v>
      </c>
      <c r="E82" s="30"/>
      <c r="F82" s="34"/>
      <c r="G82" s="34">
        <f t="shared" si="1"/>
        <v>0</v>
      </c>
    </row>
    <row r="83" spans="1:7" ht="14.25" x14ac:dyDescent="0.2">
      <c r="A83" s="68">
        <v>82</v>
      </c>
      <c r="B83" s="73" t="s">
        <v>141</v>
      </c>
      <c r="C83" s="69" t="s">
        <v>69</v>
      </c>
      <c r="D83" s="70" t="s">
        <v>52</v>
      </c>
      <c r="E83" s="30"/>
      <c r="F83" s="34"/>
      <c r="G83" s="34">
        <f t="shared" si="1"/>
        <v>0</v>
      </c>
    </row>
    <row r="84" spans="1:7" ht="14.25" x14ac:dyDescent="0.2">
      <c r="A84" s="68">
        <v>83</v>
      </c>
      <c r="B84" s="73" t="s">
        <v>142</v>
      </c>
      <c r="C84" s="69" t="s">
        <v>143</v>
      </c>
      <c r="D84" s="70" t="s">
        <v>129</v>
      </c>
      <c r="E84" s="30"/>
      <c r="F84" s="34"/>
      <c r="G84" s="34">
        <f t="shared" si="1"/>
        <v>0</v>
      </c>
    </row>
    <row r="85" spans="1:7" ht="14.25" x14ac:dyDescent="0.2">
      <c r="A85" s="68">
        <v>84</v>
      </c>
      <c r="B85" s="73" t="s">
        <v>144</v>
      </c>
      <c r="C85" s="69" t="s">
        <v>60</v>
      </c>
      <c r="D85" s="70" t="s">
        <v>145</v>
      </c>
      <c r="E85" s="30"/>
      <c r="F85" s="34"/>
      <c r="G85" s="34">
        <f t="shared" si="1"/>
        <v>0</v>
      </c>
    </row>
    <row r="86" spans="1:7" ht="14.25" x14ac:dyDescent="0.2">
      <c r="A86" s="68">
        <v>85</v>
      </c>
      <c r="B86" s="73" t="s">
        <v>146</v>
      </c>
      <c r="C86" s="69" t="s">
        <v>60</v>
      </c>
      <c r="D86" s="70" t="s">
        <v>145</v>
      </c>
      <c r="E86" s="30"/>
      <c r="F86" s="34"/>
      <c r="G86" s="34">
        <f t="shared" si="1"/>
        <v>0</v>
      </c>
    </row>
    <row r="87" spans="1:7" ht="14.25" x14ac:dyDescent="0.2">
      <c r="A87" s="68">
        <v>86</v>
      </c>
      <c r="B87" s="73" t="s">
        <v>147</v>
      </c>
      <c r="C87" s="69" t="s">
        <v>60</v>
      </c>
      <c r="D87" s="70" t="s">
        <v>145</v>
      </c>
      <c r="E87" s="30"/>
      <c r="F87" s="34"/>
      <c r="G87" s="34">
        <f t="shared" si="1"/>
        <v>0</v>
      </c>
    </row>
    <row r="88" spans="1:7" ht="14.25" x14ac:dyDescent="0.2">
      <c r="A88" s="68">
        <v>87</v>
      </c>
      <c r="B88" s="73" t="s">
        <v>148</v>
      </c>
      <c r="C88" s="69" t="s">
        <v>60</v>
      </c>
      <c r="D88" s="70" t="s">
        <v>145</v>
      </c>
      <c r="E88" s="30"/>
      <c r="F88" s="34"/>
      <c r="G88" s="34">
        <f t="shared" si="1"/>
        <v>0</v>
      </c>
    </row>
    <row r="89" spans="1:7" ht="14.25" x14ac:dyDescent="0.2">
      <c r="A89" s="68">
        <v>88</v>
      </c>
      <c r="B89" s="73" t="s">
        <v>149</v>
      </c>
      <c r="C89" s="69" t="s">
        <v>54</v>
      </c>
      <c r="D89" s="70" t="s">
        <v>145</v>
      </c>
      <c r="E89" s="30"/>
      <c r="F89" s="34"/>
      <c r="G89" s="34">
        <f t="shared" si="1"/>
        <v>0</v>
      </c>
    </row>
    <row r="90" spans="1:7" ht="14.25" x14ac:dyDescent="0.2">
      <c r="A90" s="68">
        <v>89</v>
      </c>
      <c r="B90" s="73" t="s">
        <v>150</v>
      </c>
      <c r="C90" s="69" t="s">
        <v>134</v>
      </c>
      <c r="D90" s="70" t="s">
        <v>58</v>
      </c>
      <c r="E90" s="30"/>
      <c r="F90" s="34"/>
      <c r="G90" s="34">
        <f t="shared" si="1"/>
        <v>0</v>
      </c>
    </row>
    <row r="91" spans="1:7" ht="14.25" x14ac:dyDescent="0.2">
      <c r="A91" s="68">
        <v>90</v>
      </c>
      <c r="B91" s="73" t="s">
        <v>151</v>
      </c>
      <c r="C91" s="69" t="s">
        <v>134</v>
      </c>
      <c r="D91" s="70" t="s">
        <v>58</v>
      </c>
      <c r="E91" s="30"/>
      <c r="F91" s="34"/>
      <c r="G91" s="34">
        <f t="shared" si="1"/>
        <v>0</v>
      </c>
    </row>
    <row r="92" spans="1:7" ht="14.25" x14ac:dyDescent="0.2">
      <c r="A92" s="68">
        <v>91</v>
      </c>
      <c r="B92" s="73" t="s">
        <v>152</v>
      </c>
      <c r="C92" s="69" t="s">
        <v>134</v>
      </c>
      <c r="D92" s="70" t="s">
        <v>58</v>
      </c>
      <c r="E92" s="30"/>
      <c r="F92" s="34"/>
      <c r="G92" s="34">
        <f t="shared" si="1"/>
        <v>0</v>
      </c>
    </row>
    <row r="93" spans="1:7" ht="14.25" x14ac:dyDescent="0.2">
      <c r="A93" s="68">
        <v>92</v>
      </c>
      <c r="B93" s="73" t="s">
        <v>153</v>
      </c>
      <c r="C93" s="69" t="s">
        <v>60</v>
      </c>
      <c r="D93" s="70" t="s">
        <v>154</v>
      </c>
      <c r="E93" s="30"/>
      <c r="F93" s="34"/>
      <c r="G93" s="34">
        <f t="shared" si="1"/>
        <v>0</v>
      </c>
    </row>
    <row r="94" spans="1:7" ht="14.25" x14ac:dyDescent="0.2">
      <c r="A94" s="68">
        <v>93</v>
      </c>
      <c r="B94" s="73" t="s">
        <v>155</v>
      </c>
      <c r="C94" s="69" t="s">
        <v>67</v>
      </c>
      <c r="D94" s="70" t="s">
        <v>58</v>
      </c>
      <c r="E94" s="30"/>
      <c r="F94" s="34"/>
      <c r="G94" s="34">
        <f t="shared" si="1"/>
        <v>0</v>
      </c>
    </row>
    <row r="95" spans="1:7" ht="28.5" x14ac:dyDescent="0.2">
      <c r="A95" s="68">
        <v>94</v>
      </c>
      <c r="B95" s="73" t="s">
        <v>156</v>
      </c>
      <c r="C95" s="69" t="s">
        <v>64</v>
      </c>
      <c r="D95" s="70" t="s">
        <v>44</v>
      </c>
      <c r="E95" s="30"/>
      <c r="F95" s="34"/>
      <c r="G95" s="34">
        <f t="shared" si="1"/>
        <v>0</v>
      </c>
    </row>
    <row r="96" spans="1:7" ht="14.25" x14ac:dyDescent="0.2">
      <c r="A96" s="68">
        <v>95</v>
      </c>
      <c r="B96" s="73" t="s">
        <v>157</v>
      </c>
      <c r="C96" s="69" t="s">
        <v>60</v>
      </c>
      <c r="D96" s="70" t="s">
        <v>154</v>
      </c>
      <c r="E96" s="30"/>
      <c r="F96" s="34"/>
      <c r="G96" s="34">
        <f t="shared" si="1"/>
        <v>0</v>
      </c>
    </row>
    <row r="97" spans="1:7" ht="14.25" x14ac:dyDescent="0.2">
      <c r="A97" s="68">
        <v>96</v>
      </c>
      <c r="B97" s="73" t="s">
        <v>158</v>
      </c>
      <c r="C97" s="69" t="s">
        <v>67</v>
      </c>
      <c r="D97" s="70" t="s">
        <v>154</v>
      </c>
      <c r="E97" s="30"/>
      <c r="F97" s="34"/>
      <c r="G97" s="34">
        <f t="shared" si="1"/>
        <v>0</v>
      </c>
    </row>
    <row r="98" spans="1:7" ht="14.25" x14ac:dyDescent="0.2">
      <c r="A98" s="68">
        <v>97</v>
      </c>
      <c r="B98" s="73" t="s">
        <v>158</v>
      </c>
      <c r="C98" s="69" t="s">
        <v>67</v>
      </c>
      <c r="D98" s="70" t="s">
        <v>58</v>
      </c>
      <c r="E98" s="30"/>
      <c r="F98" s="34"/>
      <c r="G98" s="34">
        <f t="shared" si="1"/>
        <v>0</v>
      </c>
    </row>
    <row r="99" spans="1:7" ht="14.25" x14ac:dyDescent="0.2">
      <c r="A99" s="68">
        <v>98</v>
      </c>
      <c r="B99" s="73" t="s">
        <v>159</v>
      </c>
      <c r="C99" s="69" t="s">
        <v>67</v>
      </c>
      <c r="D99" s="70" t="s">
        <v>154</v>
      </c>
      <c r="E99" s="30"/>
      <c r="F99" s="34"/>
      <c r="G99" s="34">
        <f t="shared" si="1"/>
        <v>0</v>
      </c>
    </row>
    <row r="100" spans="1:7" ht="14.25" x14ac:dyDescent="0.2">
      <c r="A100" s="68">
        <v>99</v>
      </c>
      <c r="B100" s="73" t="s">
        <v>160</v>
      </c>
      <c r="C100" s="69" t="s">
        <v>69</v>
      </c>
      <c r="D100" s="70" t="s">
        <v>58</v>
      </c>
      <c r="E100" s="30"/>
      <c r="F100" s="34"/>
      <c r="G100" s="34">
        <f t="shared" si="1"/>
        <v>0</v>
      </c>
    </row>
    <row r="101" spans="1:7" ht="14.25" x14ac:dyDescent="0.2">
      <c r="A101" s="68">
        <v>100</v>
      </c>
      <c r="B101" s="73" t="s">
        <v>161</v>
      </c>
      <c r="C101" s="69" t="s">
        <v>72</v>
      </c>
      <c r="D101" s="70" t="s">
        <v>65</v>
      </c>
      <c r="E101" s="30"/>
      <c r="F101" s="34"/>
      <c r="G101" s="34">
        <f t="shared" si="1"/>
        <v>0</v>
      </c>
    </row>
    <row r="102" spans="1:7" ht="14.25" x14ac:dyDescent="0.2">
      <c r="A102" s="68">
        <v>101</v>
      </c>
      <c r="B102" s="73" t="s">
        <v>162</v>
      </c>
      <c r="C102" s="69" t="s">
        <v>98</v>
      </c>
      <c r="D102" s="70" t="s">
        <v>163</v>
      </c>
      <c r="E102" s="30"/>
      <c r="F102" s="34"/>
      <c r="G102" s="34">
        <f t="shared" si="1"/>
        <v>0</v>
      </c>
    </row>
    <row r="103" spans="1:7" ht="14.25" x14ac:dyDescent="0.2">
      <c r="A103" s="68">
        <v>102</v>
      </c>
      <c r="B103" s="73" t="s">
        <v>164</v>
      </c>
      <c r="C103" s="69" t="s">
        <v>54</v>
      </c>
      <c r="D103" s="70" t="s">
        <v>154</v>
      </c>
      <c r="E103" s="30"/>
      <c r="F103" s="34"/>
      <c r="G103" s="34">
        <f t="shared" si="1"/>
        <v>0</v>
      </c>
    </row>
    <row r="104" spans="1:7" ht="14.25" x14ac:dyDescent="0.2">
      <c r="A104" s="68">
        <v>103</v>
      </c>
      <c r="B104" s="73" t="s">
        <v>165</v>
      </c>
      <c r="C104" s="69" t="s">
        <v>60</v>
      </c>
      <c r="D104" s="70" t="s">
        <v>154</v>
      </c>
      <c r="E104" s="30"/>
      <c r="F104" s="34"/>
      <c r="G104" s="34">
        <f t="shared" si="1"/>
        <v>0</v>
      </c>
    </row>
    <row r="105" spans="1:7" ht="14.25" x14ac:dyDescent="0.2">
      <c r="A105" s="68">
        <v>104</v>
      </c>
      <c r="B105" s="73" t="s">
        <v>166</v>
      </c>
      <c r="C105" s="69" t="s">
        <v>60</v>
      </c>
      <c r="D105" s="70" t="s">
        <v>154</v>
      </c>
      <c r="E105" s="30"/>
      <c r="F105" s="34"/>
      <c r="G105" s="34">
        <f t="shared" si="1"/>
        <v>0</v>
      </c>
    </row>
    <row r="106" spans="1:7" ht="14.25" x14ac:dyDescent="0.2">
      <c r="A106" s="68">
        <v>105</v>
      </c>
      <c r="B106" s="73" t="s">
        <v>167</v>
      </c>
      <c r="C106" s="69" t="s">
        <v>67</v>
      </c>
      <c r="D106" s="70" t="s">
        <v>154</v>
      </c>
      <c r="E106" s="30"/>
      <c r="F106" s="34"/>
      <c r="G106" s="34">
        <f t="shared" si="1"/>
        <v>0</v>
      </c>
    </row>
    <row r="107" spans="1:7" ht="14.25" x14ac:dyDescent="0.2">
      <c r="A107" s="68">
        <v>106</v>
      </c>
      <c r="B107" s="73" t="s">
        <v>168</v>
      </c>
      <c r="C107" s="69" t="s">
        <v>67</v>
      </c>
      <c r="D107" s="70" t="s">
        <v>154</v>
      </c>
      <c r="E107" s="30"/>
      <c r="F107" s="34"/>
      <c r="G107" s="34">
        <f t="shared" si="1"/>
        <v>0</v>
      </c>
    </row>
    <row r="108" spans="1:7" ht="14.25" x14ac:dyDescent="0.2">
      <c r="A108" s="68">
        <v>107</v>
      </c>
      <c r="B108" s="73" t="s">
        <v>169</v>
      </c>
      <c r="C108" s="69" t="s">
        <v>67</v>
      </c>
      <c r="D108" s="70" t="s">
        <v>170</v>
      </c>
      <c r="E108" s="30"/>
      <c r="F108" s="34"/>
      <c r="G108" s="34">
        <f t="shared" si="1"/>
        <v>0</v>
      </c>
    </row>
    <row r="109" spans="1:7" ht="14.25" x14ac:dyDescent="0.2">
      <c r="A109" s="68">
        <v>108</v>
      </c>
      <c r="B109" s="73" t="s">
        <v>171</v>
      </c>
      <c r="C109" s="69" t="s">
        <v>60</v>
      </c>
      <c r="D109" s="70" t="s">
        <v>154</v>
      </c>
      <c r="E109" s="30"/>
      <c r="F109" s="34"/>
      <c r="G109" s="34">
        <f t="shared" si="1"/>
        <v>0</v>
      </c>
    </row>
    <row r="110" spans="1:7" ht="14.25" x14ac:dyDescent="0.2">
      <c r="A110" s="68">
        <v>109</v>
      </c>
      <c r="B110" s="73" t="s">
        <v>172</v>
      </c>
      <c r="C110" s="69" t="s">
        <v>54</v>
      </c>
      <c r="D110" s="70" t="s">
        <v>154</v>
      </c>
      <c r="E110" s="30"/>
      <c r="F110" s="34"/>
      <c r="G110" s="34">
        <f t="shared" si="1"/>
        <v>0</v>
      </c>
    </row>
    <row r="111" spans="1:7" ht="14.25" x14ac:dyDescent="0.2">
      <c r="A111" s="68">
        <v>110</v>
      </c>
      <c r="B111" s="73" t="s">
        <v>173</v>
      </c>
      <c r="C111" s="69" t="s">
        <v>67</v>
      </c>
      <c r="D111" s="70" t="s">
        <v>154</v>
      </c>
      <c r="E111" s="30"/>
      <c r="F111" s="34"/>
      <c r="G111" s="34">
        <f t="shared" si="1"/>
        <v>0</v>
      </c>
    </row>
    <row r="112" spans="1:7" ht="14.25" x14ac:dyDescent="0.2">
      <c r="A112" s="68">
        <v>111</v>
      </c>
      <c r="B112" s="73" t="s">
        <v>174</v>
      </c>
      <c r="C112" s="69" t="s">
        <v>72</v>
      </c>
      <c r="D112" s="70" t="s">
        <v>175</v>
      </c>
      <c r="E112" s="30"/>
      <c r="F112" s="34"/>
      <c r="G112" s="34">
        <f t="shared" si="1"/>
        <v>0</v>
      </c>
    </row>
    <row r="113" spans="1:7" ht="14.25" x14ac:dyDescent="0.2">
      <c r="A113" s="68">
        <v>112</v>
      </c>
      <c r="B113" s="73" t="s">
        <v>176</v>
      </c>
      <c r="C113" s="69" t="s">
        <v>143</v>
      </c>
      <c r="D113" s="70" t="s">
        <v>61</v>
      </c>
      <c r="E113" s="30"/>
      <c r="F113" s="34"/>
      <c r="G113" s="34">
        <f t="shared" si="1"/>
        <v>0</v>
      </c>
    </row>
    <row r="114" spans="1:7" ht="14.25" x14ac:dyDescent="0.2">
      <c r="A114" s="68">
        <v>113</v>
      </c>
      <c r="B114" s="73" t="s">
        <v>177</v>
      </c>
      <c r="C114" s="69" t="s">
        <v>143</v>
      </c>
      <c r="D114" s="70" t="s">
        <v>178</v>
      </c>
      <c r="E114" s="30"/>
      <c r="F114" s="34"/>
      <c r="G114" s="34">
        <f t="shared" si="1"/>
        <v>0</v>
      </c>
    </row>
    <row r="115" spans="1:7" ht="14.25" x14ac:dyDescent="0.2">
      <c r="A115" s="68">
        <v>114</v>
      </c>
      <c r="B115" s="73" t="s">
        <v>179</v>
      </c>
      <c r="C115" s="69" t="s">
        <v>180</v>
      </c>
      <c r="D115" s="70" t="s">
        <v>129</v>
      </c>
      <c r="E115" s="30"/>
      <c r="F115" s="34"/>
      <c r="G115" s="34">
        <f t="shared" si="1"/>
        <v>0</v>
      </c>
    </row>
    <row r="116" spans="1:7" ht="14.25" x14ac:dyDescent="0.2">
      <c r="A116" s="68">
        <v>115</v>
      </c>
      <c r="B116" s="73" t="s">
        <v>181</v>
      </c>
      <c r="C116" s="69" t="s">
        <v>72</v>
      </c>
      <c r="D116" s="70" t="s">
        <v>163</v>
      </c>
      <c r="E116" s="30"/>
      <c r="F116" s="34"/>
      <c r="G116" s="34">
        <f t="shared" si="1"/>
        <v>0</v>
      </c>
    </row>
    <row r="117" spans="1:7" ht="14.25" x14ac:dyDescent="0.2">
      <c r="A117" s="68">
        <v>116</v>
      </c>
      <c r="B117" s="73" t="s">
        <v>182</v>
      </c>
      <c r="C117" s="69" t="s">
        <v>183</v>
      </c>
      <c r="D117" s="70" t="s">
        <v>163</v>
      </c>
      <c r="E117" s="30"/>
      <c r="F117" s="34"/>
      <c r="G117" s="34">
        <f t="shared" si="1"/>
        <v>0</v>
      </c>
    </row>
    <row r="118" spans="1:7" ht="14.25" x14ac:dyDescent="0.2">
      <c r="A118" s="68">
        <v>117</v>
      </c>
      <c r="B118" s="73" t="s">
        <v>184</v>
      </c>
      <c r="C118" s="69" t="s">
        <v>60</v>
      </c>
      <c r="D118" s="70" t="s">
        <v>163</v>
      </c>
      <c r="E118" s="30"/>
      <c r="F118" s="34"/>
      <c r="G118" s="34">
        <f t="shared" si="1"/>
        <v>0</v>
      </c>
    </row>
    <row r="119" spans="1:7" ht="14.25" x14ac:dyDescent="0.2">
      <c r="A119" s="68">
        <v>118</v>
      </c>
      <c r="B119" s="73" t="s">
        <v>185</v>
      </c>
      <c r="C119" s="69" t="s">
        <v>54</v>
      </c>
      <c r="D119" s="70" t="s">
        <v>65</v>
      </c>
      <c r="E119" s="30"/>
      <c r="F119" s="34"/>
      <c r="G119" s="34">
        <f t="shared" si="1"/>
        <v>0</v>
      </c>
    </row>
    <row r="120" spans="1:7" ht="14.25" x14ac:dyDescent="0.2">
      <c r="A120" s="68">
        <v>119</v>
      </c>
      <c r="B120" s="73" t="s">
        <v>186</v>
      </c>
      <c r="C120" s="69" t="s">
        <v>72</v>
      </c>
      <c r="D120" s="70" t="s">
        <v>269</v>
      </c>
      <c r="E120" s="30"/>
      <c r="F120" s="34"/>
      <c r="G120" s="34">
        <f t="shared" si="1"/>
        <v>0</v>
      </c>
    </row>
    <row r="121" spans="1:7" ht="14.25" x14ac:dyDescent="0.2">
      <c r="A121" s="68">
        <v>120</v>
      </c>
      <c r="B121" s="73" t="s">
        <v>187</v>
      </c>
      <c r="C121" s="69" t="s">
        <v>183</v>
      </c>
      <c r="D121" s="70" t="s">
        <v>188</v>
      </c>
      <c r="E121" s="30"/>
      <c r="F121" s="34"/>
      <c r="G121" s="34">
        <f t="shared" si="1"/>
        <v>0</v>
      </c>
    </row>
    <row r="122" spans="1:7" ht="14.25" x14ac:dyDescent="0.2">
      <c r="A122" s="68">
        <v>121</v>
      </c>
      <c r="B122" s="73" t="s">
        <v>189</v>
      </c>
      <c r="C122" s="69" t="s">
        <v>143</v>
      </c>
      <c r="D122" s="70" t="s">
        <v>190</v>
      </c>
      <c r="E122" s="30"/>
      <c r="F122" s="34"/>
      <c r="G122" s="34">
        <f t="shared" si="1"/>
        <v>0</v>
      </c>
    </row>
    <row r="123" spans="1:7" ht="14.25" x14ac:dyDescent="0.2">
      <c r="A123" s="68">
        <v>122</v>
      </c>
      <c r="B123" s="73" t="s">
        <v>191</v>
      </c>
      <c r="C123" s="69" t="s">
        <v>183</v>
      </c>
      <c r="D123" s="70" t="s">
        <v>270</v>
      </c>
      <c r="E123" s="30"/>
      <c r="F123" s="34"/>
      <c r="G123" s="34">
        <f t="shared" si="1"/>
        <v>0</v>
      </c>
    </row>
    <row r="124" spans="1:7" ht="14.25" x14ac:dyDescent="0.2">
      <c r="A124" s="68">
        <v>123</v>
      </c>
      <c r="B124" s="73" t="s">
        <v>192</v>
      </c>
      <c r="C124" s="69" t="s">
        <v>143</v>
      </c>
      <c r="D124" s="70" t="s">
        <v>190</v>
      </c>
      <c r="E124" s="30"/>
      <c r="F124" s="34"/>
      <c r="G124" s="34">
        <f t="shared" si="1"/>
        <v>0</v>
      </c>
    </row>
    <row r="125" spans="1:7" ht="14.25" x14ac:dyDescent="0.2">
      <c r="A125" s="68">
        <v>124</v>
      </c>
      <c r="B125" s="73" t="s">
        <v>193</v>
      </c>
      <c r="C125" s="69" t="s">
        <v>143</v>
      </c>
      <c r="D125" s="70" t="s">
        <v>75</v>
      </c>
      <c r="E125" s="30"/>
      <c r="F125" s="34"/>
      <c r="G125" s="34">
        <f t="shared" si="1"/>
        <v>0</v>
      </c>
    </row>
    <row r="126" spans="1:7" ht="14.25" x14ac:dyDescent="0.2">
      <c r="A126" s="68">
        <v>125</v>
      </c>
      <c r="B126" s="73" t="s">
        <v>194</v>
      </c>
      <c r="C126" s="73" t="s">
        <v>195</v>
      </c>
      <c r="D126" s="70" t="s">
        <v>75</v>
      </c>
      <c r="E126" s="30"/>
      <c r="F126" s="34"/>
      <c r="G126" s="34">
        <f t="shared" si="1"/>
        <v>0</v>
      </c>
    </row>
    <row r="127" spans="1:7" ht="14.25" x14ac:dyDescent="0.2">
      <c r="A127" s="68">
        <v>126</v>
      </c>
      <c r="B127" s="73" t="s">
        <v>196</v>
      </c>
      <c r="C127" s="69" t="s">
        <v>143</v>
      </c>
      <c r="D127" s="70" t="s">
        <v>129</v>
      </c>
      <c r="E127" s="30"/>
      <c r="F127" s="34"/>
      <c r="G127" s="34">
        <f t="shared" si="1"/>
        <v>0</v>
      </c>
    </row>
    <row r="128" spans="1:7" ht="14.25" x14ac:dyDescent="0.2">
      <c r="A128" s="68">
        <v>127</v>
      </c>
      <c r="B128" s="73" t="s">
        <v>197</v>
      </c>
      <c r="C128" s="69" t="s">
        <v>183</v>
      </c>
      <c r="D128" s="70" t="s">
        <v>75</v>
      </c>
      <c r="E128" s="30"/>
      <c r="F128" s="34"/>
      <c r="G128" s="34">
        <f t="shared" si="1"/>
        <v>0</v>
      </c>
    </row>
    <row r="129" spans="1:7" ht="14.25" x14ac:dyDescent="0.2">
      <c r="A129" s="68">
        <v>128</v>
      </c>
      <c r="B129" s="73" t="s">
        <v>198</v>
      </c>
      <c r="C129" s="69" t="s">
        <v>183</v>
      </c>
      <c r="D129" s="70" t="s">
        <v>75</v>
      </c>
      <c r="E129" s="30"/>
      <c r="F129" s="34"/>
      <c r="G129" s="34">
        <f t="shared" si="1"/>
        <v>0</v>
      </c>
    </row>
    <row r="130" spans="1:7" ht="14.25" x14ac:dyDescent="0.2">
      <c r="A130" s="68">
        <v>129</v>
      </c>
      <c r="B130" s="73" t="s">
        <v>199</v>
      </c>
      <c r="C130" s="69" t="s">
        <v>183</v>
      </c>
      <c r="D130" s="70" t="s">
        <v>75</v>
      </c>
      <c r="E130" s="30"/>
      <c r="F130" s="34"/>
      <c r="G130" s="34">
        <f t="shared" si="1"/>
        <v>0</v>
      </c>
    </row>
    <row r="131" spans="1:7" ht="14.25" x14ac:dyDescent="0.2">
      <c r="A131" s="68">
        <v>130</v>
      </c>
      <c r="B131" s="254" t="s">
        <v>271</v>
      </c>
      <c r="C131" s="254"/>
      <c r="D131" s="70" t="s">
        <v>129</v>
      </c>
      <c r="E131" s="30"/>
      <c r="F131" s="34"/>
      <c r="G131" s="34">
        <f t="shared" si="1"/>
        <v>0</v>
      </c>
    </row>
    <row r="132" spans="1:7" ht="14.25" x14ac:dyDescent="0.2">
      <c r="A132" s="68">
        <v>131</v>
      </c>
      <c r="B132" s="254" t="s">
        <v>272</v>
      </c>
      <c r="C132" s="254"/>
      <c r="D132" s="70" t="s">
        <v>129</v>
      </c>
      <c r="E132" s="30"/>
      <c r="F132" s="34"/>
      <c r="G132" s="34">
        <f t="shared" ref="G132:G195" si="2">SUM(E132:F132)</f>
        <v>0</v>
      </c>
    </row>
    <row r="133" spans="1:7" ht="14.25" x14ac:dyDescent="0.2">
      <c r="A133" s="68">
        <v>132</v>
      </c>
      <c r="B133" s="254" t="s">
        <v>273</v>
      </c>
      <c r="C133" s="254"/>
      <c r="D133" s="70" t="s">
        <v>129</v>
      </c>
      <c r="E133" s="30"/>
      <c r="F133" s="34"/>
      <c r="G133" s="34">
        <f t="shared" si="2"/>
        <v>0</v>
      </c>
    </row>
    <row r="134" spans="1:7" ht="14.25" x14ac:dyDescent="0.2">
      <c r="A134" s="68">
        <v>133</v>
      </c>
      <c r="B134" s="254" t="s">
        <v>200</v>
      </c>
      <c r="C134" s="254"/>
      <c r="D134" s="70" t="s">
        <v>129</v>
      </c>
      <c r="E134" s="30"/>
      <c r="F134" s="34"/>
      <c r="G134" s="34">
        <f t="shared" si="2"/>
        <v>0</v>
      </c>
    </row>
    <row r="135" spans="1:7" ht="14.25" x14ac:dyDescent="0.2">
      <c r="A135" s="68">
        <v>134</v>
      </c>
      <c r="B135" s="254" t="s">
        <v>201</v>
      </c>
      <c r="C135" s="254"/>
      <c r="D135" s="70" t="s">
        <v>129</v>
      </c>
      <c r="E135" s="30"/>
      <c r="F135" s="34"/>
      <c r="G135" s="34">
        <f t="shared" si="2"/>
        <v>0</v>
      </c>
    </row>
    <row r="136" spans="1:7" ht="14.25" x14ac:dyDescent="0.2">
      <c r="A136" s="68">
        <v>135</v>
      </c>
      <c r="B136" s="254" t="s">
        <v>202</v>
      </c>
      <c r="C136" s="254"/>
      <c r="D136" s="70" t="s">
        <v>129</v>
      </c>
      <c r="E136" s="30"/>
      <c r="F136" s="34"/>
      <c r="G136" s="34">
        <f t="shared" si="2"/>
        <v>0</v>
      </c>
    </row>
    <row r="137" spans="1:7" ht="14.25" x14ac:dyDescent="0.2">
      <c r="A137" s="68">
        <v>136</v>
      </c>
      <c r="B137" s="254" t="s">
        <v>203</v>
      </c>
      <c r="C137" s="254"/>
      <c r="D137" s="70" t="s">
        <v>129</v>
      </c>
      <c r="E137" s="30"/>
      <c r="F137" s="34"/>
      <c r="G137" s="34">
        <f t="shared" si="2"/>
        <v>0</v>
      </c>
    </row>
    <row r="138" spans="1:7" ht="14.25" x14ac:dyDescent="0.2">
      <c r="A138" s="68">
        <v>137</v>
      </c>
      <c r="B138" s="254" t="s">
        <v>204</v>
      </c>
      <c r="C138" s="254"/>
      <c r="D138" s="70" t="s">
        <v>129</v>
      </c>
      <c r="E138" s="30"/>
      <c r="F138" s="34"/>
      <c r="G138" s="34">
        <f t="shared" si="2"/>
        <v>0</v>
      </c>
    </row>
    <row r="139" spans="1:7" ht="14.25" x14ac:dyDescent="0.2">
      <c r="A139" s="68">
        <v>138</v>
      </c>
      <c r="B139" s="254" t="s">
        <v>205</v>
      </c>
      <c r="C139" s="254"/>
      <c r="D139" s="70" t="s">
        <v>129</v>
      </c>
      <c r="E139" s="30"/>
      <c r="F139" s="34"/>
      <c r="G139" s="34">
        <f t="shared" si="2"/>
        <v>0</v>
      </c>
    </row>
    <row r="140" spans="1:7" ht="14.25" x14ac:dyDescent="0.2">
      <c r="A140" s="68">
        <v>139</v>
      </c>
      <c r="B140" s="254" t="s">
        <v>206</v>
      </c>
      <c r="C140" s="254"/>
      <c r="D140" s="70" t="s">
        <v>129</v>
      </c>
      <c r="E140" s="30"/>
      <c r="F140" s="34"/>
      <c r="G140" s="34">
        <f t="shared" si="2"/>
        <v>0</v>
      </c>
    </row>
    <row r="141" spans="1:7" ht="14.25" x14ac:dyDescent="0.2">
      <c r="A141" s="68">
        <v>140</v>
      </c>
      <c r="B141" s="254" t="s">
        <v>207</v>
      </c>
      <c r="C141" s="254"/>
      <c r="D141" s="70" t="s">
        <v>129</v>
      </c>
      <c r="E141" s="30"/>
      <c r="F141" s="34"/>
      <c r="G141" s="34">
        <f t="shared" si="2"/>
        <v>0</v>
      </c>
    </row>
    <row r="142" spans="1:7" ht="14.25" x14ac:dyDescent="0.2">
      <c r="A142" s="68">
        <v>141</v>
      </c>
      <c r="B142" s="254" t="s">
        <v>208</v>
      </c>
      <c r="C142" s="254"/>
      <c r="D142" s="70" t="s">
        <v>129</v>
      </c>
      <c r="E142" s="30"/>
      <c r="F142" s="34"/>
      <c r="G142" s="34">
        <f t="shared" si="2"/>
        <v>0</v>
      </c>
    </row>
    <row r="143" spans="1:7" ht="14.25" x14ac:dyDescent="0.2">
      <c r="A143" s="68">
        <v>142</v>
      </c>
      <c r="B143" s="254" t="s">
        <v>274</v>
      </c>
      <c r="C143" s="254"/>
      <c r="D143" s="70" t="s">
        <v>129</v>
      </c>
      <c r="E143" s="30"/>
      <c r="F143" s="34"/>
      <c r="G143" s="34">
        <f t="shared" si="2"/>
        <v>0</v>
      </c>
    </row>
    <row r="144" spans="1:7" ht="14.25" x14ac:dyDescent="0.2">
      <c r="A144" s="68">
        <v>143</v>
      </c>
      <c r="B144" s="254" t="s">
        <v>275</v>
      </c>
      <c r="C144" s="254"/>
      <c r="D144" s="70" t="s">
        <v>129</v>
      </c>
      <c r="E144" s="30"/>
      <c r="F144" s="34"/>
      <c r="G144" s="34">
        <f t="shared" si="2"/>
        <v>0</v>
      </c>
    </row>
    <row r="145" spans="1:7" ht="14.25" x14ac:dyDescent="0.2">
      <c r="A145" s="68">
        <v>144</v>
      </c>
      <c r="B145" s="254" t="s">
        <v>276</v>
      </c>
      <c r="C145" s="254"/>
      <c r="D145" s="70" t="s">
        <v>129</v>
      </c>
      <c r="E145" s="30"/>
      <c r="F145" s="34"/>
      <c r="G145" s="34">
        <f t="shared" si="2"/>
        <v>0</v>
      </c>
    </row>
    <row r="146" spans="1:7" ht="14.25" x14ac:dyDescent="0.2">
      <c r="A146" s="68">
        <v>145</v>
      </c>
      <c r="B146" s="254" t="s">
        <v>277</v>
      </c>
      <c r="C146" s="254"/>
      <c r="D146" s="70" t="s">
        <v>129</v>
      </c>
      <c r="E146" s="30"/>
      <c r="F146" s="34"/>
      <c r="G146" s="34">
        <f t="shared" si="2"/>
        <v>0</v>
      </c>
    </row>
    <row r="147" spans="1:7" ht="14.25" x14ac:dyDescent="0.2">
      <c r="A147" s="68">
        <v>146</v>
      </c>
      <c r="B147" s="254" t="s">
        <v>278</v>
      </c>
      <c r="C147" s="254"/>
      <c r="D147" s="70" t="s">
        <v>129</v>
      </c>
      <c r="E147" s="30"/>
      <c r="F147" s="34"/>
      <c r="G147" s="34">
        <f t="shared" si="2"/>
        <v>0</v>
      </c>
    </row>
    <row r="148" spans="1:7" ht="14.25" x14ac:dyDescent="0.2">
      <c r="A148" s="68">
        <v>147</v>
      </c>
      <c r="B148" s="254" t="s">
        <v>209</v>
      </c>
      <c r="C148" s="254"/>
      <c r="D148" s="70" t="s">
        <v>129</v>
      </c>
      <c r="E148" s="30"/>
      <c r="F148" s="34"/>
      <c r="G148" s="34">
        <f t="shared" si="2"/>
        <v>0</v>
      </c>
    </row>
    <row r="149" spans="1:7" ht="14.25" x14ac:dyDescent="0.2">
      <c r="A149" s="68">
        <v>148</v>
      </c>
      <c r="B149" s="254" t="s">
        <v>210</v>
      </c>
      <c r="C149" s="254"/>
      <c r="D149" s="70" t="s">
        <v>129</v>
      </c>
      <c r="E149" s="30"/>
      <c r="F149" s="34"/>
      <c r="G149" s="34">
        <f t="shared" si="2"/>
        <v>0</v>
      </c>
    </row>
    <row r="150" spans="1:7" ht="14.25" x14ac:dyDescent="0.2">
      <c r="A150" s="68">
        <v>149</v>
      </c>
      <c r="B150" s="254" t="s">
        <v>211</v>
      </c>
      <c r="C150" s="254"/>
      <c r="D150" s="70" t="s">
        <v>129</v>
      </c>
      <c r="E150" s="30"/>
      <c r="F150" s="34"/>
      <c r="G150" s="34">
        <f t="shared" si="2"/>
        <v>0</v>
      </c>
    </row>
    <row r="151" spans="1:7" ht="14.25" x14ac:dyDescent="0.2">
      <c r="A151" s="68">
        <v>150</v>
      </c>
      <c r="B151" s="254" t="s">
        <v>212</v>
      </c>
      <c r="C151" s="254"/>
      <c r="D151" s="70" t="s">
        <v>129</v>
      </c>
      <c r="E151" s="30"/>
      <c r="F151" s="34"/>
      <c r="G151" s="34">
        <f t="shared" si="2"/>
        <v>0</v>
      </c>
    </row>
    <row r="152" spans="1:7" ht="14.25" x14ac:dyDescent="0.2">
      <c r="A152" s="68">
        <v>151</v>
      </c>
      <c r="B152" s="254" t="s">
        <v>279</v>
      </c>
      <c r="C152" s="254"/>
      <c r="D152" s="70" t="s">
        <v>129</v>
      </c>
      <c r="E152" s="30"/>
      <c r="F152" s="34"/>
      <c r="G152" s="34">
        <f t="shared" si="2"/>
        <v>0</v>
      </c>
    </row>
    <row r="153" spans="1:7" ht="14.25" x14ac:dyDescent="0.2">
      <c r="A153" s="68">
        <v>152</v>
      </c>
      <c r="B153" s="254" t="s">
        <v>213</v>
      </c>
      <c r="C153" s="254"/>
      <c r="D153" s="70" t="s">
        <v>129</v>
      </c>
      <c r="E153" s="30"/>
      <c r="F153" s="34"/>
      <c r="G153" s="34">
        <f t="shared" si="2"/>
        <v>0</v>
      </c>
    </row>
    <row r="154" spans="1:7" ht="14.25" x14ac:dyDescent="0.2">
      <c r="A154" s="68">
        <v>153</v>
      </c>
      <c r="B154" s="254" t="s">
        <v>280</v>
      </c>
      <c r="C154" s="254"/>
      <c r="D154" s="70" t="s">
        <v>129</v>
      </c>
      <c r="E154" s="30"/>
      <c r="F154" s="34"/>
      <c r="G154" s="34">
        <f t="shared" si="2"/>
        <v>0</v>
      </c>
    </row>
    <row r="155" spans="1:7" ht="14.25" x14ac:dyDescent="0.2">
      <c r="A155" s="68">
        <v>154</v>
      </c>
      <c r="B155" s="254" t="s">
        <v>214</v>
      </c>
      <c r="C155" s="254"/>
      <c r="D155" s="70" t="s">
        <v>129</v>
      </c>
      <c r="E155" s="30"/>
      <c r="F155" s="34"/>
      <c r="G155" s="34">
        <f t="shared" si="2"/>
        <v>0</v>
      </c>
    </row>
    <row r="156" spans="1:7" ht="14.25" x14ac:dyDescent="0.2">
      <c r="A156" s="68">
        <v>155</v>
      </c>
      <c r="B156" s="254" t="s">
        <v>218</v>
      </c>
      <c r="C156" s="254"/>
      <c r="D156" s="70" t="s">
        <v>129</v>
      </c>
      <c r="E156" s="30"/>
      <c r="F156" s="34"/>
      <c r="G156" s="34">
        <f t="shared" si="2"/>
        <v>0</v>
      </c>
    </row>
    <row r="157" spans="1:7" ht="14.25" x14ac:dyDescent="0.2">
      <c r="A157" s="68">
        <v>156</v>
      </c>
      <c r="B157" s="254" t="s">
        <v>219</v>
      </c>
      <c r="C157" s="254"/>
      <c r="D157" s="70" t="s">
        <v>129</v>
      </c>
      <c r="E157" s="30"/>
      <c r="F157" s="34"/>
      <c r="G157" s="34">
        <f t="shared" si="2"/>
        <v>0</v>
      </c>
    </row>
    <row r="158" spans="1:7" ht="14.25" x14ac:dyDescent="0.2">
      <c r="A158" s="68">
        <v>157</v>
      </c>
      <c r="B158" s="254" t="s">
        <v>281</v>
      </c>
      <c r="C158" s="254"/>
      <c r="D158" s="70" t="s">
        <v>226</v>
      </c>
      <c r="E158" s="30"/>
      <c r="F158" s="34"/>
      <c r="G158" s="34">
        <f t="shared" si="2"/>
        <v>0</v>
      </c>
    </row>
    <row r="159" spans="1:7" ht="14.25" x14ac:dyDescent="0.2">
      <c r="A159" s="68">
        <v>158</v>
      </c>
      <c r="B159" s="254" t="s">
        <v>216</v>
      </c>
      <c r="C159" s="254"/>
      <c r="D159" s="70" t="s">
        <v>217</v>
      </c>
      <c r="E159" s="30"/>
      <c r="F159" s="34"/>
      <c r="G159" s="34">
        <f t="shared" si="2"/>
        <v>0</v>
      </c>
    </row>
    <row r="160" spans="1:7" ht="14.25" x14ac:dyDescent="0.2">
      <c r="A160" s="68">
        <v>159</v>
      </c>
      <c r="B160" s="254" t="s">
        <v>282</v>
      </c>
      <c r="C160" s="254"/>
      <c r="D160" s="70" t="s">
        <v>129</v>
      </c>
      <c r="E160" s="30"/>
      <c r="F160" s="34"/>
      <c r="G160" s="34">
        <f t="shared" si="2"/>
        <v>0</v>
      </c>
    </row>
    <row r="161" spans="1:7" ht="14.25" x14ac:dyDescent="0.2">
      <c r="A161" s="68">
        <v>160</v>
      </c>
      <c r="B161" s="254" t="s">
        <v>283</v>
      </c>
      <c r="C161" s="254"/>
      <c r="D161" s="70" t="s">
        <v>129</v>
      </c>
      <c r="E161" s="30"/>
      <c r="F161" s="34"/>
      <c r="G161" s="34">
        <f t="shared" si="2"/>
        <v>0</v>
      </c>
    </row>
    <row r="162" spans="1:7" ht="14.25" x14ac:dyDescent="0.2">
      <c r="A162" s="68">
        <v>161</v>
      </c>
      <c r="B162" s="254" t="s">
        <v>284</v>
      </c>
      <c r="C162" s="254"/>
      <c r="D162" s="70" t="s">
        <v>129</v>
      </c>
      <c r="E162" s="30"/>
      <c r="F162" s="34"/>
      <c r="G162" s="34">
        <f t="shared" si="2"/>
        <v>0</v>
      </c>
    </row>
    <row r="163" spans="1:7" ht="14.25" x14ac:dyDescent="0.2">
      <c r="A163" s="68">
        <v>162</v>
      </c>
      <c r="B163" s="254" t="s">
        <v>285</v>
      </c>
      <c r="C163" s="254"/>
      <c r="D163" s="70" t="s">
        <v>129</v>
      </c>
      <c r="E163" s="30"/>
      <c r="F163" s="34"/>
      <c r="G163" s="34">
        <f t="shared" si="2"/>
        <v>0</v>
      </c>
    </row>
    <row r="164" spans="1:7" ht="14.25" x14ac:dyDescent="0.2">
      <c r="A164" s="68">
        <v>163</v>
      </c>
      <c r="B164" s="254" t="s">
        <v>220</v>
      </c>
      <c r="C164" s="254"/>
      <c r="D164" s="70" t="s">
        <v>129</v>
      </c>
      <c r="E164" s="30"/>
      <c r="F164" s="34"/>
      <c r="G164" s="34">
        <f t="shared" si="2"/>
        <v>0</v>
      </c>
    </row>
    <row r="165" spans="1:7" ht="14.25" x14ac:dyDescent="0.2">
      <c r="A165" s="68">
        <v>164</v>
      </c>
      <c r="B165" s="254" t="s">
        <v>286</v>
      </c>
      <c r="C165" s="254"/>
      <c r="D165" s="70" t="s">
        <v>215</v>
      </c>
      <c r="E165" s="30"/>
      <c r="F165" s="34"/>
      <c r="G165" s="34">
        <f t="shared" si="2"/>
        <v>0</v>
      </c>
    </row>
    <row r="166" spans="1:7" ht="14.25" x14ac:dyDescent="0.2">
      <c r="A166" s="68">
        <v>165</v>
      </c>
      <c r="B166" s="254" t="s">
        <v>45</v>
      </c>
      <c r="C166" s="254"/>
      <c r="D166" s="70" t="s">
        <v>129</v>
      </c>
      <c r="E166" s="30"/>
      <c r="F166" s="34"/>
      <c r="G166" s="34">
        <f t="shared" si="2"/>
        <v>0</v>
      </c>
    </row>
    <row r="167" spans="1:7" ht="14.25" x14ac:dyDescent="0.2">
      <c r="A167" s="68">
        <v>166</v>
      </c>
      <c r="B167" s="254" t="s">
        <v>287</v>
      </c>
      <c r="C167" s="254"/>
      <c r="D167" s="70" t="s">
        <v>129</v>
      </c>
      <c r="E167" s="30"/>
      <c r="F167" s="34"/>
      <c r="G167" s="34">
        <f t="shared" si="2"/>
        <v>0</v>
      </c>
    </row>
    <row r="168" spans="1:7" ht="14.25" x14ac:dyDescent="0.2">
      <c r="A168" s="68">
        <v>167</v>
      </c>
      <c r="B168" s="254" t="s">
        <v>288</v>
      </c>
      <c r="C168" s="254"/>
      <c r="D168" s="70" t="s">
        <v>129</v>
      </c>
      <c r="E168" s="30"/>
      <c r="F168" s="34"/>
      <c r="G168" s="34">
        <f t="shared" si="2"/>
        <v>0</v>
      </c>
    </row>
    <row r="169" spans="1:7" ht="14.25" x14ac:dyDescent="0.2">
      <c r="A169" s="68">
        <v>168</v>
      </c>
      <c r="B169" s="254" t="s">
        <v>221</v>
      </c>
      <c r="C169" s="254"/>
      <c r="D169" s="70" t="s">
        <v>129</v>
      </c>
      <c r="E169" s="30"/>
      <c r="F169" s="34"/>
      <c r="G169" s="34">
        <f t="shared" si="2"/>
        <v>0</v>
      </c>
    </row>
    <row r="170" spans="1:7" ht="14.25" x14ac:dyDescent="0.2">
      <c r="A170" s="68">
        <v>169</v>
      </c>
      <c r="B170" s="254" t="s">
        <v>222</v>
      </c>
      <c r="C170" s="254"/>
      <c r="D170" s="70" t="s">
        <v>65</v>
      </c>
      <c r="E170" s="30"/>
      <c r="F170" s="34"/>
      <c r="G170" s="34">
        <f t="shared" si="2"/>
        <v>0</v>
      </c>
    </row>
    <row r="171" spans="1:7" ht="14.25" x14ac:dyDescent="0.2">
      <c r="A171" s="68">
        <v>170</v>
      </c>
      <c r="B171" s="254" t="s">
        <v>289</v>
      </c>
      <c r="C171" s="254"/>
      <c r="D171" s="70" t="s">
        <v>65</v>
      </c>
      <c r="E171" s="30"/>
      <c r="F171" s="34"/>
      <c r="G171" s="34">
        <f t="shared" si="2"/>
        <v>0</v>
      </c>
    </row>
    <row r="172" spans="1:7" ht="14.25" x14ac:dyDescent="0.2">
      <c r="A172" s="68">
        <v>171</v>
      </c>
      <c r="B172" s="254" t="s">
        <v>223</v>
      </c>
      <c r="C172" s="254"/>
      <c r="D172" s="70" t="s">
        <v>290</v>
      </c>
      <c r="E172" s="30"/>
      <c r="F172" s="34"/>
      <c r="G172" s="34">
        <f t="shared" si="2"/>
        <v>0</v>
      </c>
    </row>
    <row r="173" spans="1:7" ht="14.25" x14ac:dyDescent="0.2">
      <c r="A173" s="68">
        <v>172</v>
      </c>
      <c r="B173" s="254" t="s">
        <v>224</v>
      </c>
      <c r="C173" s="254"/>
      <c r="D173" s="70" t="s">
        <v>65</v>
      </c>
      <c r="E173" s="30"/>
      <c r="F173" s="34"/>
      <c r="G173" s="34">
        <f t="shared" si="2"/>
        <v>0</v>
      </c>
    </row>
    <row r="174" spans="1:7" ht="14.25" x14ac:dyDescent="0.2">
      <c r="A174" s="68">
        <v>173</v>
      </c>
      <c r="B174" s="254" t="s">
        <v>291</v>
      </c>
      <c r="C174" s="254"/>
      <c r="D174" s="70" t="s">
        <v>215</v>
      </c>
      <c r="E174" s="30"/>
      <c r="F174" s="34"/>
      <c r="G174" s="34">
        <f t="shared" si="2"/>
        <v>0</v>
      </c>
    </row>
    <row r="175" spans="1:7" ht="14.25" x14ac:dyDescent="0.2">
      <c r="A175" s="68">
        <v>174</v>
      </c>
      <c r="B175" s="254" t="s">
        <v>292</v>
      </c>
      <c r="C175" s="254"/>
      <c r="D175" s="70" t="s">
        <v>215</v>
      </c>
      <c r="E175" s="30"/>
      <c r="F175" s="34"/>
      <c r="G175" s="34">
        <f t="shared" si="2"/>
        <v>0</v>
      </c>
    </row>
    <row r="176" spans="1:7" ht="14.25" x14ac:dyDescent="0.2">
      <c r="A176" s="68">
        <v>175</v>
      </c>
      <c r="B176" s="254" t="s">
        <v>225</v>
      </c>
      <c r="C176" s="254"/>
      <c r="D176" s="70" t="s">
        <v>215</v>
      </c>
      <c r="E176" s="30"/>
      <c r="F176" s="34"/>
      <c r="G176" s="34">
        <f t="shared" si="2"/>
        <v>0</v>
      </c>
    </row>
    <row r="177" spans="1:7" ht="14.25" x14ac:dyDescent="0.2">
      <c r="A177" s="68">
        <v>176</v>
      </c>
      <c r="B177" s="254" t="s">
        <v>293</v>
      </c>
      <c r="C177" s="254"/>
      <c r="D177" s="70" t="s">
        <v>129</v>
      </c>
      <c r="E177" s="30"/>
      <c r="F177" s="34"/>
      <c r="G177" s="34">
        <f t="shared" si="2"/>
        <v>0</v>
      </c>
    </row>
    <row r="178" spans="1:7" ht="14.25" x14ac:dyDescent="0.2">
      <c r="A178" s="68">
        <v>177</v>
      </c>
      <c r="B178" s="254" t="s">
        <v>294</v>
      </c>
      <c r="C178" s="254"/>
      <c r="D178" s="70" t="s">
        <v>129</v>
      </c>
      <c r="E178" s="30"/>
      <c r="F178" s="34"/>
      <c r="G178" s="34">
        <f t="shared" si="2"/>
        <v>0</v>
      </c>
    </row>
    <row r="179" spans="1:7" ht="14.25" x14ac:dyDescent="0.2">
      <c r="A179" s="68">
        <v>178</v>
      </c>
      <c r="B179" s="254" t="s">
        <v>295</v>
      </c>
      <c r="C179" s="254"/>
      <c r="D179" s="70" t="s">
        <v>226</v>
      </c>
      <c r="E179" s="30"/>
      <c r="F179" s="34"/>
      <c r="G179" s="34">
        <f t="shared" si="2"/>
        <v>0</v>
      </c>
    </row>
    <row r="180" spans="1:7" ht="14.25" x14ac:dyDescent="0.2">
      <c r="A180" s="68">
        <v>179</v>
      </c>
      <c r="B180" s="254" t="s">
        <v>296</v>
      </c>
      <c r="C180" s="254"/>
      <c r="D180" s="70" t="s">
        <v>217</v>
      </c>
      <c r="E180" s="30"/>
      <c r="F180" s="34"/>
      <c r="G180" s="34">
        <f t="shared" si="2"/>
        <v>0</v>
      </c>
    </row>
    <row r="181" spans="1:7" ht="14.25" x14ac:dyDescent="0.2">
      <c r="A181" s="68">
        <v>180</v>
      </c>
      <c r="B181" s="254" t="s">
        <v>297</v>
      </c>
      <c r="C181" s="254"/>
      <c r="D181" s="70" t="s">
        <v>129</v>
      </c>
      <c r="E181" s="30"/>
      <c r="F181" s="34"/>
      <c r="G181" s="34">
        <f t="shared" si="2"/>
        <v>0</v>
      </c>
    </row>
    <row r="182" spans="1:7" ht="14.25" x14ac:dyDescent="0.2">
      <c r="A182" s="68">
        <v>181</v>
      </c>
      <c r="B182" s="254" t="s">
        <v>298</v>
      </c>
      <c r="C182" s="254"/>
      <c r="D182" s="70" t="s">
        <v>227</v>
      </c>
      <c r="E182" s="30"/>
      <c r="F182" s="34"/>
      <c r="G182" s="34">
        <f t="shared" si="2"/>
        <v>0</v>
      </c>
    </row>
    <row r="183" spans="1:7" ht="14.25" x14ac:dyDescent="0.2">
      <c r="A183" s="68">
        <v>182</v>
      </c>
      <c r="B183" s="254" t="s">
        <v>299</v>
      </c>
      <c r="C183" s="254"/>
      <c r="D183" s="70" t="s">
        <v>129</v>
      </c>
      <c r="E183" s="30"/>
      <c r="F183" s="34"/>
      <c r="G183" s="34">
        <f t="shared" si="2"/>
        <v>0</v>
      </c>
    </row>
    <row r="184" spans="1:7" ht="14.25" x14ac:dyDescent="0.2">
      <c r="A184" s="68">
        <v>183</v>
      </c>
      <c r="B184" s="254" t="s">
        <v>46</v>
      </c>
      <c r="C184" s="254"/>
      <c r="D184" s="70" t="s">
        <v>129</v>
      </c>
      <c r="E184" s="30"/>
      <c r="F184" s="34"/>
      <c r="G184" s="34">
        <f t="shared" si="2"/>
        <v>0</v>
      </c>
    </row>
    <row r="185" spans="1:7" ht="14.25" x14ac:dyDescent="0.2">
      <c r="A185" s="68">
        <v>184</v>
      </c>
      <c r="B185" s="254" t="s">
        <v>300</v>
      </c>
      <c r="C185" s="254"/>
      <c r="D185" s="70" t="s">
        <v>129</v>
      </c>
      <c r="E185" s="30"/>
      <c r="F185" s="34"/>
      <c r="G185" s="34">
        <f t="shared" si="2"/>
        <v>0</v>
      </c>
    </row>
    <row r="186" spans="1:7" ht="14.25" x14ac:dyDescent="0.2">
      <c r="A186" s="68">
        <v>185</v>
      </c>
      <c r="B186" s="254" t="s">
        <v>301</v>
      </c>
      <c r="C186" s="254"/>
      <c r="D186" s="70" t="s">
        <v>129</v>
      </c>
      <c r="E186" s="30"/>
      <c r="F186" s="34"/>
      <c r="G186" s="34">
        <f>SUM(E186:F186)</f>
        <v>0</v>
      </c>
    </row>
    <row r="187" spans="1:7" ht="14.25" x14ac:dyDescent="0.2">
      <c r="A187" s="68">
        <v>186</v>
      </c>
      <c r="B187" s="255" t="s">
        <v>302</v>
      </c>
      <c r="C187" s="255"/>
      <c r="D187" s="70" t="s">
        <v>303</v>
      </c>
      <c r="E187" s="30"/>
      <c r="F187" s="34"/>
      <c r="G187" s="34">
        <f t="shared" si="2"/>
        <v>0</v>
      </c>
    </row>
    <row r="188" spans="1:7" ht="14.25" x14ac:dyDescent="0.2">
      <c r="A188" s="68">
        <v>187</v>
      </c>
      <c r="B188" s="255" t="s">
        <v>304</v>
      </c>
      <c r="C188" s="255"/>
      <c r="D188" s="70" t="s">
        <v>226</v>
      </c>
      <c r="E188" s="30"/>
      <c r="F188" s="34"/>
      <c r="G188" s="34">
        <f t="shared" si="2"/>
        <v>0</v>
      </c>
    </row>
    <row r="189" spans="1:7" ht="14.25" x14ac:dyDescent="0.2">
      <c r="A189" s="68">
        <v>188</v>
      </c>
      <c r="B189" s="254" t="s">
        <v>305</v>
      </c>
      <c r="C189" s="254"/>
      <c r="D189" s="70" t="s">
        <v>129</v>
      </c>
      <c r="E189" s="30"/>
      <c r="F189" s="34"/>
      <c r="G189" s="34">
        <f t="shared" si="2"/>
        <v>0</v>
      </c>
    </row>
    <row r="190" spans="1:7" ht="14.25" x14ac:dyDescent="0.2">
      <c r="A190" s="68">
        <v>189</v>
      </c>
      <c r="B190" s="254" t="s">
        <v>306</v>
      </c>
      <c r="C190" s="254"/>
      <c r="D190" s="70" t="s">
        <v>129</v>
      </c>
      <c r="E190" s="30"/>
      <c r="F190" s="34"/>
      <c r="G190" s="34">
        <f t="shared" si="2"/>
        <v>0</v>
      </c>
    </row>
    <row r="191" spans="1:7" ht="14.25" x14ac:dyDescent="0.2">
      <c r="A191" s="68">
        <v>190</v>
      </c>
      <c r="B191" s="254" t="s">
        <v>307</v>
      </c>
      <c r="C191" s="254"/>
      <c r="D191" s="70" t="s">
        <v>129</v>
      </c>
      <c r="E191" s="30"/>
      <c r="F191" s="34"/>
      <c r="G191" s="34">
        <f t="shared" si="2"/>
        <v>0</v>
      </c>
    </row>
    <row r="192" spans="1:7" ht="14.25" x14ac:dyDescent="0.2">
      <c r="A192" s="68">
        <v>191</v>
      </c>
      <c r="B192" s="254" t="s">
        <v>308</v>
      </c>
      <c r="C192" s="254"/>
      <c r="D192" s="70" t="s">
        <v>129</v>
      </c>
      <c r="E192" s="30"/>
      <c r="F192" s="34"/>
      <c r="G192" s="34">
        <f t="shared" si="2"/>
        <v>0</v>
      </c>
    </row>
    <row r="193" spans="1:7" ht="14.25" x14ac:dyDescent="0.2">
      <c r="A193" s="68">
        <v>192</v>
      </c>
      <c r="B193" s="254" t="s">
        <v>309</v>
      </c>
      <c r="C193" s="254"/>
      <c r="D193" s="70" t="s">
        <v>129</v>
      </c>
      <c r="E193" s="30"/>
      <c r="F193" s="34"/>
      <c r="G193" s="34">
        <f t="shared" si="2"/>
        <v>0</v>
      </c>
    </row>
    <row r="194" spans="1:7" ht="14.25" x14ac:dyDescent="0.2">
      <c r="A194" s="68">
        <v>193</v>
      </c>
      <c r="B194" s="254" t="s">
        <v>310</v>
      </c>
      <c r="C194" s="254"/>
      <c r="D194" s="70" t="s">
        <v>129</v>
      </c>
      <c r="E194" s="30"/>
      <c r="F194" s="34"/>
      <c r="G194" s="34">
        <f t="shared" si="2"/>
        <v>0</v>
      </c>
    </row>
    <row r="195" spans="1:7" ht="14.25" x14ac:dyDescent="0.2">
      <c r="A195" s="68">
        <v>194</v>
      </c>
      <c r="B195" s="254" t="s">
        <v>311</v>
      </c>
      <c r="C195" s="254"/>
      <c r="D195" s="70" t="s">
        <v>129</v>
      </c>
      <c r="E195" s="30"/>
      <c r="F195" s="34"/>
      <c r="G195" s="34">
        <f t="shared" si="2"/>
        <v>0</v>
      </c>
    </row>
    <row r="196" spans="1:7" ht="14.25" x14ac:dyDescent="0.2">
      <c r="A196" s="68">
        <v>195</v>
      </c>
      <c r="B196" s="254" t="s">
        <v>312</v>
      </c>
      <c r="C196" s="254"/>
      <c r="D196" s="70" t="s">
        <v>129</v>
      </c>
      <c r="E196" s="30"/>
      <c r="F196" s="34"/>
      <c r="G196" s="34">
        <f t="shared" ref="G196:G247" si="3">SUM(E196:F196)</f>
        <v>0</v>
      </c>
    </row>
    <row r="197" spans="1:7" ht="14.25" x14ac:dyDescent="0.2">
      <c r="A197" s="68">
        <v>196</v>
      </c>
      <c r="B197" s="254" t="s">
        <v>313</v>
      </c>
      <c r="C197" s="254"/>
      <c r="D197" s="70" t="s">
        <v>129</v>
      </c>
      <c r="E197" s="30"/>
      <c r="F197" s="34"/>
      <c r="G197" s="34">
        <f t="shared" si="3"/>
        <v>0</v>
      </c>
    </row>
    <row r="198" spans="1:7" ht="14.25" x14ac:dyDescent="0.2">
      <c r="A198" s="68">
        <v>197</v>
      </c>
      <c r="B198" s="254" t="s">
        <v>314</v>
      </c>
      <c r="C198" s="254"/>
      <c r="D198" s="70" t="s">
        <v>129</v>
      </c>
      <c r="E198" s="30"/>
      <c r="F198" s="34"/>
      <c r="G198" s="34">
        <f t="shared" si="3"/>
        <v>0</v>
      </c>
    </row>
    <row r="199" spans="1:7" ht="14.25" x14ac:dyDescent="0.2">
      <c r="A199" s="68">
        <v>198</v>
      </c>
      <c r="B199" s="254" t="s">
        <v>315</v>
      </c>
      <c r="C199" s="254"/>
      <c r="D199" s="70" t="s">
        <v>129</v>
      </c>
      <c r="E199" s="30"/>
      <c r="F199" s="34"/>
      <c r="G199" s="34">
        <f t="shared" si="3"/>
        <v>0</v>
      </c>
    </row>
    <row r="200" spans="1:7" ht="14.25" x14ac:dyDescent="0.2">
      <c r="A200" s="68">
        <v>199</v>
      </c>
      <c r="B200" s="254" t="s">
        <v>316</v>
      </c>
      <c r="C200" s="254"/>
      <c r="D200" s="70" t="s">
        <v>129</v>
      </c>
      <c r="E200" s="30"/>
      <c r="F200" s="34"/>
      <c r="G200" s="34">
        <f t="shared" si="3"/>
        <v>0</v>
      </c>
    </row>
    <row r="201" spans="1:7" ht="14.25" x14ac:dyDescent="0.2">
      <c r="A201" s="68">
        <v>200</v>
      </c>
      <c r="B201" s="254" t="s">
        <v>317</v>
      </c>
      <c r="C201" s="254"/>
      <c r="D201" s="70" t="s">
        <v>129</v>
      </c>
      <c r="E201" s="30"/>
      <c r="F201" s="34"/>
      <c r="G201" s="34">
        <f t="shared" si="3"/>
        <v>0</v>
      </c>
    </row>
    <row r="202" spans="1:7" ht="14.25" x14ac:dyDescent="0.2">
      <c r="A202" s="68">
        <v>201</v>
      </c>
      <c r="B202" s="254" t="s">
        <v>318</v>
      </c>
      <c r="C202" s="254"/>
      <c r="D202" s="70" t="s">
        <v>129</v>
      </c>
      <c r="E202" s="30"/>
      <c r="F202" s="34"/>
      <c r="G202" s="34">
        <f t="shared" si="3"/>
        <v>0</v>
      </c>
    </row>
    <row r="203" spans="1:7" ht="14.25" x14ac:dyDescent="0.2">
      <c r="A203" s="68">
        <v>202</v>
      </c>
      <c r="B203" s="254" t="s">
        <v>319</v>
      </c>
      <c r="C203" s="254"/>
      <c r="D203" s="70" t="s">
        <v>129</v>
      </c>
      <c r="E203" s="30"/>
      <c r="F203" s="34"/>
      <c r="G203" s="34">
        <f t="shared" si="3"/>
        <v>0</v>
      </c>
    </row>
    <row r="204" spans="1:7" ht="14.25" x14ac:dyDescent="0.2">
      <c r="A204" s="68">
        <v>203</v>
      </c>
      <c r="B204" s="254" t="s">
        <v>320</v>
      </c>
      <c r="C204" s="254"/>
      <c r="D204" s="70" t="s">
        <v>129</v>
      </c>
      <c r="E204" s="30"/>
      <c r="F204" s="34"/>
      <c r="G204" s="34">
        <f t="shared" si="3"/>
        <v>0</v>
      </c>
    </row>
    <row r="205" spans="1:7" ht="14.25" x14ac:dyDescent="0.2">
      <c r="A205" s="68">
        <v>204</v>
      </c>
      <c r="B205" s="254" t="s">
        <v>321</v>
      </c>
      <c r="C205" s="254"/>
      <c r="D205" s="70" t="s">
        <v>129</v>
      </c>
      <c r="E205" s="30"/>
      <c r="F205" s="34"/>
      <c r="G205" s="34">
        <f t="shared" si="3"/>
        <v>0</v>
      </c>
    </row>
    <row r="206" spans="1:7" ht="14.25" x14ac:dyDescent="0.2">
      <c r="A206" s="68">
        <v>205</v>
      </c>
      <c r="B206" s="254" t="s">
        <v>322</v>
      </c>
      <c r="C206" s="254"/>
      <c r="D206" s="70" t="s">
        <v>129</v>
      </c>
      <c r="E206" s="30"/>
      <c r="F206" s="34"/>
      <c r="G206" s="34">
        <f t="shared" si="3"/>
        <v>0</v>
      </c>
    </row>
    <row r="207" spans="1:7" ht="14.25" x14ac:dyDescent="0.2">
      <c r="A207" s="68">
        <v>206</v>
      </c>
      <c r="B207" s="254" t="s">
        <v>323</v>
      </c>
      <c r="C207" s="254"/>
      <c r="D207" s="70" t="s">
        <v>129</v>
      </c>
      <c r="E207" s="30"/>
      <c r="F207" s="34"/>
      <c r="G207" s="34">
        <f t="shared" si="3"/>
        <v>0</v>
      </c>
    </row>
    <row r="208" spans="1:7" ht="14.25" x14ac:dyDescent="0.2">
      <c r="A208" s="68">
        <v>207</v>
      </c>
      <c r="B208" s="254" t="s">
        <v>324</v>
      </c>
      <c r="C208" s="254"/>
      <c r="D208" s="70" t="s">
        <v>129</v>
      </c>
      <c r="E208" s="30"/>
      <c r="F208" s="34"/>
      <c r="G208" s="34">
        <f t="shared" si="3"/>
        <v>0</v>
      </c>
    </row>
    <row r="209" spans="1:7" ht="14.25" x14ac:dyDescent="0.2">
      <c r="A209" s="68">
        <v>208</v>
      </c>
      <c r="B209" s="254" t="s">
        <v>325</v>
      </c>
      <c r="C209" s="254"/>
      <c r="D209" s="70" t="s">
        <v>129</v>
      </c>
      <c r="E209" s="30"/>
      <c r="F209" s="34"/>
      <c r="G209" s="34">
        <f t="shared" si="3"/>
        <v>0</v>
      </c>
    </row>
    <row r="210" spans="1:7" ht="14.25" x14ac:dyDescent="0.2">
      <c r="A210" s="68">
        <v>209</v>
      </c>
      <c r="B210" s="254" t="s">
        <v>326</v>
      </c>
      <c r="C210" s="254"/>
      <c r="D210" s="70" t="s">
        <v>129</v>
      </c>
      <c r="E210" s="30"/>
      <c r="F210" s="34"/>
      <c r="G210" s="34">
        <f t="shared" si="3"/>
        <v>0</v>
      </c>
    </row>
    <row r="211" spans="1:7" ht="14.25" x14ac:dyDescent="0.2">
      <c r="A211" s="68">
        <v>210</v>
      </c>
      <c r="B211" s="254" t="s">
        <v>327</v>
      </c>
      <c r="C211" s="254"/>
      <c r="D211" s="70" t="s">
        <v>129</v>
      </c>
      <c r="E211" s="30"/>
      <c r="F211" s="34"/>
      <c r="G211" s="34">
        <f t="shared" si="3"/>
        <v>0</v>
      </c>
    </row>
    <row r="212" spans="1:7" ht="14.25" x14ac:dyDescent="0.2">
      <c r="A212" s="68">
        <v>211</v>
      </c>
      <c r="B212" s="254" t="s">
        <v>328</v>
      </c>
      <c r="C212" s="254"/>
      <c r="D212" s="70" t="s">
        <v>129</v>
      </c>
      <c r="E212" s="30"/>
      <c r="F212" s="34"/>
      <c r="G212" s="34">
        <f t="shared" si="3"/>
        <v>0</v>
      </c>
    </row>
    <row r="213" spans="1:7" ht="14.25" x14ac:dyDescent="0.2">
      <c r="A213" s="68">
        <v>212</v>
      </c>
      <c r="B213" s="254" t="s">
        <v>329</v>
      </c>
      <c r="C213" s="254"/>
      <c r="D213" s="70" t="s">
        <v>129</v>
      </c>
      <c r="E213" s="30"/>
      <c r="F213" s="34"/>
      <c r="G213" s="34">
        <f t="shared" si="3"/>
        <v>0</v>
      </c>
    </row>
    <row r="214" spans="1:7" ht="14.25" x14ac:dyDescent="0.2">
      <c r="A214" s="68">
        <v>213</v>
      </c>
      <c r="B214" s="254" t="s">
        <v>330</v>
      </c>
      <c r="C214" s="254"/>
      <c r="D214" s="70" t="s">
        <v>129</v>
      </c>
      <c r="E214" s="30"/>
      <c r="F214" s="34"/>
      <c r="G214" s="34">
        <f t="shared" si="3"/>
        <v>0</v>
      </c>
    </row>
    <row r="215" spans="1:7" ht="14.25" x14ac:dyDescent="0.2">
      <c r="A215" s="68">
        <v>214</v>
      </c>
      <c r="B215" s="254" t="s">
        <v>331</v>
      </c>
      <c r="C215" s="254"/>
      <c r="D215" s="70" t="s">
        <v>129</v>
      </c>
      <c r="E215" s="30"/>
      <c r="F215" s="34"/>
      <c r="G215" s="34">
        <f t="shared" si="3"/>
        <v>0</v>
      </c>
    </row>
    <row r="216" spans="1:7" ht="14.25" x14ac:dyDescent="0.2">
      <c r="A216" s="68">
        <v>215</v>
      </c>
      <c r="B216" s="254" t="s">
        <v>332</v>
      </c>
      <c r="C216" s="254"/>
      <c r="D216" s="70" t="s">
        <v>129</v>
      </c>
      <c r="E216" s="30"/>
      <c r="F216" s="34"/>
      <c r="G216" s="34">
        <f t="shared" si="3"/>
        <v>0</v>
      </c>
    </row>
    <row r="217" spans="1:7" ht="14.25" x14ac:dyDescent="0.2">
      <c r="A217" s="68">
        <v>216</v>
      </c>
      <c r="B217" s="254" t="s">
        <v>333</v>
      </c>
      <c r="C217" s="254"/>
      <c r="D217" s="70" t="s">
        <v>129</v>
      </c>
      <c r="E217" s="30"/>
      <c r="F217" s="34"/>
      <c r="G217" s="34">
        <f t="shared" si="3"/>
        <v>0</v>
      </c>
    </row>
    <row r="218" spans="1:7" ht="14.25" x14ac:dyDescent="0.2">
      <c r="A218" s="68">
        <v>217</v>
      </c>
      <c r="B218" s="254" t="s">
        <v>334</v>
      </c>
      <c r="C218" s="254"/>
      <c r="D218" s="70" t="s">
        <v>129</v>
      </c>
      <c r="E218" s="30"/>
      <c r="F218" s="34"/>
      <c r="G218" s="34">
        <f t="shared" si="3"/>
        <v>0</v>
      </c>
    </row>
    <row r="219" spans="1:7" ht="14.25" x14ac:dyDescent="0.2">
      <c r="A219" s="68">
        <v>218</v>
      </c>
      <c r="B219" s="254" t="s">
        <v>335</v>
      </c>
      <c r="C219" s="254"/>
      <c r="D219" s="70" t="s">
        <v>129</v>
      </c>
      <c r="E219" s="30"/>
      <c r="F219" s="34"/>
      <c r="G219" s="34">
        <f t="shared" si="3"/>
        <v>0</v>
      </c>
    </row>
    <row r="220" spans="1:7" ht="14.25" x14ac:dyDescent="0.2">
      <c r="A220" s="68">
        <v>219</v>
      </c>
      <c r="B220" s="254" t="s">
        <v>336</v>
      </c>
      <c r="C220" s="254"/>
      <c r="D220" s="70" t="s">
        <v>129</v>
      </c>
      <c r="E220" s="30"/>
      <c r="F220" s="34"/>
      <c r="G220" s="34">
        <f t="shared" si="3"/>
        <v>0</v>
      </c>
    </row>
    <row r="221" spans="1:7" ht="14.25" x14ac:dyDescent="0.2">
      <c r="A221" s="68">
        <v>220</v>
      </c>
      <c r="B221" s="254" t="s">
        <v>337</v>
      </c>
      <c r="C221" s="254"/>
      <c r="D221" s="70" t="s">
        <v>129</v>
      </c>
      <c r="E221" s="30"/>
      <c r="F221" s="34"/>
      <c r="G221" s="34">
        <f t="shared" si="3"/>
        <v>0</v>
      </c>
    </row>
    <row r="222" spans="1:7" ht="14.25" x14ac:dyDescent="0.2">
      <c r="A222" s="68">
        <v>221</v>
      </c>
      <c r="B222" s="254" t="s">
        <v>338</v>
      </c>
      <c r="C222" s="254"/>
      <c r="D222" s="70" t="s">
        <v>129</v>
      </c>
      <c r="E222" s="30"/>
      <c r="F222" s="34"/>
      <c r="G222" s="34">
        <f t="shared" si="3"/>
        <v>0</v>
      </c>
    </row>
    <row r="223" spans="1:7" ht="14.25" x14ac:dyDescent="0.2">
      <c r="A223" s="68">
        <v>222</v>
      </c>
      <c r="B223" s="254" t="s">
        <v>339</v>
      </c>
      <c r="C223" s="254"/>
      <c r="D223" s="70" t="s">
        <v>129</v>
      </c>
      <c r="E223" s="30"/>
      <c r="F223" s="34"/>
      <c r="G223" s="34">
        <f t="shared" si="3"/>
        <v>0</v>
      </c>
    </row>
    <row r="224" spans="1:7" ht="14.25" x14ac:dyDescent="0.2">
      <c r="A224" s="68">
        <v>223</v>
      </c>
      <c r="B224" s="254" t="s">
        <v>340</v>
      </c>
      <c r="C224" s="254"/>
      <c r="D224" s="70" t="s">
        <v>129</v>
      </c>
      <c r="E224" s="30"/>
      <c r="F224" s="34"/>
      <c r="G224" s="34">
        <f t="shared" si="3"/>
        <v>0</v>
      </c>
    </row>
    <row r="225" spans="1:7" ht="14.25" x14ac:dyDescent="0.2">
      <c r="A225" s="68">
        <v>224</v>
      </c>
      <c r="B225" s="254" t="s">
        <v>341</v>
      </c>
      <c r="C225" s="254"/>
      <c r="D225" s="70" t="s">
        <v>129</v>
      </c>
      <c r="E225" s="30"/>
      <c r="F225" s="34"/>
      <c r="G225" s="34">
        <f t="shared" si="3"/>
        <v>0</v>
      </c>
    </row>
    <row r="226" spans="1:7" ht="14.25" x14ac:dyDescent="0.2">
      <c r="A226" s="68">
        <v>225</v>
      </c>
      <c r="B226" s="254" t="s">
        <v>342</v>
      </c>
      <c r="C226" s="254"/>
      <c r="D226" s="70" t="s">
        <v>129</v>
      </c>
      <c r="E226" s="30"/>
      <c r="F226" s="34"/>
      <c r="G226" s="34">
        <f t="shared" si="3"/>
        <v>0</v>
      </c>
    </row>
    <row r="227" spans="1:7" ht="14.25" x14ac:dyDescent="0.2">
      <c r="A227" s="68">
        <v>226</v>
      </c>
      <c r="B227" s="254" t="s">
        <v>343</v>
      </c>
      <c r="C227" s="254"/>
      <c r="D227" s="70" t="s">
        <v>129</v>
      </c>
      <c r="E227" s="30"/>
      <c r="F227" s="34"/>
      <c r="G227" s="34">
        <f t="shared" si="3"/>
        <v>0</v>
      </c>
    </row>
    <row r="228" spans="1:7" ht="14.25" x14ac:dyDescent="0.2">
      <c r="A228" s="68">
        <v>227</v>
      </c>
      <c r="B228" s="254" t="s">
        <v>344</v>
      </c>
      <c r="C228" s="254"/>
      <c r="D228" s="70" t="s">
        <v>129</v>
      </c>
      <c r="E228" s="30"/>
      <c r="F228" s="34"/>
      <c r="G228" s="34">
        <f t="shared" si="3"/>
        <v>0</v>
      </c>
    </row>
    <row r="229" spans="1:7" ht="14.25" x14ac:dyDescent="0.2">
      <c r="A229" s="68">
        <v>228</v>
      </c>
      <c r="B229" s="254" t="s">
        <v>345</v>
      </c>
      <c r="C229" s="254"/>
      <c r="D229" s="70" t="s">
        <v>129</v>
      </c>
      <c r="E229" s="30"/>
      <c r="F229" s="34"/>
      <c r="G229" s="34">
        <f t="shared" si="3"/>
        <v>0</v>
      </c>
    </row>
    <row r="230" spans="1:7" ht="14.25" x14ac:dyDescent="0.2">
      <c r="A230" s="68">
        <v>229</v>
      </c>
      <c r="B230" s="254" t="s">
        <v>346</v>
      </c>
      <c r="C230" s="254"/>
      <c r="D230" s="70" t="s">
        <v>129</v>
      </c>
      <c r="E230" s="30"/>
      <c r="F230" s="34"/>
      <c r="G230" s="34">
        <f t="shared" si="3"/>
        <v>0</v>
      </c>
    </row>
    <row r="231" spans="1:7" ht="14.25" x14ac:dyDescent="0.2">
      <c r="A231" s="68">
        <v>230</v>
      </c>
      <c r="B231" s="254" t="s">
        <v>347</v>
      </c>
      <c r="C231" s="254"/>
      <c r="D231" s="70" t="s">
        <v>129</v>
      </c>
      <c r="E231" s="30"/>
      <c r="F231" s="34"/>
      <c r="G231" s="34">
        <f t="shared" si="3"/>
        <v>0</v>
      </c>
    </row>
    <row r="232" spans="1:7" ht="14.25" x14ac:dyDescent="0.2">
      <c r="A232" s="68">
        <v>231</v>
      </c>
      <c r="B232" s="254" t="s">
        <v>348</v>
      </c>
      <c r="C232" s="254"/>
      <c r="D232" s="70" t="s">
        <v>129</v>
      </c>
      <c r="E232" s="30"/>
      <c r="F232" s="34"/>
      <c r="G232" s="34">
        <f t="shared" si="3"/>
        <v>0</v>
      </c>
    </row>
    <row r="233" spans="1:7" ht="28.5" x14ac:dyDescent="0.2">
      <c r="A233" s="68">
        <v>232</v>
      </c>
      <c r="B233" s="254" t="s">
        <v>349</v>
      </c>
      <c r="C233" s="254"/>
      <c r="D233" s="70" t="s">
        <v>229</v>
      </c>
      <c r="E233" s="30"/>
      <c r="F233" s="34"/>
      <c r="G233" s="34">
        <f t="shared" si="3"/>
        <v>0</v>
      </c>
    </row>
    <row r="234" spans="1:7" ht="14.25" x14ac:dyDescent="0.2">
      <c r="A234" s="68">
        <v>233</v>
      </c>
      <c r="B234" s="254" t="s">
        <v>350</v>
      </c>
      <c r="C234" s="254"/>
      <c r="D234" s="70" t="s">
        <v>230</v>
      </c>
      <c r="E234" s="30"/>
      <c r="F234" s="34"/>
      <c r="G234" s="34">
        <f t="shared" si="3"/>
        <v>0</v>
      </c>
    </row>
    <row r="235" spans="1:7" ht="14.25" x14ac:dyDescent="0.2">
      <c r="A235" s="68">
        <v>234</v>
      </c>
      <c r="B235" s="254" t="s">
        <v>351</v>
      </c>
      <c r="C235" s="254"/>
      <c r="D235" s="70" t="s">
        <v>230</v>
      </c>
      <c r="E235" s="30"/>
      <c r="F235" s="34"/>
      <c r="G235" s="34">
        <f t="shared" si="3"/>
        <v>0</v>
      </c>
    </row>
    <row r="236" spans="1:7" ht="14.25" x14ac:dyDescent="0.2">
      <c r="A236" s="68">
        <v>235</v>
      </c>
      <c r="B236" s="254" t="s">
        <v>352</v>
      </c>
      <c r="C236" s="254"/>
      <c r="D236" s="70" t="s">
        <v>230</v>
      </c>
      <c r="E236" s="30"/>
      <c r="F236" s="34"/>
      <c r="G236" s="34">
        <f t="shared" si="3"/>
        <v>0</v>
      </c>
    </row>
    <row r="237" spans="1:7" ht="14.25" x14ac:dyDescent="0.2">
      <c r="A237" s="68">
        <v>236</v>
      </c>
      <c r="B237" s="254" t="s">
        <v>353</v>
      </c>
      <c r="C237" s="254"/>
      <c r="D237" s="70" t="s">
        <v>230</v>
      </c>
      <c r="E237" s="30"/>
      <c r="F237" s="34"/>
      <c r="G237" s="34">
        <f t="shared" si="3"/>
        <v>0</v>
      </c>
    </row>
    <row r="238" spans="1:7" ht="14.25" x14ac:dyDescent="0.2">
      <c r="A238" s="68">
        <v>237</v>
      </c>
      <c r="B238" s="254" t="s">
        <v>354</v>
      </c>
      <c r="C238" s="254"/>
      <c r="D238" s="70" t="s">
        <v>230</v>
      </c>
      <c r="E238" s="30"/>
      <c r="F238" s="34"/>
      <c r="G238" s="34">
        <f t="shared" si="3"/>
        <v>0</v>
      </c>
    </row>
    <row r="239" spans="1:7" ht="14.25" x14ac:dyDescent="0.2">
      <c r="A239" s="68">
        <v>238</v>
      </c>
      <c r="B239" s="254" t="s">
        <v>355</v>
      </c>
      <c r="C239" s="254"/>
      <c r="D239" s="70" t="s">
        <v>230</v>
      </c>
      <c r="E239" s="30"/>
      <c r="F239" s="34"/>
      <c r="G239" s="34">
        <f t="shared" si="3"/>
        <v>0</v>
      </c>
    </row>
    <row r="240" spans="1:7" ht="14.25" x14ac:dyDescent="0.2">
      <c r="A240" s="68">
        <v>239</v>
      </c>
      <c r="B240" s="254" t="s">
        <v>356</v>
      </c>
      <c r="C240" s="254"/>
      <c r="D240" s="70" t="s">
        <v>230</v>
      </c>
      <c r="E240" s="30"/>
      <c r="F240" s="34"/>
      <c r="G240" s="34">
        <f t="shared" si="3"/>
        <v>0</v>
      </c>
    </row>
    <row r="241" spans="1:7" ht="14.25" x14ac:dyDescent="0.2">
      <c r="A241" s="68">
        <v>240</v>
      </c>
      <c r="B241" s="254" t="s">
        <v>357</v>
      </c>
      <c r="C241" s="254"/>
      <c r="D241" s="70" t="s">
        <v>358</v>
      </c>
      <c r="E241" s="30"/>
      <c r="F241" s="34"/>
      <c r="G241" s="34">
        <f t="shared" si="3"/>
        <v>0</v>
      </c>
    </row>
    <row r="242" spans="1:7" ht="14.25" x14ac:dyDescent="0.2">
      <c r="A242" s="68">
        <v>241</v>
      </c>
      <c r="B242" s="254" t="s">
        <v>359</v>
      </c>
      <c r="C242" s="254"/>
      <c r="D242" s="70" t="s">
        <v>228</v>
      </c>
      <c r="E242" s="30"/>
      <c r="F242" s="34"/>
      <c r="G242" s="34">
        <f t="shared" si="3"/>
        <v>0</v>
      </c>
    </row>
    <row r="243" spans="1:7" ht="14.25" x14ac:dyDescent="0.2">
      <c r="A243" s="68">
        <v>242</v>
      </c>
      <c r="B243" s="254" t="s">
        <v>360</v>
      </c>
      <c r="C243" s="254"/>
      <c r="D243" s="70" t="s">
        <v>231</v>
      </c>
      <c r="E243" s="30"/>
      <c r="F243" s="34"/>
      <c r="G243" s="34">
        <f t="shared" si="3"/>
        <v>0</v>
      </c>
    </row>
    <row r="244" spans="1:7" ht="14.25" x14ac:dyDescent="0.2">
      <c r="A244" s="68">
        <v>243</v>
      </c>
      <c r="B244" s="254" t="s">
        <v>361</v>
      </c>
      <c r="C244" s="254"/>
      <c r="D244" s="70" t="s">
        <v>231</v>
      </c>
      <c r="E244" s="30"/>
      <c r="F244" s="34"/>
      <c r="G244" s="34">
        <f t="shared" si="3"/>
        <v>0</v>
      </c>
    </row>
    <row r="245" spans="1:7" ht="14.25" x14ac:dyDescent="0.2">
      <c r="A245" s="68">
        <v>244</v>
      </c>
      <c r="B245" s="254" t="s">
        <v>362</v>
      </c>
      <c r="C245" s="254"/>
      <c r="D245" s="70" t="s">
        <v>231</v>
      </c>
      <c r="E245" s="30"/>
      <c r="F245" s="34"/>
      <c r="G245" s="34">
        <f t="shared" si="3"/>
        <v>0</v>
      </c>
    </row>
    <row r="246" spans="1:7" ht="14.25" x14ac:dyDescent="0.2">
      <c r="A246" s="68">
        <v>245</v>
      </c>
      <c r="B246" s="254" t="s">
        <v>363</v>
      </c>
      <c r="C246" s="254"/>
      <c r="D246" s="70" t="s">
        <v>231</v>
      </c>
      <c r="E246" s="30"/>
      <c r="F246" s="34"/>
      <c r="G246" s="34">
        <f t="shared" si="3"/>
        <v>0</v>
      </c>
    </row>
    <row r="247" spans="1:7" ht="15" thickBot="1" x14ac:dyDescent="0.25">
      <c r="A247" s="71">
        <v>246</v>
      </c>
      <c r="B247" s="263" t="s">
        <v>232</v>
      </c>
      <c r="C247" s="263"/>
      <c r="D247" s="72" t="s">
        <v>364</v>
      </c>
      <c r="E247" s="30"/>
      <c r="F247" s="34"/>
      <c r="G247" s="34">
        <f t="shared" si="3"/>
        <v>0</v>
      </c>
    </row>
    <row r="254" spans="1:7" x14ac:dyDescent="0.2">
      <c r="A254" s="28" t="s">
        <v>264</v>
      </c>
    </row>
    <row r="255" spans="1:7" x14ac:dyDescent="0.2">
      <c r="A255" s="28" t="s">
        <v>265</v>
      </c>
    </row>
    <row r="256" spans="1:7" x14ac:dyDescent="0.2">
      <c r="A256" s="28" t="s">
        <v>266</v>
      </c>
    </row>
    <row r="257" spans="1:1" x14ac:dyDescent="0.2">
      <c r="A257" s="28" t="s">
        <v>369</v>
      </c>
    </row>
    <row r="258" spans="1:1" x14ac:dyDescent="0.2">
      <c r="A258" s="28" t="s">
        <v>370</v>
      </c>
    </row>
    <row r="259" spans="1:1" x14ac:dyDescent="0.2">
      <c r="A259" s="28" t="s">
        <v>267</v>
      </c>
    </row>
    <row r="264" spans="1:1" ht="10.5" customHeight="1" x14ac:dyDescent="0.2"/>
  </sheetData>
  <autoFilter ref="A1:G247"/>
  <mergeCells count="117">
    <mergeCell ref="B131:C131"/>
    <mergeCell ref="B132:C132"/>
    <mergeCell ref="B247:C247"/>
    <mergeCell ref="B241:C241"/>
    <mergeCell ref="B242:C242"/>
    <mergeCell ref="B243:C243"/>
    <mergeCell ref="B244:C244"/>
    <mergeCell ref="B245:C245"/>
    <mergeCell ref="B246:C246"/>
    <mergeCell ref="B235:C235"/>
    <mergeCell ref="B236:C236"/>
    <mergeCell ref="B237:C237"/>
    <mergeCell ref="B238:C238"/>
    <mergeCell ref="B239:C239"/>
    <mergeCell ref="B240:C240"/>
    <mergeCell ref="B229:C229"/>
    <mergeCell ref="B230:C230"/>
    <mergeCell ref="B231:C231"/>
    <mergeCell ref="B232:C232"/>
    <mergeCell ref="B233:C233"/>
    <mergeCell ref="B234:C234"/>
    <mergeCell ref="B223:C223"/>
    <mergeCell ref="B224:C224"/>
    <mergeCell ref="B225:C225"/>
    <mergeCell ref="B226:C226"/>
    <mergeCell ref="B227:C227"/>
    <mergeCell ref="B228:C228"/>
    <mergeCell ref="B217:C217"/>
    <mergeCell ref="B218:C218"/>
    <mergeCell ref="B219:C219"/>
    <mergeCell ref="B220:C220"/>
    <mergeCell ref="B221:C221"/>
    <mergeCell ref="B222:C222"/>
    <mergeCell ref="B211:C211"/>
    <mergeCell ref="B212:C212"/>
    <mergeCell ref="B213:C213"/>
    <mergeCell ref="B214:C214"/>
    <mergeCell ref="B215:C215"/>
    <mergeCell ref="B216:C216"/>
    <mergeCell ref="B205:C205"/>
    <mergeCell ref="B206:C206"/>
    <mergeCell ref="B207:C207"/>
    <mergeCell ref="B208:C208"/>
    <mergeCell ref="B209:C209"/>
    <mergeCell ref="B210:C210"/>
    <mergeCell ref="B199:C199"/>
    <mergeCell ref="B200:C200"/>
    <mergeCell ref="B201:C201"/>
    <mergeCell ref="B202:C202"/>
    <mergeCell ref="B203:C203"/>
    <mergeCell ref="B204:C204"/>
    <mergeCell ref="B193:C193"/>
    <mergeCell ref="B194:C194"/>
    <mergeCell ref="B195:C195"/>
    <mergeCell ref="B196:C196"/>
    <mergeCell ref="B197:C197"/>
    <mergeCell ref="B198:C198"/>
    <mergeCell ref="B187:C187"/>
    <mergeCell ref="B188:C188"/>
    <mergeCell ref="B189:C189"/>
    <mergeCell ref="B190:C190"/>
    <mergeCell ref="B191:C191"/>
    <mergeCell ref="B192:C192"/>
    <mergeCell ref="B181:C181"/>
    <mergeCell ref="B182:C182"/>
    <mergeCell ref="B183:C183"/>
    <mergeCell ref="B184:C184"/>
    <mergeCell ref="B185:C185"/>
    <mergeCell ref="B186:C186"/>
    <mergeCell ref="B175:C175"/>
    <mergeCell ref="B176:C176"/>
    <mergeCell ref="B177:C177"/>
    <mergeCell ref="B178:C178"/>
    <mergeCell ref="B179:C179"/>
    <mergeCell ref="B180:C180"/>
    <mergeCell ref="B169:C169"/>
    <mergeCell ref="B170:C170"/>
    <mergeCell ref="B171:C171"/>
    <mergeCell ref="B172:C172"/>
    <mergeCell ref="B173:C173"/>
    <mergeCell ref="B174:C174"/>
    <mergeCell ref="B166:C166"/>
    <mergeCell ref="B167:C167"/>
    <mergeCell ref="B168:C168"/>
    <mergeCell ref="B157:C157"/>
    <mergeCell ref="B158:C158"/>
    <mergeCell ref="B159:C159"/>
    <mergeCell ref="B160:C160"/>
    <mergeCell ref="B161:C161"/>
    <mergeCell ref="B162:C162"/>
    <mergeCell ref="B154:C154"/>
    <mergeCell ref="B155:C155"/>
    <mergeCell ref="B156:C156"/>
    <mergeCell ref="B148:C148"/>
    <mergeCell ref="B149:C149"/>
    <mergeCell ref="B150:C150"/>
    <mergeCell ref="B163:C163"/>
    <mergeCell ref="B164:C164"/>
    <mergeCell ref="B165:C165"/>
    <mergeCell ref="B133:C133"/>
    <mergeCell ref="B134:C134"/>
    <mergeCell ref="B135:C135"/>
    <mergeCell ref="B136:C136"/>
    <mergeCell ref="B137:C137"/>
    <mergeCell ref="B138:C138"/>
    <mergeCell ref="B151:C151"/>
    <mergeCell ref="B152:C152"/>
    <mergeCell ref="B153:C153"/>
    <mergeCell ref="B145:C145"/>
    <mergeCell ref="B146:C146"/>
    <mergeCell ref="B147:C147"/>
    <mergeCell ref="B139:C139"/>
    <mergeCell ref="B140:C140"/>
    <mergeCell ref="B141:C141"/>
    <mergeCell ref="B142:C142"/>
    <mergeCell ref="B143:C143"/>
    <mergeCell ref="B144:C1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31"/>
  <sheetViews>
    <sheetView tabSelected="1" view="pageBreakPreview" zoomScale="78" zoomScaleNormal="100" zoomScaleSheetLayoutView="78" workbookViewId="0">
      <selection activeCell="E24" sqref="E24"/>
    </sheetView>
  </sheetViews>
  <sheetFormatPr baseColWidth="10" defaultRowHeight="11.25" x14ac:dyDescent="0.15"/>
  <cols>
    <col min="1" max="1" width="3.85546875" style="2" customWidth="1"/>
    <col min="2" max="2" width="52.42578125" style="2" customWidth="1"/>
    <col min="3" max="3" width="12.140625" style="2" customWidth="1"/>
    <col min="4" max="4" width="14.85546875" style="2" customWidth="1"/>
    <col min="5" max="5" width="17.28515625" style="2" customWidth="1"/>
    <col min="6" max="6" width="17.85546875" style="2" customWidth="1"/>
    <col min="7" max="7" width="18.85546875" style="2" customWidth="1"/>
    <col min="8" max="8" width="16.140625" style="2" customWidth="1"/>
    <col min="9" max="9" width="26.85546875" style="2" customWidth="1"/>
    <col min="10" max="16384" width="11.42578125" style="2"/>
  </cols>
  <sheetData>
    <row r="1" spans="2:9" ht="12" thickBot="1" x14ac:dyDescent="0.2">
      <c r="D1" s="2" t="s">
        <v>25</v>
      </c>
    </row>
    <row r="2" spans="2:9" ht="13.15" customHeight="1" x14ac:dyDescent="0.15">
      <c r="B2" s="265"/>
      <c r="C2" s="195" t="s">
        <v>253</v>
      </c>
      <c r="D2" s="196"/>
      <c r="E2" s="196"/>
      <c r="F2" s="196"/>
      <c r="G2" s="196"/>
      <c r="H2" s="196"/>
      <c r="I2" s="26" t="s">
        <v>30</v>
      </c>
    </row>
    <row r="3" spans="2:9" ht="13.15" customHeight="1" thickBot="1" x14ac:dyDescent="0.2">
      <c r="B3" s="266"/>
      <c r="C3" s="197"/>
      <c r="D3" s="198"/>
      <c r="E3" s="198"/>
      <c r="F3" s="198"/>
      <c r="G3" s="198"/>
      <c r="H3" s="198"/>
      <c r="I3" s="27" t="s">
        <v>374</v>
      </c>
    </row>
    <row r="4" spans="2:9" ht="13.15" customHeight="1" x14ac:dyDescent="0.15">
      <c r="B4" s="267"/>
      <c r="C4" s="199" t="s">
        <v>33</v>
      </c>
      <c r="D4" s="269"/>
      <c r="E4" s="269"/>
      <c r="F4" s="269"/>
      <c r="G4" s="269"/>
      <c r="H4" s="200"/>
      <c r="I4" s="101" t="s">
        <v>377</v>
      </c>
    </row>
    <row r="5" spans="2:9" ht="13.15" customHeight="1" thickBot="1" x14ac:dyDescent="0.2">
      <c r="B5" s="268"/>
      <c r="C5" s="270" t="s">
        <v>373</v>
      </c>
      <c r="D5" s="271"/>
      <c r="E5" s="271"/>
      <c r="F5" s="271"/>
      <c r="G5" s="271"/>
      <c r="H5" s="272"/>
      <c r="I5" s="102" t="s">
        <v>251</v>
      </c>
    </row>
    <row r="6" spans="2:9" s="10" customFormat="1" ht="33.75" x14ac:dyDescent="0.15">
      <c r="B6" s="104" t="s">
        <v>255</v>
      </c>
      <c r="C6" s="104" t="s">
        <v>28</v>
      </c>
      <c r="D6" s="104" t="s">
        <v>16</v>
      </c>
      <c r="E6" s="104" t="s">
        <v>17</v>
      </c>
      <c r="F6" s="104" t="s">
        <v>29</v>
      </c>
      <c r="G6" s="104" t="s">
        <v>18</v>
      </c>
      <c r="H6" s="104" t="s">
        <v>19</v>
      </c>
      <c r="I6" s="106" t="s">
        <v>20</v>
      </c>
    </row>
    <row r="7" spans="2:9" x14ac:dyDescent="0.15">
      <c r="B7" s="142"/>
      <c r="C7" s="143">
        <v>0</v>
      </c>
      <c r="D7" s="144">
        <v>0</v>
      </c>
      <c r="E7" s="144">
        <f>+C7*D7</f>
        <v>0</v>
      </c>
      <c r="F7" s="144">
        <v>0</v>
      </c>
      <c r="G7" s="144">
        <v>0</v>
      </c>
      <c r="H7" s="144">
        <v>0</v>
      </c>
      <c r="I7" s="145">
        <v>0</v>
      </c>
    </row>
    <row r="8" spans="2:9" x14ac:dyDescent="0.15">
      <c r="B8" s="146"/>
      <c r="C8" s="143">
        <v>0</v>
      </c>
      <c r="D8" s="144">
        <v>0</v>
      </c>
      <c r="E8" s="144">
        <f t="shared" ref="E8:E17" si="0">+C8*D8</f>
        <v>0</v>
      </c>
      <c r="F8" s="144">
        <v>0</v>
      </c>
      <c r="G8" s="144">
        <v>0</v>
      </c>
      <c r="H8" s="144">
        <v>0</v>
      </c>
      <c r="I8" s="145">
        <v>0</v>
      </c>
    </row>
    <row r="9" spans="2:9" x14ac:dyDescent="0.15">
      <c r="B9" s="147"/>
      <c r="C9" s="143">
        <v>0</v>
      </c>
      <c r="D9" s="144">
        <v>0</v>
      </c>
      <c r="E9" s="144">
        <f t="shared" si="0"/>
        <v>0</v>
      </c>
      <c r="F9" s="144">
        <v>0</v>
      </c>
      <c r="G9" s="144">
        <v>0</v>
      </c>
      <c r="H9" s="144">
        <v>0</v>
      </c>
      <c r="I9" s="145">
        <v>0</v>
      </c>
    </row>
    <row r="10" spans="2:9" x14ac:dyDescent="0.15">
      <c r="B10" s="147"/>
      <c r="C10" s="143">
        <v>0</v>
      </c>
      <c r="D10" s="144">
        <v>0</v>
      </c>
      <c r="E10" s="144">
        <f t="shared" si="0"/>
        <v>0</v>
      </c>
      <c r="F10" s="144">
        <v>0</v>
      </c>
      <c r="G10" s="144">
        <v>0</v>
      </c>
      <c r="H10" s="144">
        <v>0</v>
      </c>
      <c r="I10" s="145">
        <v>0</v>
      </c>
    </row>
    <row r="11" spans="2:9" x14ac:dyDescent="0.15">
      <c r="B11" s="147"/>
      <c r="C11" s="143">
        <v>0</v>
      </c>
      <c r="D11" s="144">
        <v>0</v>
      </c>
      <c r="E11" s="144">
        <f t="shared" si="0"/>
        <v>0</v>
      </c>
      <c r="F11" s="144">
        <v>0</v>
      </c>
      <c r="G11" s="144">
        <v>0</v>
      </c>
      <c r="H11" s="144">
        <v>0</v>
      </c>
      <c r="I11" s="145">
        <v>0</v>
      </c>
    </row>
    <row r="12" spans="2:9" x14ac:dyDescent="0.15">
      <c r="B12" s="147"/>
      <c r="C12" s="143">
        <v>0</v>
      </c>
      <c r="D12" s="144">
        <v>0</v>
      </c>
      <c r="E12" s="144">
        <f t="shared" si="0"/>
        <v>0</v>
      </c>
      <c r="F12" s="144">
        <v>0</v>
      </c>
      <c r="G12" s="144">
        <v>0</v>
      </c>
      <c r="H12" s="144">
        <v>0</v>
      </c>
      <c r="I12" s="145">
        <v>0</v>
      </c>
    </row>
    <row r="13" spans="2:9" x14ac:dyDescent="0.15">
      <c r="B13" s="147"/>
      <c r="C13" s="143">
        <v>0</v>
      </c>
      <c r="D13" s="144">
        <v>0</v>
      </c>
      <c r="E13" s="144">
        <f t="shared" si="0"/>
        <v>0</v>
      </c>
      <c r="F13" s="144">
        <v>0</v>
      </c>
      <c r="G13" s="144">
        <v>0</v>
      </c>
      <c r="H13" s="144">
        <v>0</v>
      </c>
      <c r="I13" s="145">
        <v>0</v>
      </c>
    </row>
    <row r="14" spans="2:9" x14ac:dyDescent="0.15">
      <c r="B14" s="147"/>
      <c r="C14" s="143">
        <v>0</v>
      </c>
      <c r="D14" s="144">
        <v>0</v>
      </c>
      <c r="E14" s="144">
        <f t="shared" si="0"/>
        <v>0</v>
      </c>
      <c r="F14" s="144">
        <v>0</v>
      </c>
      <c r="G14" s="144">
        <v>0</v>
      </c>
      <c r="H14" s="144">
        <v>0</v>
      </c>
      <c r="I14" s="145">
        <v>0</v>
      </c>
    </row>
    <row r="15" spans="2:9" x14ac:dyDescent="0.15">
      <c r="B15" s="148"/>
      <c r="C15" s="143">
        <v>0</v>
      </c>
      <c r="D15" s="144">
        <v>0</v>
      </c>
      <c r="E15" s="144">
        <f t="shared" si="0"/>
        <v>0</v>
      </c>
      <c r="F15" s="144">
        <v>0</v>
      </c>
      <c r="G15" s="144">
        <v>0</v>
      </c>
      <c r="H15" s="144">
        <v>0</v>
      </c>
      <c r="I15" s="145">
        <v>0</v>
      </c>
    </row>
    <row r="16" spans="2:9" ht="12" thickBot="1" x14ac:dyDescent="0.2">
      <c r="B16" s="148"/>
      <c r="C16" s="143">
        <v>0</v>
      </c>
      <c r="D16" s="144">
        <v>0</v>
      </c>
      <c r="E16" s="144">
        <f t="shared" si="0"/>
        <v>0</v>
      </c>
      <c r="F16" s="144">
        <v>0</v>
      </c>
      <c r="G16" s="144">
        <v>0</v>
      </c>
      <c r="H16" s="144">
        <v>0</v>
      </c>
      <c r="I16" s="145">
        <v>0</v>
      </c>
    </row>
    <row r="17" spans="2:30" ht="12" thickBot="1" x14ac:dyDescent="0.2">
      <c r="B17" s="22"/>
      <c r="C17" s="23">
        <f>'GUIA PROYECTO'!B25</f>
        <v>0</v>
      </c>
      <c r="D17" s="59">
        <f>SUM(D7:D16)</f>
        <v>0</v>
      </c>
      <c r="E17" s="59">
        <f t="shared" si="0"/>
        <v>0</v>
      </c>
      <c r="F17" s="59">
        <f>SUM(F7:F16)</f>
        <v>0</v>
      </c>
      <c r="G17" s="59">
        <f t="shared" ref="G17:I17" si="1">SUM(G7:G16)</f>
        <v>0</v>
      </c>
      <c r="H17" s="59">
        <f t="shared" si="1"/>
        <v>0</v>
      </c>
      <c r="I17" s="60">
        <f t="shared" si="1"/>
        <v>0</v>
      </c>
      <c r="O17" s="43"/>
      <c r="P17" s="43"/>
      <c r="Q17" s="43"/>
      <c r="R17" s="43"/>
      <c r="S17" s="43"/>
      <c r="T17" s="43"/>
      <c r="U17" s="43"/>
      <c r="V17" s="43"/>
      <c r="W17" s="43"/>
      <c r="X17" s="43"/>
      <c r="Y17" s="43"/>
      <c r="Z17" s="43"/>
      <c r="AA17" s="43"/>
      <c r="AB17" s="43"/>
      <c r="AC17" s="43"/>
      <c r="AD17" s="43"/>
    </row>
    <row r="18" spans="2:30" ht="13.5" customHeight="1" thickBot="1" x14ac:dyDescent="0.2">
      <c r="B18" s="229"/>
      <c r="C18" s="230"/>
      <c r="D18" s="230"/>
      <c r="E18" s="230"/>
      <c r="F18" s="230"/>
      <c r="G18" s="230"/>
      <c r="H18" s="230"/>
      <c r="I18" s="231"/>
      <c r="O18" s="43"/>
      <c r="P18" s="43"/>
      <c r="Q18" s="43"/>
      <c r="R18" s="43"/>
      <c r="S18" s="43"/>
      <c r="T18" s="43"/>
      <c r="U18" s="43"/>
      <c r="V18" s="43"/>
      <c r="W18" s="43"/>
      <c r="X18" s="43"/>
      <c r="Y18" s="43"/>
      <c r="Z18" s="43"/>
      <c r="AA18" s="43"/>
      <c r="AB18" s="43"/>
      <c r="AC18" s="43"/>
      <c r="AD18" s="43"/>
    </row>
    <row r="19" spans="2:30" x14ac:dyDescent="0.15">
      <c r="O19" s="43"/>
      <c r="P19" s="43"/>
      <c r="Q19" s="43"/>
      <c r="R19" s="43"/>
      <c r="S19" s="43"/>
      <c r="T19" s="43"/>
      <c r="U19" s="43"/>
      <c r="V19" s="43"/>
      <c r="W19" s="43"/>
      <c r="X19" s="43"/>
      <c r="Y19" s="43"/>
      <c r="Z19" s="43"/>
      <c r="AA19" s="43"/>
      <c r="AB19" s="43"/>
      <c r="AC19" s="43"/>
      <c r="AD19" s="43"/>
    </row>
    <row r="20" spans="2:30" ht="12.75" x14ac:dyDescent="0.2">
      <c r="B20" s="44" t="s">
        <v>233</v>
      </c>
      <c r="C20" s="47"/>
      <c r="D20" s="47"/>
      <c r="E20" s="47"/>
      <c r="F20" s="42" t="s">
        <v>238</v>
      </c>
      <c r="G20" s="42"/>
      <c r="H20" s="42"/>
      <c r="I20" s="42"/>
      <c r="J20" s="42"/>
      <c r="K20" s="42"/>
      <c r="L20" s="42"/>
      <c r="M20" s="42"/>
      <c r="N20" s="42"/>
      <c r="O20" s="42"/>
      <c r="P20" s="47"/>
      <c r="Q20" s="47"/>
      <c r="R20" s="47"/>
      <c r="S20" s="47"/>
      <c r="T20" s="47"/>
      <c r="U20" s="42"/>
      <c r="V20" s="42"/>
      <c r="W20" s="42"/>
      <c r="X20" s="42"/>
      <c r="Y20" s="47"/>
      <c r="Z20" s="47"/>
      <c r="AA20" s="47"/>
      <c r="AB20" s="47"/>
      <c r="AC20" s="47"/>
      <c r="AD20" s="47"/>
    </row>
    <row r="21" spans="2:30" ht="12.75" x14ac:dyDescent="0.2">
      <c r="B21" s="42" t="s">
        <v>241</v>
      </c>
      <c r="C21" s="140"/>
      <c r="D21" s="140"/>
      <c r="E21" s="47"/>
      <c r="F21" s="42" t="s">
        <v>234</v>
      </c>
      <c r="G21" s="28"/>
      <c r="H21" s="140"/>
      <c r="I21" s="140"/>
      <c r="J21" s="28"/>
      <c r="K21" s="28"/>
      <c r="L21" s="28"/>
      <c r="M21" s="28"/>
      <c r="N21" s="28"/>
      <c r="O21" s="47"/>
      <c r="P21" s="47"/>
      <c r="Q21" s="47"/>
      <c r="R21" s="47"/>
      <c r="S21" s="47"/>
      <c r="T21" s="47"/>
      <c r="U21" s="47"/>
      <c r="V21" s="47"/>
      <c r="W21" s="47"/>
      <c r="X21" s="47"/>
      <c r="Y21" s="47"/>
      <c r="Z21" s="47"/>
      <c r="AA21" s="47"/>
      <c r="AB21" s="47"/>
      <c r="AC21" s="47"/>
      <c r="AD21" s="47"/>
    </row>
    <row r="22" spans="2:30" ht="12.75" x14ac:dyDescent="0.2">
      <c r="B22" s="42" t="s">
        <v>240</v>
      </c>
      <c r="C22" s="264"/>
      <c r="D22" s="264"/>
      <c r="E22" s="47"/>
      <c r="F22" s="42" t="s">
        <v>239</v>
      </c>
      <c r="G22" s="46"/>
      <c r="H22" s="264"/>
      <c r="I22" s="264"/>
      <c r="J22" s="46"/>
      <c r="K22" s="46"/>
      <c r="L22" s="46"/>
      <c r="M22" s="46"/>
      <c r="N22" s="46"/>
      <c r="O22" s="149"/>
      <c r="P22" s="47"/>
      <c r="Q22" s="47"/>
      <c r="R22" s="47"/>
      <c r="S22" s="47"/>
      <c r="T22" s="47"/>
      <c r="U22" s="149"/>
      <c r="V22" s="149"/>
      <c r="W22" s="149"/>
      <c r="X22" s="149"/>
      <c r="Y22" s="47"/>
      <c r="Z22" s="47"/>
      <c r="AA22" s="47"/>
      <c r="AB22" s="47"/>
      <c r="AC22" s="47"/>
      <c r="AD22" s="47"/>
    </row>
    <row r="23" spans="2:30" ht="12.75" x14ac:dyDescent="0.2">
      <c r="B23" s="42" t="s">
        <v>235</v>
      </c>
      <c r="C23" s="264"/>
      <c r="D23" s="264"/>
      <c r="E23" s="47"/>
      <c r="F23" s="42" t="s">
        <v>235</v>
      </c>
      <c r="G23" s="28"/>
      <c r="H23" s="264"/>
      <c r="I23" s="264"/>
      <c r="J23" s="28"/>
      <c r="K23" s="28"/>
      <c r="L23" s="28"/>
      <c r="M23" s="28"/>
      <c r="N23" s="28"/>
      <c r="O23" s="47"/>
      <c r="P23" s="47"/>
      <c r="Q23" s="47"/>
      <c r="R23" s="47"/>
      <c r="S23" s="47"/>
      <c r="T23" s="47"/>
      <c r="U23" s="47"/>
      <c r="V23" s="47"/>
      <c r="W23" s="47"/>
      <c r="X23" s="47"/>
      <c r="Y23" s="47"/>
      <c r="Z23" s="47"/>
      <c r="AA23" s="47"/>
      <c r="AB23" s="47"/>
      <c r="AC23" s="47"/>
      <c r="AD23" s="47"/>
    </row>
    <row r="24" spans="2:30" ht="12.75" x14ac:dyDescent="0.2">
      <c r="B24" s="42" t="s">
        <v>236</v>
      </c>
      <c r="C24" s="264"/>
      <c r="D24" s="264"/>
      <c r="E24" s="47"/>
      <c r="F24" s="42" t="s">
        <v>236</v>
      </c>
      <c r="G24" s="28"/>
      <c r="H24" s="264"/>
      <c r="I24" s="264"/>
      <c r="J24" s="28"/>
      <c r="K24" s="28"/>
      <c r="L24" s="28"/>
      <c r="M24" s="28"/>
      <c r="N24" s="28"/>
      <c r="O24" s="47"/>
      <c r="P24" s="47"/>
      <c r="Q24" s="47"/>
      <c r="R24" s="47"/>
      <c r="S24" s="47"/>
      <c r="T24" s="47"/>
      <c r="U24" s="47"/>
      <c r="V24" s="47"/>
      <c r="W24" s="47"/>
      <c r="X24" s="47"/>
      <c r="Y24" s="47"/>
      <c r="Z24" s="47"/>
      <c r="AA24" s="47"/>
      <c r="AB24" s="47"/>
      <c r="AC24" s="47"/>
      <c r="AD24" s="47"/>
    </row>
    <row r="25" spans="2:30" x14ac:dyDescent="0.15">
      <c r="C25" s="108"/>
      <c r="D25" s="108"/>
      <c r="E25" s="43"/>
      <c r="F25" s="43"/>
      <c r="G25" s="43"/>
      <c r="H25" s="43"/>
      <c r="I25" s="43"/>
      <c r="O25" s="43"/>
      <c r="P25" s="43"/>
      <c r="Q25" s="43"/>
      <c r="R25" s="43"/>
      <c r="S25" s="43"/>
      <c r="T25" s="43"/>
      <c r="U25" s="43"/>
      <c r="V25" s="43"/>
      <c r="W25" s="43"/>
      <c r="X25" s="43"/>
      <c r="Y25" s="43"/>
      <c r="Z25" s="43"/>
      <c r="AA25" s="43"/>
      <c r="AB25" s="43"/>
      <c r="AC25" s="43"/>
      <c r="AD25" s="43"/>
    </row>
    <row r="26" spans="2:30" x14ac:dyDescent="0.15">
      <c r="C26" s="108"/>
      <c r="D26" s="108"/>
      <c r="O26" s="43"/>
      <c r="P26" s="43"/>
      <c r="Q26" s="43"/>
      <c r="R26" s="43"/>
      <c r="S26" s="43"/>
      <c r="T26" s="43"/>
      <c r="U26" s="43"/>
      <c r="V26" s="43"/>
      <c r="W26" s="43"/>
      <c r="X26" s="43"/>
      <c r="Y26" s="43"/>
      <c r="Z26" s="43"/>
      <c r="AA26" s="43"/>
      <c r="AB26" s="43"/>
      <c r="AC26" s="43"/>
      <c r="AD26" s="43"/>
    </row>
    <row r="27" spans="2:30" ht="12.75" x14ac:dyDescent="0.2">
      <c r="B27" s="42" t="s">
        <v>237</v>
      </c>
      <c r="C27" s="141"/>
      <c r="D27" s="108"/>
    </row>
    <row r="28" spans="2:30" ht="12.75" x14ac:dyDescent="0.2">
      <c r="B28" s="42" t="s">
        <v>234</v>
      </c>
      <c r="C28" s="140"/>
      <c r="D28" s="140"/>
    </row>
    <row r="29" spans="2:30" ht="12.75" x14ac:dyDescent="0.2">
      <c r="B29" s="42" t="s">
        <v>239</v>
      </c>
      <c r="C29" s="264"/>
      <c r="D29" s="264"/>
    </row>
    <row r="30" spans="2:30" ht="12.75" x14ac:dyDescent="0.2">
      <c r="B30" s="42" t="s">
        <v>235</v>
      </c>
      <c r="C30" s="264"/>
      <c r="D30" s="264"/>
    </row>
    <row r="31" spans="2:30" ht="12.75" x14ac:dyDescent="0.2">
      <c r="B31" s="42" t="s">
        <v>236</v>
      </c>
      <c r="C31" s="264"/>
      <c r="D31" s="264"/>
    </row>
  </sheetData>
  <sheetProtection algorithmName="SHA-512" hashValue="L0qDXkgz88YCZVS6pJBfRBFI9KU9mQgzESg/1pnwAYDKjax9MNwfZpCXQHqAWcpRxSebj5yLLuWXgEsk+Mp3sw==" saltValue="LNyJ/QWsV7lWBF0I7s+PqQ==" spinCount="100000" sheet="1" objects="1" scenarios="1"/>
  <mergeCells count="14">
    <mergeCell ref="B2:B5"/>
    <mergeCell ref="C2:H3"/>
    <mergeCell ref="C4:H4"/>
    <mergeCell ref="C5:H5"/>
    <mergeCell ref="B18:I18"/>
    <mergeCell ref="C31:D31"/>
    <mergeCell ref="H22:I22"/>
    <mergeCell ref="H23:I23"/>
    <mergeCell ref="H24:I24"/>
    <mergeCell ref="C22:D22"/>
    <mergeCell ref="C23:D23"/>
    <mergeCell ref="C24:D24"/>
    <mergeCell ref="C29:D29"/>
    <mergeCell ref="C30:D30"/>
  </mergeCells>
  <pageMargins left="0.7" right="0.7" top="0.75" bottom="0.75" header="0.3" footer="0.3"/>
  <pageSetup scale="65"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view="pageBreakPreview" zoomScale="60" zoomScaleNormal="100" workbookViewId="0">
      <selection activeCell="C8" sqref="C8"/>
    </sheetView>
  </sheetViews>
  <sheetFormatPr baseColWidth="10" defaultRowHeight="12.75" x14ac:dyDescent="0.2"/>
  <cols>
    <col min="1" max="1" width="25" style="57" customWidth="1"/>
    <col min="2" max="2" width="21.28515625" style="57" customWidth="1"/>
    <col min="3" max="3" width="44" style="57" customWidth="1"/>
    <col min="4" max="5" width="11.42578125" style="57"/>
    <col min="6" max="6" width="11.85546875" style="57" bestFit="1" customWidth="1"/>
    <col min="7" max="16384" width="11.42578125" style="57"/>
  </cols>
  <sheetData>
    <row r="1" spans="1:3" x14ac:dyDescent="0.2">
      <c r="A1" s="273" t="s">
        <v>37</v>
      </c>
      <c r="B1" s="273" t="s">
        <v>246</v>
      </c>
      <c r="C1" s="273" t="s">
        <v>247</v>
      </c>
    </row>
    <row r="2" spans="1:3" x14ac:dyDescent="0.2">
      <c r="A2" s="274"/>
      <c r="B2" s="274"/>
      <c r="C2" s="274"/>
    </row>
    <row r="3" spans="1:3" ht="30.75" customHeight="1" x14ac:dyDescent="0.2">
      <c r="A3" s="48">
        <v>1</v>
      </c>
      <c r="B3" s="55">
        <v>42283</v>
      </c>
      <c r="C3" s="49" t="s">
        <v>248</v>
      </c>
    </row>
    <row r="4" spans="1:3" ht="39" customHeight="1" x14ac:dyDescent="0.2">
      <c r="A4" s="51">
        <v>2</v>
      </c>
      <c r="B4" s="55">
        <v>42655</v>
      </c>
      <c r="C4" s="56" t="s">
        <v>254</v>
      </c>
    </row>
    <row r="5" spans="1:3" ht="67.5" x14ac:dyDescent="0.2">
      <c r="A5" s="51">
        <v>3</v>
      </c>
      <c r="B5" s="55">
        <v>43678</v>
      </c>
      <c r="C5" s="56" t="s">
        <v>252</v>
      </c>
    </row>
    <row r="6" spans="1:3" ht="76.5" x14ac:dyDescent="0.2">
      <c r="A6" s="51">
        <v>4</v>
      </c>
      <c r="B6" s="55">
        <v>43971</v>
      </c>
      <c r="C6" s="103" t="s">
        <v>375</v>
      </c>
    </row>
  </sheetData>
  <sheetProtection algorithmName="SHA-512" hashValue="rUE6Pf/yUFdIcMvS8q5T8o0FwVpgBCohT6295Nd/HquhAqmnV3mDgukbnPovt4QuLYOFuvXsFJpCEgOdVWKWFA==" saltValue="VVhdYLkq3TFzVau4c7wP+w==" spinCount="100000" sheet="1" objects="1" scenarios="1"/>
  <mergeCells count="3">
    <mergeCell ref="A1:A2"/>
    <mergeCell ref="B1:B2"/>
    <mergeCell ref="C1: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GUIA PROYECTO</vt:lpstr>
      <vt:lpstr>cronograma de actividades</vt:lpstr>
      <vt:lpstr>Listado de Insumos</vt:lpstr>
      <vt:lpstr>Oferta</vt:lpstr>
      <vt:lpstr>PRECIOS</vt:lpstr>
      <vt:lpstr>plan de inversion</vt:lpstr>
      <vt:lpstr>Control de cambios</vt:lpstr>
      <vt:lpstr>'GUIA PROYECTO'!Área_de_impresión</vt:lpstr>
      <vt:lpstr>'plan de inversion'!Área_de_impresión</vt:lpstr>
      <vt:lpstr>item</vt:lpstr>
      <vt:lpstr>SUB</vt:lpstr>
      <vt:lpstr>SUBDIRECCION</vt:lpstr>
      <vt:lpstr>SUNDIRECCION</vt:lpstr>
      <vt:lpstr>'GUIA PROYECTO'!Títulos_a_imprimir</vt:lpstr>
    </vt:vector>
  </TitlesOfParts>
  <Company>RED DE SOLIDARIDAD SOCIAL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emoreno</dc:creator>
  <cp:lastModifiedBy>Usuario</cp:lastModifiedBy>
  <cp:lastPrinted>2020-04-23T04:18:36Z</cp:lastPrinted>
  <dcterms:created xsi:type="dcterms:W3CDTF">2007-04-03T13:59:32Z</dcterms:created>
  <dcterms:modified xsi:type="dcterms:W3CDTF">2020-06-04T16:23:28Z</dcterms:modified>
</cp:coreProperties>
</file>